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d.docs.live.net/5a6b54e724fd0f3b/Documentos/LUNA GÁLVEZ/Exposiciones de Sec. y Gores/Energía y Minas/"/>
    </mc:Choice>
  </mc:AlternateContent>
  <xr:revisionPtr revIDLastSave="0" documentId="8_{6CC5D04A-C47B-42ED-BDEA-5A200DC420E1}" xr6:coauthVersionLast="47" xr6:coauthVersionMax="47" xr10:uidLastSave="{00000000-0000-0000-0000-000000000000}"/>
  <bookViews>
    <workbookView xWindow="-98" yWindow="-98" windowWidth="19396" windowHeight="11475" tabRatio="598" xr2:uid="{00000000-000D-0000-FFFF-FFFF00000000}"/>
  </bookViews>
  <sheets>
    <sheet name="FMTO 01" sheetId="1" r:id="rId1"/>
    <sheet name="FMTO 02" sheetId="2" r:id="rId2"/>
    <sheet name="FMTO 03" sheetId="4" r:id="rId3"/>
    <sheet name="FMTO 04" sheetId="5" r:id="rId4"/>
    <sheet name="FMTO 05" sheetId="3" r:id="rId5"/>
    <sheet name="FMTO 06" sheetId="6" r:id="rId6"/>
    <sheet name="FMTO 07" sheetId="8" r:id="rId7"/>
    <sheet name="FMTO 08" sheetId="9" r:id="rId8"/>
    <sheet name="FMTO 09" sheetId="12" r:id="rId9"/>
    <sheet name="FMTO 10 " sheetId="7" r:id="rId10"/>
    <sheet name="FMTO 11" sheetId="11" r:id="rId11"/>
    <sheet name="FMTO 12" sheetId="10" r:id="rId12"/>
  </sheets>
  <definedNames>
    <definedName name="_xlnm.Print_Area" localSheetId="0">'FMTO 01'!$A$1:$S$56</definedName>
    <definedName name="_xlnm.Print_Area" localSheetId="5">'FMTO 06'!$A$1:$J$56</definedName>
    <definedName name="_xlnm.Print_Area" localSheetId="6">'FMTO 07'!$A:$J</definedName>
    <definedName name="_xlnm.Print_Area" localSheetId="9">'FMTO 10 '!$A$1:$W$152</definedName>
    <definedName name="_xlnm.Print_Area" localSheetId="10">'FMTO 11'!$A$1:$R$1051</definedName>
    <definedName name="_xlnm.Print_Area" localSheetId="11">'FMTO 12'!$A$1:$H$140</definedName>
    <definedName name="_xlnm.Print_Titles" localSheetId="0">'FMTO 01'!$1:$1</definedName>
    <definedName name="_xlnm.Print_Titles" localSheetId="5">'FMTO 06'!$1:$4</definedName>
    <definedName name="_xlnm.Print_Titles" localSheetId="7">'FMTO 08'!$1:$1</definedName>
    <definedName name="_xlnm.Print_Titles" localSheetId="11">'FMTO 12'!$1:$1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8" i="1" l="1"/>
  <c r="O17" i="1"/>
  <c r="O16" i="1"/>
  <c r="O15" i="1"/>
  <c r="O14" i="1"/>
  <c r="O13" i="1"/>
  <c r="N12" i="1"/>
  <c r="O12" i="1" s="1"/>
  <c r="O11" i="1"/>
  <c r="O10" i="1"/>
  <c r="O9" i="1"/>
  <c r="O8" i="1"/>
  <c r="O7" i="1"/>
  <c r="O6" i="1"/>
  <c r="E1049" i="11" l="1"/>
  <c r="P1049" i="11"/>
  <c r="E777" i="11"/>
  <c r="E729" i="11" l="1"/>
  <c r="P729" i="11"/>
  <c r="P637" i="11"/>
  <c r="M729" i="11"/>
  <c r="M777" i="11" l="1"/>
  <c r="P775" i="11"/>
  <c r="P774" i="11"/>
  <c r="P773" i="11"/>
  <c r="P772" i="11"/>
  <c r="P771" i="11"/>
  <c r="P770" i="11"/>
  <c r="P769" i="11"/>
  <c r="P768" i="11"/>
  <c r="P767" i="11"/>
  <c r="P766" i="11"/>
  <c r="P764" i="11"/>
  <c r="P763" i="11"/>
  <c r="P761" i="11"/>
  <c r="P760" i="11"/>
  <c r="P759" i="11"/>
  <c r="P758" i="11"/>
  <c r="P753" i="11"/>
  <c r="P752" i="11"/>
  <c r="P751" i="11"/>
  <c r="P750" i="11"/>
  <c r="P749" i="11"/>
  <c r="P748" i="11"/>
  <c r="P747" i="11"/>
  <c r="P746" i="11"/>
  <c r="P744" i="11"/>
  <c r="P743" i="11"/>
  <c r="P742" i="11"/>
  <c r="P741" i="11"/>
  <c r="P739" i="11"/>
  <c r="P738" i="11"/>
  <c r="M637" i="11"/>
  <c r="P777" i="11" l="1"/>
  <c r="M1049" i="11"/>
  <c r="F115" i="7" l="1"/>
  <c r="W126" i="7"/>
  <c r="V126" i="7"/>
  <c r="S126" i="7"/>
  <c r="R126" i="7"/>
  <c r="F126" i="7"/>
  <c r="T125" i="7"/>
  <c r="U125" i="7" s="1"/>
  <c r="O125" i="7"/>
  <c r="P125" i="7" s="1"/>
  <c r="Q125" i="7" s="1"/>
  <c r="T126" i="7" l="1"/>
  <c r="U126" i="7" s="1"/>
  <c r="E1291" i="8" l="1"/>
  <c r="E1647" i="8"/>
  <c r="E1604" i="8"/>
  <c r="E1550" i="8"/>
  <c r="E1697" i="8" s="1"/>
  <c r="E1522" i="8"/>
  <c r="E1457" i="8"/>
  <c r="E1456" i="8"/>
  <c r="E1360" i="8"/>
  <c r="E1353" i="8" s="1"/>
  <c r="E1244" i="8"/>
  <c r="E1173" i="8"/>
  <c r="E1160" i="8"/>
  <c r="E578" i="8"/>
  <c r="E8" i="8"/>
  <c r="E72" i="9"/>
  <c r="F72" i="9"/>
  <c r="G72" i="9"/>
  <c r="D72" i="9"/>
  <c r="E88" i="9"/>
  <c r="F88" i="9"/>
  <c r="G88" i="9"/>
  <c r="D88" i="9"/>
  <c r="E40" i="9"/>
  <c r="F40" i="9"/>
  <c r="G40" i="9"/>
  <c r="D40" i="9"/>
  <c r="E5" i="9"/>
  <c r="F5" i="9"/>
  <c r="G5" i="9"/>
  <c r="D5" i="9"/>
  <c r="N18" i="12"/>
  <c r="O18" i="12"/>
  <c r="M18" i="12"/>
  <c r="G137" i="10"/>
  <c r="H138" i="10"/>
  <c r="G138" i="10"/>
  <c r="H137" i="10"/>
  <c r="H107" i="10"/>
  <c r="H108" i="10"/>
  <c r="G108" i="10"/>
  <c r="G107" i="10"/>
  <c r="H76" i="10"/>
  <c r="G76" i="10"/>
  <c r="H75" i="10"/>
  <c r="G75" i="10"/>
  <c r="H41" i="10"/>
  <c r="G41" i="10"/>
  <c r="C53" i="6"/>
  <c r="D53" i="6"/>
  <c r="E53" i="6"/>
  <c r="F53" i="6"/>
  <c r="B53" i="6"/>
  <c r="I52" i="6"/>
  <c r="J52" i="6" s="1"/>
  <c r="G52" i="6"/>
  <c r="H52" i="6" s="1"/>
  <c r="I51" i="6"/>
  <c r="J51" i="6" s="1"/>
  <c r="G51" i="6"/>
  <c r="H51" i="6" s="1"/>
  <c r="I50" i="6"/>
  <c r="J50" i="6" s="1"/>
  <c r="G50" i="6"/>
  <c r="H50" i="6" s="1"/>
  <c r="I49" i="6"/>
  <c r="G49" i="6"/>
  <c r="I48" i="6"/>
  <c r="J48" i="6" s="1"/>
  <c r="G48" i="6"/>
  <c r="H48" i="6" s="1"/>
  <c r="I47" i="6"/>
  <c r="J47" i="6" s="1"/>
  <c r="G47" i="6"/>
  <c r="H47" i="6" s="1"/>
  <c r="I46" i="6"/>
  <c r="J46" i="6" s="1"/>
  <c r="G46" i="6"/>
  <c r="I45" i="6"/>
  <c r="J45" i="6" s="1"/>
  <c r="G45" i="6"/>
  <c r="H45" i="6" s="1"/>
  <c r="I44" i="6"/>
  <c r="J44" i="6" s="1"/>
  <c r="G44" i="6"/>
  <c r="H44" i="6" s="1"/>
  <c r="I43" i="6"/>
  <c r="J43" i="6" s="1"/>
  <c r="G43" i="6"/>
  <c r="H43" i="6" s="1"/>
  <c r="I42" i="6"/>
  <c r="G42" i="6"/>
  <c r="I41" i="6"/>
  <c r="J41" i="6" s="1"/>
  <c r="G41" i="6"/>
  <c r="H41" i="6" s="1"/>
  <c r="I40" i="6"/>
  <c r="J40" i="6" s="1"/>
  <c r="G40" i="6"/>
  <c r="H40" i="6" s="1"/>
  <c r="I39" i="6"/>
  <c r="J39" i="6" s="1"/>
  <c r="G39" i="6"/>
  <c r="H39" i="6" s="1"/>
  <c r="I38" i="6"/>
  <c r="J38" i="6" s="1"/>
  <c r="G38" i="6"/>
  <c r="H38" i="6" s="1"/>
  <c r="I37" i="6"/>
  <c r="J37" i="6" s="1"/>
  <c r="G37" i="6"/>
  <c r="H37" i="6" s="1"/>
  <c r="I36" i="6"/>
  <c r="J36" i="6" s="1"/>
  <c r="G36" i="6"/>
  <c r="H36" i="6" s="1"/>
  <c r="I35" i="6"/>
  <c r="J35" i="6" s="1"/>
  <c r="G35" i="6"/>
  <c r="H35" i="6" s="1"/>
  <c r="I34" i="6"/>
  <c r="J34" i="6" s="1"/>
  <c r="G34" i="6"/>
  <c r="H34" i="6" s="1"/>
  <c r="I33" i="6"/>
  <c r="J33" i="6" s="1"/>
  <c r="G33" i="6"/>
  <c r="H33" i="6" s="1"/>
  <c r="I32" i="6"/>
  <c r="J32" i="6" s="1"/>
  <c r="G32" i="6"/>
  <c r="H32" i="6" s="1"/>
  <c r="I31" i="6"/>
  <c r="J31" i="6" s="1"/>
  <c r="G31" i="6"/>
  <c r="H31" i="6" s="1"/>
  <c r="I30" i="6"/>
  <c r="J30" i="6" s="1"/>
  <c r="G30" i="6"/>
  <c r="H30" i="6" s="1"/>
  <c r="I29" i="6"/>
  <c r="J29" i="6" s="1"/>
  <c r="G29" i="6"/>
  <c r="H29" i="6" s="1"/>
  <c r="I28" i="6"/>
  <c r="J28" i="6" s="1"/>
  <c r="G28" i="6"/>
  <c r="H28" i="6" s="1"/>
  <c r="I27" i="6"/>
  <c r="J27" i="6" s="1"/>
  <c r="G27" i="6"/>
  <c r="H27" i="6" s="1"/>
  <c r="I26" i="6"/>
  <c r="J26" i="6" s="1"/>
  <c r="G26" i="6"/>
  <c r="H26" i="6" s="1"/>
  <c r="I25" i="6"/>
  <c r="J25" i="6" s="1"/>
  <c r="G25" i="6"/>
  <c r="H25" i="6" s="1"/>
  <c r="I24" i="6"/>
  <c r="J24" i="6" s="1"/>
  <c r="G24" i="6"/>
  <c r="H24" i="6" s="1"/>
  <c r="I23" i="6"/>
  <c r="J23" i="6" s="1"/>
  <c r="G23" i="6"/>
  <c r="H23" i="6" s="1"/>
  <c r="I22" i="6"/>
  <c r="J22" i="6" s="1"/>
  <c r="G22" i="6"/>
  <c r="H22" i="6" s="1"/>
  <c r="I21" i="6"/>
  <c r="J21" i="6" s="1"/>
  <c r="G21" i="6"/>
  <c r="H21" i="6" s="1"/>
  <c r="I20" i="6"/>
  <c r="J20" i="6" s="1"/>
  <c r="G20" i="6"/>
  <c r="H20" i="6" s="1"/>
  <c r="I19" i="6"/>
  <c r="J19" i="6" s="1"/>
  <c r="G19" i="6"/>
  <c r="H19" i="6" s="1"/>
  <c r="I18" i="6"/>
  <c r="J18" i="6" s="1"/>
  <c r="G18" i="6"/>
  <c r="H18" i="6" s="1"/>
  <c r="I17" i="6"/>
  <c r="J17" i="6" s="1"/>
  <c r="G17" i="6"/>
  <c r="H17" i="6" s="1"/>
  <c r="I16" i="6"/>
  <c r="J16" i="6" s="1"/>
  <c r="G16" i="6"/>
  <c r="H16" i="6" s="1"/>
  <c r="I15" i="6"/>
  <c r="J15" i="6" s="1"/>
  <c r="G15" i="6"/>
  <c r="H15" i="6" s="1"/>
  <c r="I14" i="6"/>
  <c r="J14" i="6" s="1"/>
  <c r="G14" i="6"/>
  <c r="H14" i="6" s="1"/>
  <c r="I13" i="6"/>
  <c r="J13" i="6" s="1"/>
  <c r="G13" i="6"/>
  <c r="H13" i="6" s="1"/>
  <c r="I12" i="6"/>
  <c r="J12" i="6" s="1"/>
  <c r="G12" i="6"/>
  <c r="H12" i="6" s="1"/>
  <c r="I11" i="6"/>
  <c r="J11" i="6" s="1"/>
  <c r="G11" i="6"/>
  <c r="H11" i="6" s="1"/>
  <c r="I10" i="6"/>
  <c r="J10" i="6" s="1"/>
  <c r="G10" i="6"/>
  <c r="H10" i="6" s="1"/>
  <c r="I9" i="6"/>
  <c r="J9" i="6" s="1"/>
  <c r="G9" i="6"/>
  <c r="H9" i="6" s="1"/>
  <c r="I8" i="6"/>
  <c r="J8" i="6" s="1"/>
  <c r="G8" i="6"/>
  <c r="H8" i="6" s="1"/>
  <c r="I7" i="6"/>
  <c r="J7" i="6" s="1"/>
  <c r="G7" i="6"/>
  <c r="H7" i="6" s="1"/>
  <c r="I6" i="6"/>
  <c r="J6" i="6" s="1"/>
  <c r="G6" i="6"/>
  <c r="H6" i="6" s="1"/>
  <c r="I5" i="6"/>
  <c r="J5" i="6" s="1"/>
  <c r="G5" i="6"/>
  <c r="H5" i="6" s="1"/>
  <c r="J27" i="3"/>
  <c r="B29" i="3"/>
  <c r="E27" i="3"/>
  <c r="J17" i="3"/>
  <c r="E17" i="3"/>
  <c r="L29" i="3"/>
  <c r="I29" i="3"/>
  <c r="H29" i="3"/>
  <c r="G29" i="3"/>
  <c r="D29" i="3"/>
  <c r="C29" i="3"/>
  <c r="J26" i="3"/>
  <c r="E26" i="3"/>
  <c r="L19" i="3"/>
  <c r="I19" i="3"/>
  <c r="H19" i="3"/>
  <c r="G19" i="3"/>
  <c r="D19" i="3"/>
  <c r="C19" i="3"/>
  <c r="B19" i="3"/>
  <c r="I53" i="6" l="1"/>
  <c r="J53" i="6" s="1"/>
  <c r="E1455" i="8"/>
  <c r="E1344" i="8"/>
  <c r="E1170" i="8"/>
  <c r="E1541" i="8"/>
  <c r="D52" i="9"/>
  <c r="G52" i="9"/>
  <c r="E52" i="9"/>
  <c r="F52" i="9"/>
  <c r="G53" i="6"/>
  <c r="H53" i="6" s="1"/>
  <c r="E29" i="3"/>
  <c r="J29" i="3"/>
  <c r="E19" i="3"/>
  <c r="J19" i="3"/>
  <c r="E1345" i="8" l="1"/>
  <c r="J5" i="3"/>
  <c r="J8" i="3"/>
  <c r="J7" i="3"/>
  <c r="J6" i="3"/>
  <c r="E6" i="3"/>
  <c r="E7" i="3"/>
  <c r="E8" i="3"/>
  <c r="E5" i="3"/>
  <c r="H10" i="3"/>
  <c r="I10" i="3"/>
  <c r="G10" i="3"/>
  <c r="L10" i="3"/>
  <c r="C10" i="3"/>
  <c r="D10" i="3"/>
  <c r="B10" i="3"/>
  <c r="H8" i="5"/>
  <c r="G8" i="5"/>
  <c r="F8" i="5"/>
  <c r="E8" i="5"/>
  <c r="D8" i="5"/>
  <c r="L12" i="5"/>
  <c r="H12" i="5"/>
  <c r="F12" i="5"/>
  <c r="E12" i="5"/>
  <c r="D12" i="5"/>
  <c r="L16" i="5"/>
  <c r="E16" i="5"/>
  <c r="F16" i="5"/>
  <c r="G16" i="5"/>
  <c r="H16" i="5"/>
  <c r="D16" i="5"/>
  <c r="H20" i="5"/>
  <c r="E20" i="5"/>
  <c r="J10" i="3" l="1"/>
  <c r="E10" i="3"/>
  <c r="M21" i="5"/>
  <c r="L21" i="5"/>
  <c r="K21" i="5"/>
  <c r="J21" i="5"/>
  <c r="E21" i="5"/>
  <c r="F21" i="5"/>
  <c r="G21" i="5"/>
  <c r="H21" i="5"/>
  <c r="I21" i="5" s="1"/>
  <c r="D21" i="5"/>
  <c r="I17" i="5"/>
  <c r="Q17" i="5" s="1"/>
  <c r="N13" i="5"/>
  <c r="I13" i="5"/>
  <c r="N9" i="5"/>
  <c r="I9" i="5"/>
  <c r="Q9" i="5" s="1"/>
  <c r="N5" i="5"/>
  <c r="N6" i="5"/>
  <c r="I5" i="5"/>
  <c r="M22" i="5"/>
  <c r="L22" i="5"/>
  <c r="K22" i="5"/>
  <c r="J22" i="5"/>
  <c r="E22" i="5"/>
  <c r="F22" i="5"/>
  <c r="G22" i="5"/>
  <c r="H22" i="5"/>
  <c r="D22" i="5"/>
  <c r="K23" i="5"/>
  <c r="L23" i="5"/>
  <c r="L24" i="5" s="1"/>
  <c r="M23" i="5"/>
  <c r="J23" i="5"/>
  <c r="E23" i="5"/>
  <c r="F23" i="5"/>
  <c r="G23" i="5"/>
  <c r="H23" i="5"/>
  <c r="H24" i="5" s="1"/>
  <c r="D23" i="5"/>
  <c r="D24" i="5" s="1"/>
  <c r="Q18" i="5"/>
  <c r="I18" i="5"/>
  <c r="N14" i="5"/>
  <c r="I14" i="5"/>
  <c r="N10" i="5"/>
  <c r="I10" i="5"/>
  <c r="I6" i="5"/>
  <c r="I19" i="5"/>
  <c r="N15" i="5"/>
  <c r="N16" i="5" s="1"/>
  <c r="I15" i="5"/>
  <c r="N11" i="5"/>
  <c r="N12" i="5" s="1"/>
  <c r="I11" i="5"/>
  <c r="N7" i="5"/>
  <c r="I7" i="5"/>
  <c r="I8" i="5" s="1"/>
  <c r="I10" i="4"/>
  <c r="I18" i="4" s="1"/>
  <c r="J10" i="4"/>
  <c r="J18" i="4" s="1"/>
  <c r="K10" i="4"/>
  <c r="K18" i="4" s="1"/>
  <c r="L10" i="4"/>
  <c r="L18" i="4" s="1"/>
  <c r="N10" i="4"/>
  <c r="N18" i="4" s="1"/>
  <c r="D10" i="4"/>
  <c r="D18" i="4" s="1"/>
  <c r="E10" i="4"/>
  <c r="E18" i="4" s="1"/>
  <c r="F10" i="4"/>
  <c r="F18" i="4" s="1"/>
  <c r="G10" i="4"/>
  <c r="G18" i="4" s="1"/>
  <c r="H10" i="4"/>
  <c r="C10" i="4"/>
  <c r="C18" i="4" s="1"/>
  <c r="M12" i="4"/>
  <c r="O12" i="4" s="1"/>
  <c r="H9" i="4"/>
  <c r="H8" i="4"/>
  <c r="M9" i="4"/>
  <c r="M8" i="4"/>
  <c r="M7" i="4"/>
  <c r="H7" i="4"/>
  <c r="O7" i="4" s="1"/>
  <c r="M6" i="4"/>
  <c r="H6" i="4"/>
  <c r="J12" i="2"/>
  <c r="K12" i="2"/>
  <c r="L12" i="2"/>
  <c r="M12" i="2"/>
  <c r="O12" i="2"/>
  <c r="P12" i="2"/>
  <c r="E12" i="2"/>
  <c r="F12" i="2"/>
  <c r="G12" i="2"/>
  <c r="H12" i="2"/>
  <c r="D12" i="2"/>
  <c r="N10" i="2"/>
  <c r="I10" i="2"/>
  <c r="N8" i="2"/>
  <c r="I8" i="2"/>
  <c r="N6" i="2"/>
  <c r="I6" i="2"/>
  <c r="Q6" i="2" s="1"/>
  <c r="N5" i="2"/>
  <c r="I5" i="2"/>
  <c r="H18" i="4" l="1"/>
  <c r="I22" i="5"/>
  <c r="Q10" i="5"/>
  <c r="G24" i="5"/>
  <c r="N12" i="2"/>
  <c r="O9" i="4"/>
  <c r="Q14" i="5"/>
  <c r="R14" i="5" s="1"/>
  <c r="E24" i="5"/>
  <c r="O6" i="4"/>
  <c r="Q19" i="5"/>
  <c r="Q20" i="5" s="1"/>
  <c r="I20" i="5"/>
  <c r="N22" i="5"/>
  <c r="Q22" i="5" s="1"/>
  <c r="M10" i="4"/>
  <c r="O10" i="4" s="1"/>
  <c r="Q5" i="2"/>
  <c r="O8" i="4"/>
  <c r="Q8" i="2"/>
  <c r="I12" i="2"/>
  <c r="Q11" i="5"/>
  <c r="Q12" i="5" s="1"/>
  <c r="I12" i="5"/>
  <c r="F24" i="5"/>
  <c r="Q5" i="5"/>
  <c r="I16" i="5"/>
  <c r="Q6" i="5"/>
  <c r="N21" i="5"/>
  <c r="Q21" i="5" s="1"/>
  <c r="R21" i="5" s="1"/>
  <c r="Q13" i="5"/>
  <c r="I23" i="5"/>
  <c r="I24" i="5" s="1"/>
  <c r="Q7" i="5"/>
  <c r="Q8" i="5" s="1"/>
  <c r="N23" i="5"/>
  <c r="N24" i="5" s="1"/>
  <c r="Q15" i="5"/>
  <c r="Q10" i="2"/>
  <c r="R22" i="5" l="1"/>
  <c r="R10" i="5"/>
  <c r="Q16" i="5"/>
  <c r="R6" i="5"/>
  <c r="R18" i="5"/>
  <c r="O18" i="4"/>
  <c r="P8" i="4" s="1"/>
  <c r="Q12" i="2"/>
  <c r="M18" i="4"/>
  <c r="R13" i="5"/>
  <c r="R9" i="5"/>
  <c r="R5" i="5"/>
  <c r="Q23" i="5"/>
  <c r="R17" i="5"/>
  <c r="R15" i="5"/>
  <c r="R7" i="5"/>
  <c r="R12" i="2" l="1"/>
  <c r="R6" i="2"/>
  <c r="R10" i="2"/>
  <c r="R8" i="2"/>
  <c r="P18" i="4"/>
  <c r="P6" i="4"/>
  <c r="P9" i="4"/>
  <c r="P7" i="4"/>
  <c r="R23" i="5"/>
  <c r="Q24" i="5"/>
  <c r="R19" i="5"/>
  <c r="P10" i="4"/>
  <c r="R11" i="5"/>
  <c r="R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pcuba</author>
    <author>TEMP_OPICC18</author>
    <author>Talledo Herrera Luis Gabriel</author>
    <author>TEMP_OPPIC17</author>
  </authors>
  <commentList>
    <comment ref="D3" authorId="0" shapeId="0" xr:uid="{00000000-0006-0000-0000-000001000000}">
      <text>
        <r>
          <rPr>
            <sz val="8"/>
            <color indexed="81"/>
            <rFont val="Tahoma"/>
            <family val="2"/>
          </rPr>
          <t xml:space="preserve">
Nombre del Indicador</t>
        </r>
      </text>
    </comment>
    <comment ref="N6" authorId="1" shapeId="0" xr:uid="{468D43E3-C3D6-4EA8-8940-EB68DA1D8336}">
      <text>
        <r>
          <rPr>
            <b/>
            <sz val="9"/>
            <color indexed="81"/>
            <rFont val="Tahoma"/>
            <family val="2"/>
          </rPr>
          <t>TEMP_OPICC18:</t>
        </r>
        <r>
          <rPr>
            <sz val="9"/>
            <color indexed="81"/>
            <rFont val="Tahoma"/>
            <family val="2"/>
          </rPr>
          <t xml:space="preserve">
A julio 2022</t>
        </r>
      </text>
    </comment>
    <comment ref="N7" authorId="2" shapeId="0" xr:uid="{2AFFF1C1-AA95-482F-9B1E-D5B99B7B1C4E}">
      <text>
        <r>
          <rPr>
            <b/>
            <sz val="9"/>
            <color indexed="81"/>
            <rFont val="Tahoma"/>
            <family val="2"/>
          </rPr>
          <t>Talledo Herrera Luis Gabriel:</t>
        </r>
        <r>
          <rPr>
            <sz val="9"/>
            <color indexed="81"/>
            <rFont val="Tahoma"/>
            <family val="2"/>
          </rPr>
          <t xml:space="preserve">
a mayo 2022</t>
        </r>
      </text>
    </comment>
    <comment ref="N8" authorId="1" shapeId="0" xr:uid="{99BEB2F1-51D4-48E0-9804-B1C37B6AFCED}">
      <text>
        <r>
          <rPr>
            <b/>
            <sz val="9"/>
            <color indexed="81"/>
            <rFont val="Tahoma"/>
            <family val="2"/>
          </rPr>
          <t>TEMP_OPICC18:</t>
        </r>
        <r>
          <rPr>
            <sz val="9"/>
            <color indexed="81"/>
            <rFont val="Tahoma"/>
            <family val="2"/>
          </rPr>
          <t xml:space="preserve">
A julio 2022</t>
        </r>
      </text>
    </comment>
    <comment ref="N9" authorId="1" shapeId="0" xr:uid="{274FEB47-BAC3-4EDF-865B-437EACD0490A}">
      <text>
        <r>
          <rPr>
            <b/>
            <sz val="9"/>
            <color indexed="81"/>
            <rFont val="Tahoma"/>
            <family val="2"/>
          </rPr>
          <t>TEMP_OPICC18:</t>
        </r>
        <r>
          <rPr>
            <sz val="9"/>
            <color indexed="81"/>
            <rFont val="Tahoma"/>
            <family val="2"/>
          </rPr>
          <t xml:space="preserve">
A agosto 2022</t>
        </r>
      </text>
    </comment>
    <comment ref="N11" authorId="1" shapeId="0" xr:uid="{E31048FF-77B5-4DB9-960E-57ED85C599B1}">
      <text>
        <r>
          <rPr>
            <b/>
            <sz val="9"/>
            <color indexed="81"/>
            <rFont val="Tahoma"/>
            <family val="2"/>
          </rPr>
          <t>TEMP_OPICC18:</t>
        </r>
        <r>
          <rPr>
            <sz val="9"/>
            <color indexed="81"/>
            <rFont val="Tahoma"/>
            <family val="2"/>
          </rPr>
          <t xml:space="preserve">
Al 19 de agosto 2022</t>
        </r>
      </text>
    </comment>
    <comment ref="N13" authorId="1" shapeId="0" xr:uid="{CF46E52C-F978-4D2E-9178-3B226453CEC9}">
      <text>
        <r>
          <rPr>
            <b/>
            <sz val="9"/>
            <color indexed="81"/>
            <rFont val="Tahoma"/>
            <family val="2"/>
          </rPr>
          <t>TEMP_OPICC18:</t>
        </r>
        <r>
          <rPr>
            <sz val="9"/>
            <color indexed="81"/>
            <rFont val="Tahoma"/>
            <family val="2"/>
          </rPr>
          <t xml:space="preserve">
IGA resueltos hasta agosto.
DGAAE=90
DGAAH=128
DGAAM=201
IGA pendientes acumulados a diciembre
DGAAE=186 (hasta mayo)
DGAAH=236 (hasta mayo)
DGAAM=451 (hasta agosto)</t>
        </r>
      </text>
    </comment>
    <comment ref="N14" authorId="3" shapeId="0" xr:uid="{E3DB0C20-4EB1-4716-8699-5A6D12D60B42}">
      <text>
        <r>
          <rPr>
            <b/>
            <sz val="9"/>
            <color indexed="81"/>
            <rFont val="Tahoma"/>
            <family val="2"/>
          </rPr>
          <t>TEMP_OPPIC17:</t>
        </r>
        <r>
          <rPr>
            <sz val="9"/>
            <color indexed="81"/>
            <rFont val="Tahoma"/>
            <family val="2"/>
          </rPr>
          <t xml:space="preserve">
A 22/05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Liliana Chahua</author>
  </authors>
  <commentList>
    <comment ref="F125" authorId="0" shapeId="0" xr:uid="{1B659627-7D7B-4412-B636-ECF68D18F90D}">
      <text>
        <r>
          <rPr>
            <b/>
            <sz val="9"/>
            <color indexed="81"/>
            <rFont val="Tahoma"/>
            <family val="2"/>
          </rPr>
          <t xml:space="preserve">Liliana Chahua:
- </t>
        </r>
        <r>
          <rPr>
            <sz val="9"/>
            <color indexed="81"/>
            <rFont val="Tahoma"/>
            <family val="2"/>
          </rPr>
          <t>Monto de contrato de la obra resuelta en diciembre de 2021. 
- A la fecha se viene trabajando en la elaboración del expediente técnico del saldo de obra y liquidación.</t>
        </r>
      </text>
    </comment>
    <comment ref="R125" authorId="0" shapeId="0" xr:uid="{BE03AD89-03CA-4BD8-A730-B609A842FB41}">
      <text>
        <r>
          <rPr>
            <b/>
            <sz val="9"/>
            <color indexed="81"/>
            <rFont val="Tahoma"/>
            <family val="2"/>
          </rPr>
          <t>Liliana Chahua:</t>
        </r>
        <r>
          <rPr>
            <sz val="9"/>
            <color indexed="81"/>
            <rFont val="Tahoma"/>
            <family val="2"/>
          </rPr>
          <t xml:space="preserve">
Corresponde al pago de dos valorizaciones al Consorcio QUISAPATA, conformado por la empresa FYN Contratistas Genreales EIRL con  RUC Nº 20450666735 y la empresa FAMOGA EIRL con RUC Nº 20490320301; cuyo contrato fue resuelto en diciembre de 2021.</t>
        </r>
      </text>
    </comment>
  </commentList>
</comments>
</file>

<file path=xl/sharedStrings.xml><?xml version="1.0" encoding="utf-8"?>
<sst xmlns="http://schemas.openxmlformats.org/spreadsheetml/2006/main" count="19648" uniqueCount="6266">
  <si>
    <t>PLIEGO O ENTIDAD DEL SECTOR</t>
  </si>
  <si>
    <t>Objetivo Estrategico Sectorial
(Código)</t>
  </si>
  <si>
    <t>Objetivo Estrategico Institucional
(Código y Enunciado)</t>
  </si>
  <si>
    <t>Nombre del Indicador</t>
  </si>
  <si>
    <t>Linea Base</t>
  </si>
  <si>
    <t>OES.01</t>
  </si>
  <si>
    <t>SECTOR o GOB. REGIONAL:</t>
  </si>
  <si>
    <t>PLIEGOS DEL SECTOR O GOBIERNO REGIONAL</t>
  </si>
  <si>
    <t>GASTOS CORRIENTES</t>
  </si>
  <si>
    <t>GASTOS DE CAPITAL</t>
  </si>
  <si>
    <t>SERVICIO DE DEUDA</t>
  </si>
  <si>
    <t>TOTAL</t>
  </si>
  <si>
    <t>1: Reserva de Contingencia</t>
  </si>
  <si>
    <t>2: Personal y Obligaciones Sociales</t>
  </si>
  <si>
    <t>3: Pensiones y Prestaciones Sociales</t>
  </si>
  <si>
    <t>4: Bienes y Servicios</t>
  </si>
  <si>
    <t>5: Donaciones y Transferencias</t>
  </si>
  <si>
    <t>6: Otros Gastos</t>
  </si>
  <si>
    <t>SUB TOTAL GASTOS CORRIENTES</t>
  </si>
  <si>
    <t>7: Donaciones y Transferencias</t>
  </si>
  <si>
    <t>8: Otros Gastos</t>
  </si>
  <si>
    <t>9: Adquisiciones de Activos No Financieros</t>
  </si>
  <si>
    <t>10: Adquisiciones de Activos Financieros</t>
  </si>
  <si>
    <t>SUB TOTAL GASTOS DE CAPITAL</t>
  </si>
  <si>
    <t>11: Servicio de la Deuda</t>
  </si>
  <si>
    <t>SUB TOTAL SERVICIO DE DEUDA</t>
  </si>
  <si>
    <t>TOTAL GASTOS UNIDAD EJECUTORA / ENTIDAD PÚBLICA</t>
  </si>
  <si>
    <t>PART. %</t>
  </si>
  <si>
    <t>..</t>
  </si>
  <si>
    <t>UNIDADES EJECUTORAS DEL PLIEGO</t>
  </si>
  <si>
    <t>Unidad de Medida</t>
  </si>
  <si>
    <t xml:space="preserve">Valor </t>
  </si>
  <si>
    <t>Año</t>
  </si>
  <si>
    <t>%</t>
  </si>
  <si>
    <t>Meta (Logro Esperado)</t>
  </si>
  <si>
    <t>Resultado obtenido</t>
  </si>
  <si>
    <t>PIA           Proyectado</t>
  </si>
  <si>
    <t>TOTALES</t>
  </si>
  <si>
    <t>AÑOS</t>
  </si>
  <si>
    <t>2022 (*)</t>
  </si>
  <si>
    <t>2023 (**)</t>
  </si>
  <si>
    <t>PROGRAMAS PRESUPESTALES</t>
  </si>
  <si>
    <t>PIA</t>
  </si>
  <si>
    <t>PIM</t>
  </si>
  <si>
    <t>EJEC</t>
  </si>
  <si>
    <t>(*) Proyección al 31/12/2022</t>
  </si>
  <si>
    <t>(**) Proyecto 2023</t>
  </si>
  <si>
    <t>TOTAL S/</t>
  </si>
  <si>
    <t>RECURSOS PUBLICOS</t>
  </si>
  <si>
    <t>RESERVA DE CONTINGENCIA</t>
  </si>
  <si>
    <t>PERSONAL Y OBLIGAC. SOC.</t>
  </si>
  <si>
    <t>PENSIONES Y PREST. SOC.</t>
  </si>
  <si>
    <t>BIENES Y SERVICIOS</t>
  </si>
  <si>
    <t>DONACIONES TRANSFER.</t>
  </si>
  <si>
    <t>OTROS GASTOS</t>
  </si>
  <si>
    <t>SUB TOTAL GASTO CTE</t>
  </si>
  <si>
    <t>DONACIONES Y TRANSFER,</t>
  </si>
  <si>
    <t>ADQUIS. ACT. NO FINANC.</t>
  </si>
  <si>
    <t>ADQUIS. ACT. FINANC.</t>
  </si>
  <si>
    <t>SUB TOTAL GASTOS CAP.</t>
  </si>
  <si>
    <t>SUB TOTAL SER. DEUDA</t>
  </si>
  <si>
    <t>S/.</t>
  </si>
  <si>
    <t>EST. %</t>
  </si>
  <si>
    <t>1. RECURSOS ORDINARIOS</t>
  </si>
  <si>
    <t>2. RECURSOS DIRECTAM. RECAUD.</t>
  </si>
  <si>
    <t>4. DONACIONES Y TRANSFERENCIAS</t>
  </si>
  <si>
    <t>5. RECURSOS DETERMINADOS</t>
  </si>
  <si>
    <t xml:space="preserve">    - OTROS (ESPECIFICAR)</t>
  </si>
  <si>
    <t>FUNCIONES</t>
  </si>
  <si>
    <t>PPTO (PIA)</t>
  </si>
  <si>
    <t>GASTOS CORRIENTES */</t>
  </si>
  <si>
    <t>0: Reserva de Contingencia</t>
  </si>
  <si>
    <t>1: Personal y Obligaciones Sociales</t>
  </si>
  <si>
    <t>2: Pensiones y Prestaciones Sociales</t>
  </si>
  <si>
    <t>3: Bienes y Servicios</t>
  </si>
  <si>
    <t>4: Donaciones y Transferencias</t>
  </si>
  <si>
    <t>5: Otros Gastos</t>
  </si>
  <si>
    <t>6: Adquisiciones de Activos No Financieros</t>
  </si>
  <si>
    <t>7: Adquisiciones de Activos Financieros</t>
  </si>
  <si>
    <t>8: Servicio de la Deuda</t>
  </si>
  <si>
    <t>NUEVOS SOLES</t>
  </si>
  <si>
    <t>3 Planeam. Gestión y Reserva</t>
  </si>
  <si>
    <t>12 Energía</t>
  </si>
  <si>
    <t>13 Mineria</t>
  </si>
  <si>
    <t>24 Previsión Social</t>
  </si>
  <si>
    <t>PPTO 2021 (PIM)</t>
  </si>
  <si>
    <t>(PIA) = Presupuesto Institucional de Apertura</t>
  </si>
  <si>
    <t>(**) Recursos Públicos / Recursos Ordinarios / Recursos Directamente Recaudados / Donaciones  y  Transferencias / Operaciones Oficiales de Crédito/ Recursos Determinados</t>
  </si>
  <si>
    <t>ADQUISICIONES/CONTRATACIONES/OBRAS</t>
  </si>
  <si>
    <t>MODALIDAD</t>
  </si>
  <si>
    <t>FECHA DE SUSCRIPCION DEL CONTRATO</t>
  </si>
  <si>
    <t>AMPLIACION DE PLAZO</t>
  </si>
  <si>
    <t>FECHA DE ENTREGA</t>
  </si>
  <si>
    <t>…</t>
  </si>
  <si>
    <t>FECHA PROG. CONV.</t>
  </si>
  <si>
    <t>MONTO</t>
  </si>
  <si>
    <t>OBSERVACIONES</t>
  </si>
  <si>
    <t>CONSULTORIAS</t>
  </si>
  <si>
    <t>PERSONA NATURAL (DNI)</t>
  </si>
  <si>
    <t>EJECUCIÓN S/</t>
  </si>
  <si>
    <t xml:space="preserve">TOTAL </t>
  </si>
  <si>
    <t>UNIDAD EJECUTORA</t>
  </si>
  <si>
    <t>BANCO / INSTITUCIÓN FINANCIERA</t>
  </si>
  <si>
    <t>FECHA DE APERTURA</t>
  </si>
  <si>
    <t>MONEDA</t>
  </si>
  <si>
    <t>SALDO 2021 (*)</t>
  </si>
  <si>
    <t xml:space="preserve">    - OTROS (ESPECIFIQUE)</t>
  </si>
  <si>
    <t>(*) Saldo al 31 de Diciembre de 2021</t>
  </si>
  <si>
    <t>CONTRATANTE</t>
  </si>
  <si>
    <t>CONTRATADO</t>
  </si>
  <si>
    <t>FUENTE DE FINANCIAMIENTO</t>
  </si>
  <si>
    <t>TIPO DE CONTRATO</t>
  </si>
  <si>
    <t>FUNCIÓN DESEMPEÑADA</t>
  </si>
  <si>
    <t xml:space="preserve">CONTRAPRESTACIÓN MENSUAL </t>
  </si>
  <si>
    <t>DNI</t>
  </si>
  <si>
    <t>Apellidos y Nombres</t>
  </si>
  <si>
    <t>Profesión</t>
  </si>
  <si>
    <t>Grado Academico</t>
  </si>
  <si>
    <t>Titulo Profesióonal, Técncio o Capacitación Ocupacional</t>
  </si>
  <si>
    <t>Numero de contratos o renovaciones</t>
  </si>
  <si>
    <t>Meses Ejecutados</t>
  </si>
  <si>
    <t>Monto Ejecutado</t>
  </si>
  <si>
    <t>ARRENDATARIO</t>
  </si>
  <si>
    <t>ARRENDADOR</t>
  </si>
  <si>
    <t>INMUEBLE</t>
  </si>
  <si>
    <t>CONTRATO</t>
  </si>
  <si>
    <t>Apellidos y Nombres o Denominación</t>
  </si>
  <si>
    <t>DNI O PARTIDA REGISTRAL</t>
  </si>
  <si>
    <t>BIEN PROPIO DE TERCEROS O AJENO</t>
  </si>
  <si>
    <t>PARTIDA REGISTRAL DE INCRIPCION DE PROPIEDAD</t>
  </si>
  <si>
    <t>METROS CUADRADOS</t>
  </si>
  <si>
    <t>COCHERAS</t>
  </si>
  <si>
    <t>OTROS</t>
  </si>
  <si>
    <t>VIGENCIA DEL CONTRATO</t>
  </si>
  <si>
    <t>MONTO MENSUAL</t>
  </si>
  <si>
    <t xml:space="preserve">FORMA DE PAGO (MENSUAL O ANUAL) Y FECHA DE PAGO </t>
  </si>
  <si>
    <t>RESULTADOS (Poblacion beneficiaria directa, Etc.)</t>
  </si>
  <si>
    <t>5.1 Contribuciones a Fondos</t>
  </si>
  <si>
    <t>5.2 Canon y Sobrecanon, Regalías, Renta de Aduanas y Participaciones</t>
  </si>
  <si>
    <t>5.3 Fondo de Compensación Municipal</t>
  </si>
  <si>
    <t>5.4 FONCOR</t>
  </si>
  <si>
    <t xml:space="preserve">5.5 Impuestos Municipales </t>
  </si>
  <si>
    <t>GASTO CAPITAL 2023</t>
  </si>
  <si>
    <t>GASTO CORRIENTE 2023</t>
  </si>
  <si>
    <t>SERVICIO DE DEUDA 2023</t>
  </si>
  <si>
    <t>Var. % (2022-2023)</t>
  </si>
  <si>
    <t>2022*</t>
  </si>
  <si>
    <t>2023**</t>
  </si>
  <si>
    <t>FORMATO 01: PRESUPUESTO Y RESULTADOS DE INDICADORES DE LOS OBJETIVOS ESTRATÉGICOS INSTITUCIONALES DEL 2021 AL 2023</t>
  </si>
  <si>
    <t>FORMATO 05: EJECUCION Y RESULTADOS DE PROGRAMAS PRESUPUESTALES 2021, 2022 Y PROYECCION  2023</t>
  </si>
  <si>
    <t>PPTO 2021
(PIA)</t>
  </si>
  <si>
    <t>PPTO 2022 
(PIA)</t>
  </si>
  <si>
    <t>PPTO 2023 (PROYECTO)</t>
  </si>
  <si>
    <t>PPTO 2022
(PIM 31 AGTO)</t>
  </si>
  <si>
    <t>Monto Diferencial PIA (2022-2021)</t>
  </si>
  <si>
    <t>Diferencia PIA (2023-2022)</t>
  </si>
  <si>
    <t>Variación % (2022-2021)/ 100</t>
  </si>
  <si>
    <t>Variación % (2023-2022)/ 100</t>
  </si>
  <si>
    <t>MONTO DE LA INVERSION Y/O CONTRATO (*)</t>
  </si>
  <si>
    <t>NOMBRE DE LA INVERSION      (Proyecto o IOAAR, Etc. )</t>
  </si>
  <si>
    <t>SALDO DE LA INVERSION O DEL  CONTRATO                 AL 31.12.2022</t>
  </si>
  <si>
    <t>(Solo montos mayores a S/ 1 Millon de Soles)</t>
  </si>
  <si>
    <t>EJECUCION  PROYECTADA DE LA INVERSION O DEL CONTRATO</t>
  </si>
  <si>
    <t>TIPO DE PROCEDIMIENTO DE SELECCIÓN</t>
  </si>
  <si>
    <t>NUMERO DEL PROCEDIMIENTO</t>
  </si>
  <si>
    <t>CONTRATISTA* (RUC y Denominacion)</t>
  </si>
  <si>
    <t>(*) Si es Consorcio consignar nombre y RUC de los integrantes</t>
  </si>
  <si>
    <t>(**) Proyección al 31/12/2022</t>
  </si>
  <si>
    <t>(***) Proyecto 2023</t>
  </si>
  <si>
    <t>EJECUCION DE LA INVERSION Y/O CONTRATO</t>
  </si>
  <si>
    <t xml:space="preserve">PLAZO DE EJECUCION </t>
  </si>
  <si>
    <t>INICIO DEL PROYECTO</t>
  </si>
  <si>
    <t>TERMINO DEL PROYECTO</t>
  </si>
  <si>
    <t>ADICIONALES Y DEDUCTIVOS</t>
  </si>
  <si>
    <t>INICIO</t>
  </si>
  <si>
    <t>TERMINO</t>
  </si>
  <si>
    <t>MONTO NETO</t>
  </si>
  <si>
    <t>CULMINACION DE OBRA</t>
  </si>
  <si>
    <t>ACTA DE RECEPCION DE OBRA</t>
  </si>
  <si>
    <t>LIQUIDACION DE OBRA</t>
  </si>
  <si>
    <t>SALDO DE LA INVERSION O CONTRATO AL 31.12.2023</t>
  </si>
  <si>
    <t>Años siguientes</t>
  </si>
  <si>
    <t xml:space="preserve">FECHA DE </t>
  </si>
  <si>
    <t>Codigo Unico de Inversion (CUI)</t>
  </si>
  <si>
    <t>Sub total 2022</t>
  </si>
  <si>
    <t>Sub total 2021</t>
  </si>
  <si>
    <t>Sub total 2023</t>
  </si>
  <si>
    <t>PERSONA JURIDICA* (RUC)</t>
  </si>
  <si>
    <t>PPTO 2021 (AL 31/12)</t>
  </si>
  <si>
    <t>PPTO 2022 (AL 30/06)</t>
  </si>
  <si>
    <t>MONTO DE LA CONSULTORIA</t>
  </si>
  <si>
    <t>ESPECIALIDAD (***)</t>
  </si>
  <si>
    <t>ENTREGABLES DE LA CONSULTORIA(**)</t>
  </si>
  <si>
    <t>(**) Producto final o entregable de la Consultoria</t>
  </si>
  <si>
    <t>(***) Para registrar la Especialidad se toma en cuenta una o mas de las 25 Funciones del Clasificador Funcional Programatico.</t>
  </si>
  <si>
    <t>CUENTA N°</t>
  </si>
  <si>
    <t>DATOS DE LAS CUENTAS</t>
  </si>
  <si>
    <t>FUENTES DE FINANCIAMIENTO</t>
  </si>
  <si>
    <t>SALDO 2022 (**)</t>
  </si>
  <si>
    <t>(**) Saldo al 30 de Junio de 2022</t>
  </si>
  <si>
    <t>AÑO FISCAL 2021</t>
  </si>
  <si>
    <t>AÑO FISCAL 2022 (*)</t>
  </si>
  <si>
    <t>(*) Al 30 de junio de 2022</t>
  </si>
  <si>
    <t>(*) = Al 30 de junio de 2022</t>
  </si>
  <si>
    <t>EJECUCIÓN 2022 (*)</t>
  </si>
  <si>
    <t>(Montos mayores de S/ 18,000 Soles)</t>
  </si>
  <si>
    <t>ADQUISICIÓNES</t>
  </si>
  <si>
    <t>MONTO S/</t>
  </si>
  <si>
    <t>ESTADO DEL PROCECEDIMIENTO</t>
  </si>
  <si>
    <t>FORMATO 02: DISTRIBUCIÓN DEL GASTO POR PLIEGOS Y SUS UNIDADES EJECUTORAS POR TODA FUENTES DE FINANCIAMIENTO - PROYECTO 2023</t>
  </si>
  <si>
    <t>FORMATO 03: RESUMEN POR GRUPO GENÉRICO Y FUENTES DE FINANCIAMIENTO PROYECTO 2023</t>
  </si>
  <si>
    <t>FORMATO 04: RESUMEN DE PRESUPUESTO POR FUNCIONES PIA 2021, 2022 Y  2023 (Proyectado)</t>
  </si>
  <si>
    <t>FORMATO 06: ASIGNACIÓN DE BIENES Y SERVICIOS - COMPARATIVO PRESUPUESTO 2021, 2022 Y PROYECTO 2023</t>
  </si>
  <si>
    <t>FORMATO 07: ADQUISICIONES DE BIENES Y CONTRATACIONES DE SERVICIOS - PRESUPUESTO 2021, 2022 Y PROYECTO 2023</t>
  </si>
  <si>
    <t>FORMATO 08: DETALLE DE CONSULTORIAS PERSONAS JURÍDICAS (Mayores a S/ 100, 000) Y NATURALES (Mayores a 50, 000) - PRESUPUESTO 2021, 2022 y 2023</t>
  </si>
  <si>
    <t>FORMATO 09: ALQUILER DE INMUEBLES EN LOS AÑOS FISCALES 2021 Y 2022</t>
  </si>
  <si>
    <t>FORMATO 10: CONTRATOS DE OBRAS SUSCRITOS EN LOS AÑOS 2021, 2022 Y 2023</t>
  </si>
  <si>
    <t>FORMATO 11: NOMBRES E INGRESOS MENSUALES DEL PERSONAL CONTRATADO FUERA DEL PAP EN LOS AÑOS FISCALES 2021 Y 2022</t>
  </si>
  <si>
    <t>FORMATO 12: RESUMEN DE TESORERIA POR UNIDAD EJECUTORA Y FUENTES DE FINANCIAMIENTO 2021 Y 2022</t>
  </si>
  <si>
    <t>RUBROS*</t>
  </si>
  <si>
    <t>(*) Las cifras deben coicidir con los montos asignados en la GENERICA 3. BIENES Y SERVICIOS consideradas en el Presupuesto de los años Fiscales 2021 - 2022 - 2023</t>
  </si>
  <si>
    <t xml:space="preserve">PIM </t>
  </si>
  <si>
    <t>Monto Asignado</t>
  </si>
  <si>
    <t>% ejecutado</t>
  </si>
  <si>
    <t>(**) = Proyectado</t>
  </si>
  <si>
    <t>AÑO FISCAL 2023(**)</t>
  </si>
  <si>
    <t>(**) Proyectado</t>
  </si>
  <si>
    <t>Meses Estimado</t>
  </si>
  <si>
    <t>16  ENERGÍAY MINAS</t>
  </si>
  <si>
    <t>016. M. DE ENERGIA Y MINAS</t>
  </si>
  <si>
    <t>001. MINISTERIO DE ENERGIA Y MINAS-CENTRAL</t>
  </si>
  <si>
    <t>005. DIRECCION GENERAL DE ELECTRIFICACION RURAL</t>
  </si>
  <si>
    <t>220. INSTITUTO PERUANO DE ENERGIA NUCLEAR</t>
  </si>
  <si>
    <t>001. INSTITUTO PERUANO DE ENERGIA NUCLEAR</t>
  </si>
  <si>
    <t>221. INSTITUTO GEOLOGICO MINERO Y METALURGICO</t>
  </si>
  <si>
    <t>001. INSTITUTO GEOLOGICO MINERO Y METALURGICO</t>
  </si>
  <si>
    <t>3.- RECURSOS OPERACIONES OFICIALES DE CREDITO</t>
  </si>
  <si>
    <t>Var. %         (2022-2023)</t>
  </si>
  <si>
    <t>16 ENERGIA Y MINAS</t>
  </si>
  <si>
    <t>0046. ACCESO Y USO DE LA ELECTRIFICACION RURAL</t>
  </si>
  <si>
    <t>0120. REMEDIACION DE PASIVOS AMBIENTALES MINEROS</t>
  </si>
  <si>
    <t>0126. FORMALIZACION MINERA DE LA PEQUEÑA MINERIA Y MINERIA ARTESANAL</t>
  </si>
  <si>
    <t>0128. REDUCCION DE LA MINERIA ILEGAL</t>
  </si>
  <si>
    <t>SECTOR :</t>
  </si>
  <si>
    <t xml:space="preserve">PLIEGOS DEL SECTOR : </t>
  </si>
  <si>
    <t>10 527 - Mineros Formalizados</t>
  </si>
  <si>
    <t>14 000 - Mineros Formalizados</t>
  </si>
  <si>
    <t xml:space="preserve">903 - 
Pasivos Ambientales (Acumulado) </t>
  </si>
  <si>
    <t>918 - 
Pasivos Ambientales
(Acumulado)</t>
  </si>
  <si>
    <t>15 000 - Mineros Formalizados</t>
  </si>
  <si>
    <t>1 090 - Pasivos Ambientales (Acumulado)</t>
  </si>
  <si>
    <t>0137. DESARROLLO DE LA CIENCIA, TECNOLOGIA E INNOVACION TECNOLOGICA</t>
  </si>
  <si>
    <t>0068. REDUCCION DE VULNERABILIDAD Y ATENCION DE EMERGENCIAS POR DESASTRES</t>
  </si>
  <si>
    <t>1. ALIMENTOS Y BEBIDAS</t>
  </si>
  <si>
    <t>1. ALQUILERES DE MUEBLES E INMUEBLES</t>
  </si>
  <si>
    <t>1. COMBUSTIBLES, CARBURANTES, LUBRICANTES Y AFINES</t>
  </si>
  <si>
    <t>1. COMPRA DE OTROS BIENES</t>
  </si>
  <si>
    <t>1. CONTRATO ADMINISTRATIVO DE SERVICIOS</t>
  </si>
  <si>
    <t>1. DE OFICINA</t>
  </si>
  <si>
    <t>1. ENSERES</t>
  </si>
  <si>
    <t>1. LOCACIÓN DE SERVICIOS RELACIONADAS AL ROL DE LA ENTIDAD</t>
  </si>
  <si>
    <t>1. MATERIALES Y UTILES DE ENSEÑANZA</t>
  </si>
  <si>
    <t>1. PRODUCTOS FARMACEUTICOS</t>
  </si>
  <si>
    <t>1. REPUESTOS Y ACCESORIOS</t>
  </si>
  <si>
    <t>1. SERVICIOS ADMINISTRATIVOS</t>
  </si>
  <si>
    <t>1. SERVICIOS DE CONSULTORIAS Y SIMILARES DESARROLLADOS POR PERSONAS JURIDICAS</t>
  </si>
  <si>
    <t>1. SERVICIOS DE ENERGIA ELECTRICA, AGUA Y GAS</t>
  </si>
  <si>
    <t>1. SERVICIOS DE LIMPIEZA, SEGURIDAD Y VIGILANCIA</t>
  </si>
  <si>
    <t>1. SUMINISTROS PARA MANTENIMIENTO Y REPARACION</t>
  </si>
  <si>
    <t>1. SUMINISTROS PARA USO AGROPECUARIO, FORESTAL Y VETERINARIO</t>
  </si>
  <si>
    <t>1. VESTUARIO, ZAPATERIA Y ACCESORIOS, TALABARTERIA Y MATERIALES TEXTILES</t>
  </si>
  <si>
    <t>1. VIAJES INTERNACIONALES</t>
  </si>
  <si>
    <t>10. SERVICIO POR ATENCIONES Y CELEBRACIONES</t>
  </si>
  <si>
    <t>11. OTROS SERVICIOS</t>
  </si>
  <si>
    <t>13. SERVICIOS TÉCNICOS Y PROFESIONALES DESARROLLADOS POR PERSONAS JURÍDICAS</t>
  </si>
  <si>
    <t>14. SERVICIOS TÉCNICOS Y PROFESIONALES DESARROLLADOS POR PERSONAS NATURALES</t>
  </si>
  <si>
    <t>2. AGROPECUARIO, GANADERO Y DE JARDINERIA</t>
  </si>
  <si>
    <t>2. DE EDIFICACIONES, OFICINAS Y ESTRUCTURAS</t>
  </si>
  <si>
    <t>2. MATERIAL,INSUMOS,INSTRUMENTAL Y ACCESORIOS MEDICOS,QUIRURGICOS, ODONTOLOGICOS Y DE LABORATORIO</t>
  </si>
  <si>
    <t>2. SERVICIOS DE CONSULTORIAS Y SIMILARES DESARROLLADOS POR PERSONAS NATURALES</t>
  </si>
  <si>
    <t>2. SERVICIOS DE TELEFONIA E INTERNET</t>
  </si>
  <si>
    <t>2. SERVICIOS FINANCIEROS</t>
  </si>
  <si>
    <t>2. VIAJES DOMESTICOS</t>
  </si>
  <si>
    <t>3. ASEO, LIMPIEZA Y COCINA</t>
  </si>
  <si>
    <t>3. SEGUROS</t>
  </si>
  <si>
    <t>3. SERVICIO DE CAPACITACION Y PERFECCIONAMIENTO</t>
  </si>
  <si>
    <t>3. SERVICIOS DE MENSAJERIA, TELECOMUNICACIONES Y OTROS AFINES</t>
  </si>
  <si>
    <t>4. ELECTRICIDAD, ILUMINACION Y ELECTRONICA</t>
  </si>
  <si>
    <t>4. SERVICIO DE PUBLICIDAD, IMPRESIONES, DIFUSION E IMAGEN INSTITUCIONAL</t>
  </si>
  <si>
    <t>4. SERVICIOS DE PROCESAMIENTO DE DATOS E INFORMATICA</t>
  </si>
  <si>
    <t xml:space="preserve">4: SERVICIOS DE SALUD </t>
  </si>
  <si>
    <t>5. DE VEHICULOS</t>
  </si>
  <si>
    <t>5. PRACTICANTES, SECIGRISTAS Y SIMILARES</t>
  </si>
  <si>
    <t>5. SERVICIOS DE DIFUSIÓN EN EL DIARIO OFICIAL</t>
  </si>
  <si>
    <t>6. DE MOBILIARIO Y SIMILARES</t>
  </si>
  <si>
    <t>7. DE MAQUINARIAS Y EQUIPOS</t>
  </si>
  <si>
    <t>7. SERVICIOS RELACIONADOS CON EL MEDIO AMBIENTE REALIZADO POR PERSONAS JURÍDICAS</t>
  </si>
  <si>
    <t>8. SERVICIOS RELACIONADOS CON SANEAMIENTO REALIZADO POR PERSONAS JURÍDICAS</t>
  </si>
  <si>
    <t>9. SERVICIOS DE ORGANIZACION DE EVENTOS</t>
  </si>
  <si>
    <t>99. DE OTROS BIENES Y ACTIVOS</t>
  </si>
  <si>
    <t>99. OTROS</t>
  </si>
  <si>
    <t>PLIEGOS DEL SECTOR :</t>
  </si>
  <si>
    <t>2. RECURSOS DIRECTAM. RECAUDADOS</t>
  </si>
  <si>
    <t xml:space="preserve">    - CUT- RDR</t>
  </si>
  <si>
    <t xml:space="preserve">    - CUENTA ORDINARIA CENTRALIZADORA - RDR</t>
  </si>
  <si>
    <t xml:space="preserve">    - CUENTA ADICIONAL - TUPA - DGH - ADMINISTRACION</t>
  </si>
  <si>
    <t xml:space="preserve">    - CUENTA ADICIONAL - TUPA - DGE - CONCESIONES ELECTRICAS</t>
  </si>
  <si>
    <t xml:space="preserve">    - CUENTA ADICIONAL - TUPA - DGM - DGAA - MULTAS Y SANCIONES</t>
  </si>
  <si>
    <t xml:space="preserve">    - CUENTA ADICIONAL - APORT. PERUPETRO - DERECHO VIGENCIA</t>
  </si>
  <si>
    <t xml:space="preserve">    - CUENTA ADICIONAL - ELECTRIFICACION RURAL</t>
  </si>
  <si>
    <t xml:space="preserve">    - CUENTA ADICIONAL - CONCESIONES ELECTRICAS LEY 25844</t>
  </si>
  <si>
    <t xml:space="preserve"> DGETP-CUT - RDR</t>
  </si>
  <si>
    <t xml:space="preserve">ASIGNACIÓN FINANCIERA </t>
  </si>
  <si>
    <t>SOLES</t>
  </si>
  <si>
    <t xml:space="preserve">BANCO DE LA NACION </t>
  </si>
  <si>
    <t>0000-282677</t>
  </si>
  <si>
    <t>OCT * 2001</t>
  </si>
  <si>
    <t>0000-283576</t>
  </si>
  <si>
    <t>0000-283584</t>
  </si>
  <si>
    <t>0000-283592</t>
  </si>
  <si>
    <t>06-000-028884</t>
  </si>
  <si>
    <t>DOLARES (***)</t>
  </si>
  <si>
    <t>0000-866903</t>
  </si>
  <si>
    <t>JUL * 2007</t>
  </si>
  <si>
    <t>0068-377854</t>
  </si>
  <si>
    <t>MAY * 2018</t>
  </si>
  <si>
    <t>001 - 185 MEM-CENTRAL</t>
  </si>
  <si>
    <t>3.- RECURSOS OPERACIONES OFICIALES DE CRÉDITO EXTERNO</t>
  </si>
  <si>
    <t xml:space="preserve">     -CUT-OFICIALES DE CRED. EXTERNO</t>
  </si>
  <si>
    <t xml:space="preserve">     -CUT-OFICIALES DE CRED. INTERNO</t>
  </si>
  <si>
    <t xml:space="preserve">    - CUT- TRANSFERENCIAS </t>
  </si>
  <si>
    <t xml:space="preserve"> DGETP-CUT - DYT</t>
  </si>
  <si>
    <t xml:space="preserve">SOLES </t>
  </si>
  <si>
    <t xml:space="preserve">    - CUT- SALDOS DE TRANSFERENCIAS FINANCIERAS</t>
  </si>
  <si>
    <t xml:space="preserve">    - CUENTA - DONACIONES BANCO MUNDIAL - PROYECTO EITI</t>
  </si>
  <si>
    <t>000-68334144</t>
  </si>
  <si>
    <t>06-068000732</t>
  </si>
  <si>
    <t xml:space="preserve">    - CUENTA - TRANSFERENCIAS DEL OSINERGMIN ( CARELEC )</t>
  </si>
  <si>
    <t>00-00-425591</t>
  </si>
  <si>
    <t xml:space="preserve">    - CANON  Y  SOBRECANON, REGALIAS Y PARTICIPACIONES</t>
  </si>
  <si>
    <t xml:space="preserve">      CUENTA ADICIONAL - RET 10 % GARANTIA - LEY MYPES</t>
  </si>
  <si>
    <t>0000-874922</t>
  </si>
  <si>
    <t>SET * 2008</t>
  </si>
  <si>
    <t xml:space="preserve">      CUENTA ADICIONAL PLAZO FIJO - GARANTIA FINANCIERA-DOE RUN</t>
  </si>
  <si>
    <t xml:space="preserve">17-000-029769 </t>
  </si>
  <si>
    <t>FEB * 2010</t>
  </si>
  <si>
    <t>17-000-030117</t>
  </si>
  <si>
    <t>ABR*2021</t>
  </si>
  <si>
    <t xml:space="preserve">      CUENTA ADICIONAL - CARTA FIANZA</t>
  </si>
  <si>
    <t xml:space="preserve">06-068-001933 </t>
  </si>
  <si>
    <t>OCT*2018</t>
  </si>
  <si>
    <t>000-68375657</t>
  </si>
  <si>
    <t>JUL*2021</t>
  </si>
  <si>
    <t xml:space="preserve">      PAGO DE REMUNERACIONES PERSONAL CAP Y CAS</t>
  </si>
  <si>
    <t xml:space="preserve">001 - MEM CENTRAL </t>
  </si>
  <si>
    <t>BANCO SCOTIABANK</t>
  </si>
  <si>
    <t>00044-107-000645</t>
  </si>
  <si>
    <t>SET * 1999</t>
  </si>
  <si>
    <t>BANCO CONTINENTAL</t>
  </si>
  <si>
    <t xml:space="preserve">0011-0661-0100041132 </t>
  </si>
  <si>
    <t>SET * 2009</t>
  </si>
  <si>
    <t>BANCO DE CREDITO</t>
  </si>
  <si>
    <t>193-2455076-0-46</t>
  </si>
  <si>
    <t>SET*2017</t>
  </si>
  <si>
    <t xml:space="preserve">      RECAUDACIÓN MULTA - DGM</t>
  </si>
  <si>
    <t>0011-0661-0100072127</t>
  </si>
  <si>
    <t>JUL*2018</t>
  </si>
  <si>
    <t xml:space="preserve"> DGETP-CUT - RD</t>
  </si>
  <si>
    <t>005-DGER</t>
  </si>
  <si>
    <t>BANCO DE LA NACION</t>
  </si>
  <si>
    <t>00-000-870994</t>
  </si>
  <si>
    <t>enero - 08</t>
  </si>
  <si>
    <t>DGETP-CUT-RDR</t>
  </si>
  <si>
    <t>00-000-870986</t>
  </si>
  <si>
    <t>00-000-870943</t>
  </si>
  <si>
    <t>00-000-874124</t>
  </si>
  <si>
    <t>DGETP-CUT-CREDITO EXTERNO</t>
  </si>
  <si>
    <t>06-068-003243</t>
  </si>
  <si>
    <t>DÓLARES</t>
  </si>
  <si>
    <t>00-000-874116</t>
  </si>
  <si>
    <t>00-000-872083</t>
  </si>
  <si>
    <t>06-000-033284</t>
  </si>
  <si>
    <t>DOLARES</t>
  </si>
  <si>
    <t>DEGTP-CUT-R.D.- "D"</t>
  </si>
  <si>
    <t>DEGTP-CUT-R.D.- "15"</t>
  </si>
  <si>
    <t>DEGTP-CUT-R.D.- "Y"</t>
  </si>
  <si>
    <t>00-000-873276</t>
  </si>
  <si>
    <t>00-068-375428</t>
  </si>
  <si>
    <t xml:space="preserve">       * FONDO DE GARANTIA</t>
  </si>
  <si>
    <t xml:space="preserve">       * EJECUCIÓN DE GARANTIAS</t>
  </si>
  <si>
    <t>TOTAL US$</t>
  </si>
  <si>
    <t>BANCO DE L NACION - CUT</t>
  </si>
  <si>
    <t>00-000-300780</t>
  </si>
  <si>
    <t xml:space="preserve">                              -  </t>
  </si>
  <si>
    <t>00188 - IPEN</t>
  </si>
  <si>
    <t>00-000-282693</t>
  </si>
  <si>
    <t>06-000-028914</t>
  </si>
  <si>
    <t xml:space="preserve">DOLARES US $ </t>
  </si>
  <si>
    <t>00-000-505854</t>
  </si>
  <si>
    <t>BANCO DE LA NACION - CUT - TR 7</t>
  </si>
  <si>
    <t>00-000-622923</t>
  </si>
  <si>
    <t>00-068-229324</t>
  </si>
  <si>
    <t>BANCO DE LA NACION - CUT -  TR 18</t>
  </si>
  <si>
    <t>BANCO DE LA NACION - CUT -  TR 25</t>
  </si>
  <si>
    <t>00000-300799</t>
  </si>
  <si>
    <t>Nuevos Soles</t>
  </si>
  <si>
    <t>189 - INGEMMET</t>
  </si>
  <si>
    <t>00000-282707</t>
  </si>
  <si>
    <t>06000-028868</t>
  </si>
  <si>
    <t>Dólares</t>
  </si>
  <si>
    <t>00068-354560</t>
  </si>
  <si>
    <t>00068-360838</t>
  </si>
  <si>
    <t>UE: 001-185 MINEM - CENTRAL</t>
  </si>
  <si>
    <t>UE: 005-1280 DGER</t>
  </si>
  <si>
    <t>PLIEGO 016 MINEM</t>
  </si>
  <si>
    <t>PLIEGO 220 IPEN</t>
  </si>
  <si>
    <t>UE: 001-188 IPEN</t>
  </si>
  <si>
    <t>PLIEGO 221 INGEMMET</t>
  </si>
  <si>
    <t>UE: 001-189 INGEMMET</t>
  </si>
  <si>
    <t>GIOVANA VALENCIA GUTIERREZ DE BARRAZA</t>
  </si>
  <si>
    <t>Adenda N° 07 al Contrato N°080-2017</t>
  </si>
  <si>
    <t>Área 200 m2</t>
  </si>
  <si>
    <t>Inicia 07/12/2021 y culmina el 06/12/2022</t>
  </si>
  <si>
    <t>S/.9,600.00</t>
  </si>
  <si>
    <t>PAGOS MENSUAL FECHA DE PAGO LOS 22 DE CADA MES</t>
  </si>
  <si>
    <t>MARIA GABRIELA CORDOVA YLLANES DE VASQUEZ</t>
  </si>
  <si>
    <t>Adenda N° 09 al Contrato N° 078-2017</t>
  </si>
  <si>
    <t>Área Techada Total 499.20m2</t>
  </si>
  <si>
    <t>Inicia el 22/08/2022 y culmina el 21/09/2022</t>
  </si>
  <si>
    <t>S/.12,600.00</t>
  </si>
  <si>
    <t>MENSUAL. PAGOS ADELANTADOS SEGÚN CONTRATO.</t>
  </si>
  <si>
    <t>Luz Marina Revollar Arteaga</t>
  </si>
  <si>
    <t xml:space="preserve"> Contrato N° 60-2021 de fecha 30/12/2021</t>
  </si>
  <si>
    <t>Área 110 m2</t>
  </si>
  <si>
    <t>S/. 2000.00</t>
  </si>
  <si>
    <t>CESAR JOSE SALAZAR CHECA</t>
  </si>
  <si>
    <t>P37007471</t>
  </si>
  <si>
    <t>Contrato N° 045-2022 de fecha 02/08/2022</t>
  </si>
  <si>
    <t>70.00 m2</t>
  </si>
  <si>
    <t>S/.1,800.00</t>
  </si>
  <si>
    <t>MENSUAL. PAGOS LUEGO DE LA CONFORMIDAD C SEGÚN CONTRATO.</t>
  </si>
  <si>
    <t>Rosalia Candelaria Cardenas Menacho</t>
  </si>
  <si>
    <t>Adenda N° 04, al Contrato N°019-2018 de fecha 21/06/2018</t>
  </si>
  <si>
    <t>300.69 m2</t>
  </si>
  <si>
    <t>Inicia el 21-06-2022 y culmina el 21/06/2023</t>
  </si>
  <si>
    <t>S/.6,500.00</t>
  </si>
  <si>
    <t>Vilma Teodora Morales Vda. De Franco</t>
  </si>
  <si>
    <t>Contrato N° 56-2021 de fecha 27/12/2021</t>
  </si>
  <si>
    <t>70 m2</t>
  </si>
  <si>
    <t>Culmina el 18/12/2022</t>
  </si>
  <si>
    <t>S/.1,700.00</t>
  </si>
  <si>
    <t>GULIANA ALAVE CAMA PACCZA</t>
  </si>
  <si>
    <t>Contrato N° 035-2022 de fecha 28/06/2022</t>
  </si>
  <si>
    <t>79.04m2</t>
  </si>
  <si>
    <t xml:space="preserve"> Culmina el 12/07/2023</t>
  </si>
  <si>
    <t>S/.2,400.00</t>
  </si>
  <si>
    <t>Joel Miguel Calderon Valderrama</t>
  </si>
  <si>
    <t>Adenda N° 01 al Contrato N° 015-2021 de fecha 31/03/2021</t>
  </si>
  <si>
    <t>143 m2</t>
  </si>
  <si>
    <t>S/.2,500.00</t>
  </si>
  <si>
    <t>Reynaldo Ikeda Yoshikwawa</t>
  </si>
  <si>
    <t>Contrato 059-2021 de fecha 29/12/2021</t>
  </si>
  <si>
    <t>70m2</t>
  </si>
  <si>
    <t>S/.2,000.00</t>
  </si>
  <si>
    <t>EJECUCIÓN  2021</t>
  </si>
  <si>
    <t>Culmina el 
01/04/2023</t>
  </si>
  <si>
    <t>Culmina el 
31/12/2022</t>
  </si>
  <si>
    <t>Culmina el 
03/01/2023</t>
  </si>
  <si>
    <t>Culmina 
03/08/2023</t>
  </si>
  <si>
    <t>PLIEGO DEL SECTOR:</t>
  </si>
  <si>
    <t>016 MINISTERIO DE ENERGIA Y MINAS</t>
  </si>
  <si>
    <t>PPTO 2023 (PROYECCIÓN 31/12)</t>
  </si>
  <si>
    <t>20601013704 - ASESORES Y CONSULTORES EN MERCADO DE ENERGIA S.A.C. - ACM ENERGIA SAC</t>
  </si>
  <si>
    <t>INFORME</t>
  </si>
  <si>
    <t>12 - ENERGIA</t>
  </si>
  <si>
    <t>20600111109 - EMPRESAS Y NEGOCIOS LF CONSULTING E.I.R.L. - EMNELFCO E.I.R.L.</t>
  </si>
  <si>
    <t>20389359841 - BDO CONSULTING S.A.C.</t>
  </si>
  <si>
    <t>03 - PLANEAMIENTO, GESTION Y RESERVA DE CONTINGENCIA</t>
  </si>
  <si>
    <t>20604559686 - RESERVOIR EVALUATION MANAGEMENT S.A.C.</t>
  </si>
  <si>
    <t>10085260630 - ARELLAN YANAC LUIS ALBERTO</t>
  </si>
  <si>
    <t>INFORME / PROYECTO DE NORMA</t>
  </si>
  <si>
    <t>ELECTRICIDAD</t>
  </si>
  <si>
    <t>ENERGÍA</t>
  </si>
  <si>
    <t>INFORME/ NORMA TECNICA</t>
  </si>
  <si>
    <t>ESTUDIO</t>
  </si>
  <si>
    <t>INFORME LEGAL</t>
  </si>
  <si>
    <t>MEDIO AMBIENTE</t>
  </si>
  <si>
    <t>Informe Legal y ponencia oral ante el tribunal arbitrla</t>
  </si>
  <si>
    <t>UNIDAD EJECUTORA 005: DGER</t>
  </si>
  <si>
    <t>UNIDAD EJECUTORA 001: MINEM-CENTRAL</t>
  </si>
  <si>
    <t>20100966426 
(VICTOR ENRIQUE CHAVEZ IZQUIERDO)</t>
  </si>
  <si>
    <t>20252132466
(SERVICIOS DE INGENIERIA INTEGRAL S.A.C)</t>
  </si>
  <si>
    <t>20606518952
(CONSORCIO COLLANTES CORPORACION)</t>
  </si>
  <si>
    <t>20608376209
(CONSORCIO SIE AMERICA II)</t>
  </si>
  <si>
    <t>10075164811
(CONSORCIO SUPERVISOR E&amp;C)</t>
  </si>
  <si>
    <t>20100966426 (VICTOR ENRIQUE CHAVEZ IZQUIERDO)</t>
  </si>
  <si>
    <t>20492307298 (A.C.I. PROYECTOS S.A.S)</t>
  </si>
  <si>
    <t>20546137091 CONSORCIO SUPERVISOR SANTA CRUZ (HURTADO HERMOZA INGENIEROS CONSULTORES SA y ACRUTA &amp; TAPIA INGENIROS SAC)</t>
  </si>
  <si>
    <t xml:space="preserve">20608420399
CONSORCIO SUPERVISOR 2I (JAIME ROMAN HUARCAYA RAZABAL Y WILLIAM SERAFIN CABEZAS) </t>
  </si>
  <si>
    <t>20608284371
CONSORCIO CESAM (CESAM S.A.C. y GODOFREDO NARCISO SINCHE MAYORCA)</t>
  </si>
  <si>
    <t>1.  SERVICIO DE CONSULTORÍA PARA LA ELABORACIÓN DE UNA DIRECTIVA QUE ESTABLEZCA LOS LINEAMIENTOS PARA LA EVALUACIÓN DEL USOEFICIENTE DEL RECURSO HÍDRICO QUE CONSIDERE LA MÁXIMA CAPACIDAD DE GENERACIÓN ELÉCTRICA Y PRIVILEGIE EL APROVECHAMIENTO HIDROENERGÉTICO.</t>
  </si>
  <si>
    <t>2. SERVICIO DE CONSULTORIA PARA LA ELABORACION DE LOS PORCEDIMIENTOS PARA LA INYECCION DE LA ENERGIA EN LAS REDES ELÉCTRICAS.</t>
  </si>
  <si>
    <t>3.  SERVICIO DE CONSULTORIA PARA LA ELABORACIÓN DEL SEPTIMO INFORME NACIONAL DE TRANSPARENCIA EN LAS INDUSTRIAS EXTRACTIVAS - EITI PERU.</t>
  </si>
  <si>
    <t>4.  SERVICIO DE CONSULTORÍA PARA LA ELABORACIÓN DEL LIBRO ANUAL DE RECURSOS DE HIDROCARBUROS 2019.</t>
  </si>
  <si>
    <t>5.  SERVICIO DE CONSULTORÍA PARA LA ELABORAR NORMA DGE Y UNA GUÍA PARA LA SELECCIÓN DE LOS DESCARGADORES DE SOBRETENSIONES EN REDES ELÉCTRICAS DE DISTRIBUCIÓN.</t>
  </si>
  <si>
    <t>6.  SERVICIO DE CONSULTORIA PARA LA ELABORACION DE LOS LIBROS ANUALES DE RECURSOS DE HIDROCARBUROS PARA LOS AÑOS 2020 Y 2021, CONTRATO Nº 001-2022-MINEM-OGA.</t>
  </si>
  <si>
    <t>7.  SERVICIO DE CONSULTORIA PARA LA ELABORACION DE INVENTARIOS ETECEN-ETESUR DE LAS AMPLIACIONES 2 A 12 DE REP.</t>
  </si>
  <si>
    <t>8.  SERVICIO DE ELABORACIÓN DEL LIBRO DE RECURSOS DE HIDROCARBUROS 2020 Y 2021.</t>
  </si>
  <si>
    <t>9.  SERVICIO DE CONSULTORÍA PARA EL PATROCINIO LEGAL EN PROCESOS ARBITRALES.</t>
  </si>
  <si>
    <t>10.  CONSULTORIA PARA LA REVISION Y PROPUESTAS DE MEJORA DE LA NORMATIVA DE LA DISTRIBUCION.</t>
  </si>
  <si>
    <t>11. SERVICIO DE CONSULTORIA ESPECIALIZADA PARA EL SEGUIMIENTO Y CONTROL DE LA IMPLEMENTACION DEL PROYECTO LINEA DE TRANSMISION DE INTERCONEXION 500 KV ECUADOR-PERU.</t>
  </si>
  <si>
    <t>12. CONSULTORIA PARA LA REVISION Y PROPUESTAS DE MEJORA DE LA NORMATIVA DE LA GENERACION.</t>
  </si>
  <si>
    <t>13. SERVICIO DE CONSULTORIA PARA LA ELABORACION DE PROPUESTA DE UN NUEVO REGLAMENTO PARA LAS SUBASTAS RER, BASES PARA LAS SUBASTAS RER Y MODELOS DE CONTRATOS PARA IMPLEMENTAR LA PROPUESTA SELECCIONADA.</t>
  </si>
  <si>
    <t>14. SERVICIO DE CONSULTORIA PARA LA ELABORACIÓN DE UN MANUAL Y GUIA TECNICA DE INSTALACIONES DE SUMINISTRO ELECTRICO PARA VEHICULOS ELECTRICOS, SOBRE LA BASE DE LA NORMA IEC 60364 INSTALACIONES ELECTRICAS DE BAJA TENSION - PARTE 722: SUMINISTRO PARA VEHICULOS ELECTRICOS.</t>
  </si>
  <si>
    <t>15. SERVICIO DE CONSULTORIA PARA ELABORAR UN MANUAL Y GUIA TECNICA PARA SISTEMAS DE PUESTA A TIERRA DE LOS SISTEMAS ELECTRICOS Y SUS COMPONENTES ESTANDARES.</t>
  </si>
  <si>
    <t>16. SERVICIO DE CONSULTORIA PARA EFECTUAR UN MANUAL Y GUIA TECNICA EN BASE A LA NORMA IEC 60364 INSTALACIONES ELECTRICAS DE BAJA TENSION. PARTE 7-701: REQUISITOS PARA LAS INSTALACIONES Y EMPLAZAMIENTOS ESPECIALES - INSTALACIONES ELECTRICAS EN BAÑOS.</t>
  </si>
  <si>
    <t>17. SERVICIO DE EVALUACIÓN TECNICA Y SEGUIMIENTO DE ACTIVIDADES DE EXPLORACIÓN Y EXPLOTACIÓN DE HIDROACARBUROS.</t>
  </si>
  <si>
    <t>18. SERVICIO ESPECIALIZADO EN EL SEGUIMIENTO A LA EVALUACIÓN DE LAS RESERVAS Y RECURSOS DE HIDROCARBUROS.</t>
  </si>
  <si>
    <t>19. SERVICIO DE EVALUACIÓN LEGAL DE ACTIVIDADES RELACIONADAS A LA EXPLORACIÓN Y EXPLOTACIÓN DE HIDROCARBUROS.</t>
  </si>
  <si>
    <t>20. SERVICIO DE EVALUACIÓN TECNICA DE LAS ACTIVIDADES DE EXPLORACIÓN Y EXPLOTACIÓN DE HIDROACARBUROS EN ONSHORE.</t>
  </si>
  <si>
    <t>21. CONSULTORÍA ESPECIALIZADA EN MATERIA ARBITRAL POR EL PROCESO ARBITRAL QUE SE INCIARÍA POR LA TERMINACIÓN DE LA CONCESIÓN SUR OESTE, CONTRA LA EMPRESA NATURGY.</t>
  </si>
  <si>
    <t>22. SERVICIO DE EVALUACIÓN TECNICA DE LAS ACTIVIDADES DE EXPLORACIÓN Y EXPLOTACIÓN DE HIDROACARBUROS EN OFFSHORE.</t>
  </si>
  <si>
    <t>23. SERVICIO DE CONSULTORÍA DE DIAGNÓSTICO DE LOS TIEMPOS PARA LA OBTENCIÓN DE LOS PERMISOS AMBIENTALES.</t>
  </si>
  <si>
    <t>24. CONSULTORÍA ESPCIALIZADA EN MATERIA CONTRACTUAL SOBRE LA POSIBLE TERMINACIÓN DE LA CONCESIÓN EN LA REGIÓN TUMBES POR INCUMPLIMIENTO DE OBLIGACIÓN CONTRACTUAL ATRIBUIBLE A LA EMPRESA.</t>
  </si>
  <si>
    <t>25. SERVICIO DE ANÁLISIS LEGAL PARA EL APOYO  EN LA EVALUACIÓN DE ASPECTOS NORMATIVOS RELACIONADOS A ACTIVIDADES DE HIDROCARBUROS.</t>
  </si>
  <si>
    <t>26. CONTRATACION DE SERVICIO DE CONSULTORIA PARA LA ADECUACION DE LA NORMA ELECTRICA PARA SISTEMAS AISLADOS.</t>
  </si>
  <si>
    <t>27. CONSULTORÍA ESPECIALIZADA PARA PRESENTAR POSIBLE RECURSO DE CASACIÓN CONTRA SENTENCIA DE SEGUNDA INSTANCIA QUE PODRÍA RESULTAR DESFAVORABLE PARA EL ESTADO.</t>
  </si>
  <si>
    <t>28. SALDO DE OBRA DEL SISTEMA ELÉCTRICO RURAL SANDIA IV ETAPA.</t>
  </si>
  <si>
    <t>29. ELECTRIFICACION RURAL EN LOS DISTRITOS DE LA MARGEN DERECHA DEL RIO LIRCAY DE LA PROVINCIA DE ANGARAES.</t>
  </si>
  <si>
    <t>30. AMPLIACION DE ELECTRIFICACIÓN RURAL EN LAS COMUNIDADES DEL DISTRITO DE HUAQUIRCA - ANTABAMBA - APURIMAC.</t>
  </si>
  <si>
    <t>31. AMPLIACIÓN DE LINEAS PRIMARIAS, REDES PRIMARIAS Y REDES SECUNDARIAS EN LAS 7 LOCALIDADES DEL DISTRITO DE CORANI - PROVINCIA DE CARABAYA - DEPARTAMENTO DE PUNO.</t>
  </si>
  <si>
    <t>32. AMPLIACIÓN DE REDES DE DISTRIBUCIÓN EN LA PROVINCIA DE HUANTA-DEPARTAMENTO DE AYACUCHO.</t>
  </si>
  <si>
    <t>33. SISTEMA ELÉCTRICO RURAL NUEVO SEASME III ETAPA.</t>
  </si>
  <si>
    <t>34. SISTEMA ELÉCTRICO RURAL HUÁNUCO  DOS DE MAYO V ETAPA, VI ETAPA, VII ETAPA - FASE I Y VII ETAPA - FASE II.</t>
  </si>
  <si>
    <t>35. ELECTRIFICACIÓN INTEGRAL DE LAS PROVINCIAS DE CHOTA, CUTERVO, HUALGAYOC Y SANTA CRUZ, DEPARTAMENTO DE CAJAMARCA.</t>
  </si>
  <si>
    <t>36. AMPLIACIÓN DE LA ELECTRIFICACIÓN RURAL EN LA PROVINCIA DE ALTO AMAZONAS, DEPARTAMENTO DE LORETO, EN LOS DISTRITOS DE YURIMAGUAS, BALSAPUERTO Y LAGUNAS DE LA PROVINCIA DE ALTO AMAZONAS – DEPARTAMENTO DE LORETO.</t>
  </si>
  <si>
    <t>37. AMPLIACIÓN DEL SERVICIO DEL SISTEMA DE ELECTRIFICACIÓN RURAL II ETAPA EN LOCALIDADES Y/O SECTORES UBICADOS EN LAS PROVINCIAS DE MOYOBAMBA Y RIOJA, DEPARTAMENTO DE SAN MARTÍN.</t>
  </si>
  <si>
    <t>20548117055</t>
  </si>
  <si>
    <t>MINERIA</t>
  </si>
  <si>
    <t>0 9396495</t>
  </si>
  <si>
    <t>1.  CONTRATACIÓN DEL SERVICIO DE CONSULTORÍA PARA AMPLIAR EL ALCANCE DEL SISTEMA DE GESTIÓN DE LA CALIDAD IMPLEMENTADO EN LA ENTIDAD INCORPORANDO EL PROCESO DE INVESTIGACIÓN GEOLÓGICA SEGÚN LA NORMA ISO 9001: 2015.</t>
  </si>
  <si>
    <t>2.  SUPERVISAR LA IMPLEMENTACIÓN DE LA AMPLIACIÓN DEL ALCANCE DEL SISTEMA DE GESTIÓN DE LA CALIDAD E IMPLEMENTAR LA NORMA TÉCNICA PARA LA GESTIÓN DE LA CALIDAD DE SERVICIOS EN EL SECTOR PÚBLICO, CONFORME A LA NORMATIVA VIGENTE ESTABLECIDA POR LA SGP-PCM.</t>
  </si>
  <si>
    <t>3.  SERVICIO DE CONSULTORÍA PARA REALIZAR UN ESTUDIO DE MEDICIÓN Y ANÁLISIS DE LA CARGA LABORAL DEL INGEMEMT.</t>
  </si>
  <si>
    <t>4.  SERVICIOS DE CONSULTORÍA PARA ELABORACIÓN DE TÉRMINOS DE REFERENCIA PARA EL SERVICIO DE ACONDICIONAMIENTO Y MEJORA DE LOS ALMACENES DE LA DIRECCIÓN DE LABORATORIOS.</t>
  </si>
  <si>
    <t>5.  SERVICIO DE CONSULTORIA EN SISTEMA DE GESTIÓN DE CALIDAD, CON LA FINALIDAD DE IMPLEMENTAR UN SISTEMA DE GESTIÓN DE CALIDAD EN BASE A LA NTP-ISO/IEC 17025:2017.</t>
  </si>
  <si>
    <t>6.  5000001. PLANEAMIENTO Y PRESUPUESTO.</t>
  </si>
  <si>
    <t>7.  5000004. ASESORAMIENTO TECNICO Y JURIDICO.</t>
  </si>
  <si>
    <t>8.  5000622. CONTROL Y SUPERVISION DE ESTUDIOS GEOLOGICOS MINEROS Y DE LABORATORIO.</t>
  </si>
  <si>
    <t>Objetivo Estratégico Sectorial
(Código)</t>
  </si>
  <si>
    <t>Objetivo Estratégico Institucional
(Código y Enunciado)</t>
  </si>
  <si>
    <t>Línea Base</t>
  </si>
  <si>
    <t>221. INSTITUO GEOLÓGICO, MINERO Y METALÚRGICO - INGEMMET</t>
  </si>
  <si>
    <t>OES.01
Incrementar el desarrollo 
económico del país mediante el
aumento de la competitividad del 
Sector Minero-Energético</t>
  </si>
  <si>
    <t>OEI.03 Coadyuvar en la promoción de la actividad minera y energética ante los inversionistas</t>
  </si>
  <si>
    <t>Índice</t>
  </si>
  <si>
    <t>-</t>
  </si>
  <si>
    <t>OEI.01 Garantizar la seguridad jurídica en la administración de los derechos mineros en beneficio de los usuarios</t>
  </si>
  <si>
    <t>Porcentaje de títulos mineros consentidos</t>
  </si>
  <si>
    <t>Porcentaje</t>
  </si>
  <si>
    <t>OEI.04  Fortalecer la gestión del patrimonio paleontológico del país</t>
  </si>
  <si>
    <t>OEI.02 Generar y gestionar información geológica en beneficio de la población</t>
  </si>
  <si>
    <t>Porcentaje de boletines publicados oportunamente</t>
  </si>
  <si>
    <t>OES.03
Contribuir en el desarrollo
humano y en las relaciones armoniosas de los actores del Sector Minero-Energético</t>
  </si>
  <si>
    <t>OEI.05 Fortalecer la gestión de riesgo de desastres en beneficio de la población</t>
  </si>
  <si>
    <t>OES.04
Fortalecer la gobernanza y la modernización del Sector Minero-Energético</t>
  </si>
  <si>
    <t>OEI.06 Fortalecer la Gestión Institucional</t>
  </si>
  <si>
    <t>Porcentaje de cumplimiento de las metas de las Acciones Estratégicas Institucionales</t>
  </si>
  <si>
    <t>Notas:</t>
  </si>
  <si>
    <t xml:space="preserve">1.  Se esta considerando los OEI del PEI 2022-2025 aprobado con RP N° 117-2021/PE del 31.12.2021. </t>
  </si>
  <si>
    <t>2. Para el caso del OEI 01, OEI02 y OEI06, se han extraido los resultados de la evaluación correspondiente al año 2021 del PEI 2018 con ampliación de temporalidad al 2024.</t>
  </si>
  <si>
    <t>220: INSTITUTO PERUANO DE ENERGIA NUCLEAR</t>
  </si>
  <si>
    <t>OES 01</t>
  </si>
  <si>
    <t>Número de proyectos de 
I+D+i ejecutados 
eficazmente.</t>
  </si>
  <si>
    <t>Número</t>
  </si>
  <si>
    <t>Número de 
publicaciones científicas 
oportunas</t>
  </si>
  <si>
    <t>Número de aplicaciones 
de la tecnología nuclear 
transferidas</t>
  </si>
  <si>
    <t>OES 02</t>
  </si>
  <si>
    <t>Número de programas 
de vigilancia radiológica 
ejecutados 
oportunamente</t>
  </si>
  <si>
    <t>Número de acciones de 
control eficaz</t>
  </si>
  <si>
    <t>OES 03</t>
  </si>
  <si>
    <t>Número de becquerelios 
(Bq) de radiofármacos 
entregados (TBq) de 
manera oportuna.</t>
  </si>
  <si>
    <t>Número de servicios 
tecnológicos nucleares 
aplicados 
eficientemente</t>
  </si>
  <si>
    <t>OES 04</t>
  </si>
  <si>
    <t>Número de procesos 
críticos mejorados.</t>
  </si>
  <si>
    <t>Porcentaje de avance en 
la implementación eficaz del plan de gestión de riesgos de desastres.</t>
  </si>
  <si>
    <t>OEI 01. Mejorar la calidad de la investigación y desarrollo en ciencia y tecnología nuclear, para su aplicación en beneficio de la sociedad.</t>
  </si>
  <si>
    <t>OEI 02. Mejorar la gestión de transferencia de la tecnología nuclear a los sectores productivos, de servicios y a la comunidad académica.</t>
  </si>
  <si>
    <t>OEI 03. Incrementar el nivel de seguridad radiológica y la prevención de emergencias radiológicas en el país.</t>
  </si>
  <si>
    <t>OEI 04. Incrementar el nivel de producción de radioisótopos y servicios tecnológicos nucleares en beneficio de los sectores económicos.</t>
  </si>
  <si>
    <t>OEI 06. Fortalecer la gestión de riesgo de desastres en el IPEN.</t>
  </si>
  <si>
    <t>OEI 05. Fortalecer la gestión institucional.</t>
  </si>
  <si>
    <r>
      <t>Índice de apoyo a la promoción de la actividad minera y energética</t>
    </r>
    <r>
      <rPr>
        <b/>
        <sz val="10"/>
        <color rgb="FF0070C0"/>
        <rFont val="Arial"/>
        <family val="2"/>
      </rPr>
      <t xml:space="preserve"> (a)</t>
    </r>
  </si>
  <si>
    <r>
      <t>Índice de fortalecimiento de la gestión del patrimonio paleontológico</t>
    </r>
    <r>
      <rPr>
        <b/>
        <sz val="10"/>
        <color theme="1"/>
        <rFont val="Arial"/>
        <family val="2"/>
      </rPr>
      <t xml:space="preserve"> </t>
    </r>
    <r>
      <rPr>
        <b/>
        <sz val="10"/>
        <color rgb="FF0070C0"/>
        <rFont val="Arial"/>
        <family val="2"/>
      </rPr>
      <t>(a)</t>
    </r>
  </si>
  <si>
    <r>
      <t xml:space="preserve">Índice de fortalecimiento de la gestión de riesgos de desastres </t>
    </r>
    <r>
      <rPr>
        <b/>
        <sz val="10"/>
        <color rgb="FF0070C0"/>
        <rFont val="Arial"/>
        <family val="2"/>
      </rPr>
      <t xml:space="preserve"> (a)</t>
    </r>
  </si>
  <si>
    <t>4,000,000 hab.</t>
  </si>
  <si>
    <t>4,450,000 hab.</t>
  </si>
  <si>
    <t>5,000,000 hab</t>
  </si>
  <si>
    <t>6,093 hab.</t>
  </si>
  <si>
    <t>6,140 hab.</t>
  </si>
  <si>
    <t>42,549 hab.</t>
  </si>
  <si>
    <t xml:space="preserve">OEI.01 Promover la competitividad y sostenibilidad de las inversiones minero energéticas en beneficio de la población </t>
  </si>
  <si>
    <t>Monto de inversión minera según la cartera de proyectos priorizada (Millones US$)</t>
  </si>
  <si>
    <t>Cantidad</t>
  </si>
  <si>
    <t>Monto de inversión en electricidad según la cartera de proyectos priorizada (Millones US$)</t>
  </si>
  <si>
    <t>ND</t>
  </si>
  <si>
    <t>Monto de inversión en hidrocarburos según la cartera de proyectos priorizada (Millones US$)</t>
  </si>
  <si>
    <t>Porcentaje de mineros formalizados respecto al total de capacitados</t>
  </si>
  <si>
    <t>OES.01
OES.02</t>
  </si>
  <si>
    <t>OEI.02 Impulsar la seguridad energética mediante el abastecimiento continuo, moderno y de calidad universal para la población</t>
  </si>
  <si>
    <t>Participación porcentual de la producción de energía eléctrica con centrales de recursos energéticos renovables</t>
  </si>
  <si>
    <t>Porcentaje de avance en la implementación de proyectos de hidrocarburos</t>
  </si>
  <si>
    <t>OES.02</t>
  </si>
  <si>
    <t>OEI.03 Asegurar la gestión ambiental responsable de los operadores en las actividades minera energéticas en beneficio de la población</t>
  </si>
  <si>
    <t>Porcentaje de pasivos mineros sin intervención</t>
  </si>
  <si>
    <t>Porcentaje de procedimientos de evaluación de instrumentos de gestión ambiental resueltos del sector minero energético</t>
  </si>
  <si>
    <t>OES.03</t>
  </si>
  <si>
    <t xml:space="preserve">OEI.04 Promover las relaciones armoniosas y el acceso energético en beneficio de la población </t>
  </si>
  <si>
    <t>Porcentaje de proyectos del sector libres de conflictividad social</t>
  </si>
  <si>
    <t>Coeficiente de electrificación rural</t>
  </si>
  <si>
    <t>OES.04</t>
  </si>
  <si>
    <t>OEI. 05 Fortalecer las capacidades de gestión en materia minero energética de los Gobiernos Regionales</t>
  </si>
  <si>
    <t>Porcentaje de participantes de las DREM y GREM aprobados en las capacitaciones regionales</t>
  </si>
  <si>
    <t xml:space="preserve">OEI. 06 Fortalecer la Gestión Institucional </t>
  </si>
  <si>
    <t>Ratio de ejecución física y presupuestal</t>
  </si>
  <si>
    <t>Ratio</t>
  </si>
  <si>
    <t xml:space="preserve">OEI. 07 Implementar la Gestión del Riesgo de Desastres </t>
  </si>
  <si>
    <t>Porcentaje de avance en la implementación del Centro de Operaciones de Emergencia</t>
  </si>
  <si>
    <t>LIQUIDACION FINAL DE SUPERVISION DE OBRA PENDIENTE</t>
  </si>
  <si>
    <t>INFORME MENSUAL -ENTREGABLE DE LA CONSULTORÍA</t>
  </si>
  <si>
    <t>RDR</t>
  </si>
  <si>
    <t>D.L. 1057</t>
  </si>
  <si>
    <t>COORDINADOR DE PUBLICACION Y EVENTOS</t>
  </si>
  <si>
    <t>ABANTO LEON CARLOS ALBERTO</t>
  </si>
  <si>
    <t>DISEÑO GRAFICO PUBLICITARIO</t>
  </si>
  <si>
    <t>LOGRADO(TITULADO)</t>
  </si>
  <si>
    <t>TECNICO</t>
  </si>
  <si>
    <t>ESPECIALISTA I - LEGAL</t>
  </si>
  <si>
    <t>ABREGÚ CALDERÓN PABEL SOYIM</t>
  </si>
  <si>
    <t>DERECHO</t>
  </si>
  <si>
    <t>SUPERIOR</t>
  </si>
  <si>
    <t>COORDINACION ADMINISTRATIVA</t>
  </si>
  <si>
    <t>ACOSTA BRICEÑO GABY AMELIA</t>
  </si>
  <si>
    <t>CONTABILIDAD</t>
  </si>
  <si>
    <t>ESPECIALISTA EN DESCENTRALIZAC. Y COORD. REGIONAL</t>
  </si>
  <si>
    <t>ACOSTA MELENDEZ ROLANDO</t>
  </si>
  <si>
    <t>ECONOMIA</t>
  </si>
  <si>
    <t>ESPECIALISTA LEGAL EN MATERIA MINERO AMBIENTAL</t>
  </si>
  <si>
    <t>ACOSTA PABLO KARIN</t>
  </si>
  <si>
    <t>BACHILLER</t>
  </si>
  <si>
    <t>ASISTENCIA ADMINISTRATIVA</t>
  </si>
  <si>
    <t>ACUÑA PRADO NELBA</t>
  </si>
  <si>
    <t>DERECHO Y CC.PP</t>
  </si>
  <si>
    <t>FORMANDO</t>
  </si>
  <si>
    <t>EJEC. DE TRAB. DE CAMPO EN DES. DE PROG. DE SECIBI</t>
  </si>
  <si>
    <t>ADRIANZEN ROMERO JOSE ERNESTO</t>
  </si>
  <si>
    <t>INGENIERO AGRÓNOMO</t>
  </si>
  <si>
    <t>AUXILIAR EN ADM. DOCUMENTAL</t>
  </si>
  <si>
    <t>AGUILAR ESPINO CHRISTHIAN MOISES</t>
  </si>
  <si>
    <t>COMPUTACION</t>
  </si>
  <si>
    <t>DIRECTOR GENERAL ( DIRECT  PROG. SECT.  III)</t>
  </si>
  <si>
    <t>AGUILAR MOLINA JUAN ANTONIO</t>
  </si>
  <si>
    <t>INGENIERIA ELECTRICA</t>
  </si>
  <si>
    <t>ANALISTA BILINGUE DE ESTADISTICA MINERA</t>
  </si>
  <si>
    <t>AGUINAGA FONSECA MARIA VALERIA</t>
  </si>
  <si>
    <t>CIENCIAS ECONOMICAS</t>
  </si>
  <si>
    <t xml:space="preserve">ANALISTA II - EN PROMOCIÓN ELÉCTRICA </t>
  </si>
  <si>
    <t>ALARCON CUBAS HENRY JONATHAN</t>
  </si>
  <si>
    <t>PROFESIONAL CON EXPERIENCIA Y CONOCIMIENTOS EN AUD</t>
  </si>
  <si>
    <t>ALBERCA BARANDIARAN VICTOR ENRIQUE</t>
  </si>
  <si>
    <t>INGENIERIA MECANICA ELECTRICA</t>
  </si>
  <si>
    <t>ARTESANO</t>
  </si>
  <si>
    <t>ALCARAZ LEZARBE AQUILES FLORIAN</t>
  </si>
  <si>
    <t>SECUNDARIA</t>
  </si>
  <si>
    <t>INCONCLUSO</t>
  </si>
  <si>
    <t>ESPECIALISTA I - ASUNTOS AMBIENTALES</t>
  </si>
  <si>
    <t>ALEGRE BUSTAMANTE LAURA MELISSA</t>
  </si>
  <si>
    <t>BIOLOGIA</t>
  </si>
  <si>
    <t>ANALISTA III - EVALUACIÓN DE INSTRUMENTOS DE GESTIÓN AMBIENTAL</t>
  </si>
  <si>
    <t>ALEGRE RODRIGUEZ LUIS ALBERT</t>
  </si>
  <si>
    <t>INGENIERIA AMBIENTAL</t>
  </si>
  <si>
    <t>CONDUCTOR</t>
  </si>
  <si>
    <t>ALFARO ALVARADO LUIS ERASMO</t>
  </si>
  <si>
    <t>COORDINADOR ADMINISTRATIVO</t>
  </si>
  <si>
    <t>ALVA ANDRADE CHRISTIAN</t>
  </si>
  <si>
    <t>EVALUACION DE EXP. DE PROYECTOS MINERO METALURGICO</t>
  </si>
  <si>
    <t>ALVARADO HUAMAN CIRO</t>
  </si>
  <si>
    <t>INGENIERIA METALURGICA</t>
  </si>
  <si>
    <t>RO</t>
  </si>
  <si>
    <t>ANALISTA III DE PROMOCIÓN DE LA FORMALIZACIÓN MINERA</t>
  </si>
  <si>
    <t>ALVARADO QUISPE CARLOS SANTOS</t>
  </si>
  <si>
    <t>INGENIERIA DE MINAS</t>
  </si>
  <si>
    <t>ASISTENTE DE ALTA DIRECCION II</t>
  </si>
  <si>
    <t>ALVAREZ BOCANEGRA BLANCA LUZ</t>
  </si>
  <si>
    <t>SECRETARIADO EJECUTIVO</t>
  </si>
  <si>
    <t>SECRETARIA</t>
  </si>
  <si>
    <t>ALVAREZ CAMPOS RUTH ANGELICA</t>
  </si>
  <si>
    <t>ASISTENTE TECNICO DE GEST. DOCUMENTAL Y ATENCION U</t>
  </si>
  <si>
    <t>ALVAREZ ROSALES EDITH YOSI</t>
  </si>
  <si>
    <t>EGRESADO</t>
  </si>
  <si>
    <t>ANALISTA III DE TRATAMIENTO Y SEGUIMIENTO DE CONFLICTOS SOCIALES</t>
  </si>
  <si>
    <t>AMARO BELTRAN DANIEL ANGEL</t>
  </si>
  <si>
    <t>HISTORIA</t>
  </si>
  <si>
    <t>COORDINADOR DEL ARCHIVO CENTRAL</t>
  </si>
  <si>
    <t>AMASIFUEN ENCISO CARLOS EDISON</t>
  </si>
  <si>
    <t>ESPECIALISTA I DE PASIVOS AMBIENTALES MINEROS</t>
  </si>
  <si>
    <t>ANAYA HILARIO ISABEL MAGALY</t>
  </si>
  <si>
    <t xml:space="preserve">ASISTENTE PROFESIONAL DE INGENIERÍA MINERA </t>
  </si>
  <si>
    <t>ANTEZANO MUNAYLLA MIGUEL ANGEL</t>
  </si>
  <si>
    <t>ESPECIALISTA III LEGAL</t>
  </si>
  <si>
    <t>ANTICONA ORTIZ DANIEL NOE</t>
  </si>
  <si>
    <t>ESPECIALISTA I - DE COORDINACIÓN REGIONAL</t>
  </si>
  <si>
    <t>APESTEGUI VIDAL JOHN NORBERTO</t>
  </si>
  <si>
    <t>INGENIERIA INDUSTRIAL</t>
  </si>
  <si>
    <t>ANALISTA I EN GESTION Y ADMINISTRACIÓN</t>
  </si>
  <si>
    <t>ARANA MASGO FIORELA IRMA LUCIA</t>
  </si>
  <si>
    <t>TERAPEUTA FISICO</t>
  </si>
  <si>
    <t>ARANIBAR PEREZ ALEXEI</t>
  </si>
  <si>
    <t>TECNOLOGIA EN URGENCIAS MEDICAS Y DESASTRES</t>
  </si>
  <si>
    <t>ESPECIALISTA II EN PROCESOS DE SELECCION</t>
  </si>
  <si>
    <t>ARENAS SOLORZANO MIRIAN</t>
  </si>
  <si>
    <t>CONTADOR PÚBLICO</t>
  </si>
  <si>
    <t>ESPEC. EN GESTION ADMINISTRATIVA</t>
  </si>
  <si>
    <t>ARHUATA PLATERO PILAR ROSA</t>
  </si>
  <si>
    <t xml:space="preserve">LICENCIADO EN ADMINISTRACION </t>
  </si>
  <si>
    <t>DIRECTOR  (DIRECTOR DE PROG. SECT. I).</t>
  </si>
  <si>
    <t>ARIAS DIAZ DAVID HECTOR</t>
  </si>
  <si>
    <t>ASISTENCIA EN ARCHIVO</t>
  </si>
  <si>
    <t>ARIAS RAMOS ANGEL CESAR</t>
  </si>
  <si>
    <t>LABORATORISTA</t>
  </si>
  <si>
    <t>ESPECIALISTA I - GESTION ADMINISTRATIVA</t>
  </si>
  <si>
    <t>ARIZA AGUERO ALEJANDRO</t>
  </si>
  <si>
    <t>AUXILIAR DE ARCHIVO</t>
  </si>
  <si>
    <t>ARIZA AGUERO LUIS</t>
  </si>
  <si>
    <t>CERTIFICADO - INSTITUTO</t>
  </si>
  <si>
    <t>ESPECIALISTA LEGAL</t>
  </si>
  <si>
    <t>ARIZMENDI SABOYA ALDO ENRIQUE</t>
  </si>
  <si>
    <t>ANALISTA III - AUDITOR</t>
  </si>
  <si>
    <t>ARMAS INGA LINA</t>
  </si>
  <si>
    <t>ASIST. Y SEG. DE EVENTOS CAPAC. Y EVAL DE PERSONAL</t>
  </si>
  <si>
    <t>ARRASCUE QUEVEDO DE FERNANDEZ LOURDES AMERICA</t>
  </si>
  <si>
    <t>ESPECIALISTA II DERECHO ADMINISTRATIVO</t>
  </si>
  <si>
    <t>ARREDONDO PEREZ NORA CRISTINA</t>
  </si>
  <si>
    <t>ASISTENTE ADMINISTRATIVO</t>
  </si>
  <si>
    <t>ARREGUI CABRERA ERIC ALEXANDER</t>
  </si>
  <si>
    <t xml:space="preserve">ANALISTA  III LEGAL  </t>
  </si>
  <si>
    <t>ASCASIBAR OLAYA VANESSA STEFANNY</t>
  </si>
  <si>
    <t>ASISTENTE EN GESTIÓN DOCUMENTAL</t>
  </si>
  <si>
    <t>AVALOS BANEO CRISTIAN NICOLAS</t>
  </si>
  <si>
    <t>ESPECIALISTA II - MEDICO EN SALUD OCUPACIONAL</t>
  </si>
  <si>
    <t xml:space="preserve">ÁVILA  CUBA CARMEN ROSA </t>
  </si>
  <si>
    <t>MEDICO CIRUJANO</t>
  </si>
  <si>
    <t>ASISTENTE TECNICO EN INFORMATICA</t>
  </si>
  <si>
    <t>AYALA VERA EDWIN VICTOR</t>
  </si>
  <si>
    <t>INGENIERIA DE SISTEMAS E INFORMÁTICA</t>
  </si>
  <si>
    <t xml:space="preserve">BALLESTEROS  INCIO FLOR DE MARIA </t>
  </si>
  <si>
    <t>ANALISTA II DE COMUNICACION DEL PROG. DE INTEG.</t>
  </si>
  <si>
    <t>BARBOZA NAVARRO YASNINA</t>
  </si>
  <si>
    <t>COMUNICACION SOCIAL</t>
  </si>
  <si>
    <t>SECRETARIA (O)</t>
  </si>
  <si>
    <t>BARRENECHEA MENA NIDIA</t>
  </si>
  <si>
    <t>SECRETARIADO COMERCIAL</t>
  </si>
  <si>
    <t>BELTRAN PEREZ SILVIA INES</t>
  </si>
  <si>
    <t>SECRETARIADO</t>
  </si>
  <si>
    <t>ASISTENCIA LEGAL</t>
  </si>
  <si>
    <t>BENDEZU RAMOS KATTY ANDREA</t>
  </si>
  <si>
    <t>APOYO ADMINISTRATIVO</t>
  </si>
  <si>
    <t>BENITES LANDA EDWIN ENRIQUE</t>
  </si>
  <si>
    <t>ADMINISTRACION</t>
  </si>
  <si>
    <t>ASISTENTE - EVALUACIÓN DEL COMPONENTE SOCIAL DE LOS ESTUDIOS AMBIENTALES</t>
  </si>
  <si>
    <t>BENITO CCUNO GERALDINE LUZ</t>
  </si>
  <si>
    <t>SOCIOLOGIA</t>
  </si>
  <si>
    <t xml:space="preserve">BERROSPI GALINDO ROSA CATHERINE </t>
  </si>
  <si>
    <t>ESPECIALISTA II - SOCIAL</t>
  </si>
  <si>
    <t>BLANCO ARANDA IRMA CONSUELO</t>
  </si>
  <si>
    <t>ASISTENTE TECNICO DEL PROG. DE INTEG. MINERA</t>
  </si>
  <si>
    <t>BLAS RIVERA DAN ALBERTO</t>
  </si>
  <si>
    <t>COMUNICACIÓN</t>
  </si>
  <si>
    <t>BONILLA BENITO CARLOS HERNAN</t>
  </si>
  <si>
    <t>ANALISTA II - GESTIÓN ADMINISTRATIVA</t>
  </si>
  <si>
    <t>BONILLA COLOMA ALFONSO MARTIN</t>
  </si>
  <si>
    <t>BORJAS  USURIN MAXIMO</t>
  </si>
  <si>
    <t>INGENIERIA PETROQUIMICA</t>
  </si>
  <si>
    <t>ANALISTA II - ASUNTOS AMBIENTALES</t>
  </si>
  <si>
    <t>BOTTGER BORONDA AUGUSTO LENIN</t>
  </si>
  <si>
    <t>ANALISTA I - ASUNTOS AMBIENTALES</t>
  </si>
  <si>
    <t>BÖTTGER GAMARRA JOYCE CAROL</t>
  </si>
  <si>
    <t>INGENIERIA QUIMICA</t>
  </si>
  <si>
    <t>DIRECTOR DE PROGRAMA SECTORIAL III</t>
  </si>
  <si>
    <t>BRAÑEZ TAMAYO CARLOS ALBERTO</t>
  </si>
  <si>
    <t>ASESOR DE LA ALTA DIRECCION DEL DESP. MINISTERIAL</t>
  </si>
  <si>
    <t>BRAVO DE LA CRUZ LUIS ENRIQUE</t>
  </si>
  <si>
    <t>COORDINADOR DE ASUNTOS SOCIALES DE FORM. MINERA</t>
  </si>
  <si>
    <t>BRAVO MESIA OSCAR</t>
  </si>
  <si>
    <t>BRIONES  VERDE  MURIEL ODETTE</t>
  </si>
  <si>
    <t>SECRETATRIADO BILINGUE</t>
  </si>
  <si>
    <t>ANALISTA EN MEDIOS VISUALES Y REDES SOCIALES</t>
  </si>
  <si>
    <t>BUENDIA TORRES GABRIELA FERNANDA</t>
  </si>
  <si>
    <t>CIENCIAS DE LA COMUNICACION</t>
  </si>
  <si>
    <t>ANALISTA I DE COMUNICACION DEL PROG. DE INTEGRACIO</t>
  </si>
  <si>
    <t xml:space="preserve">BURE LABÁN  ALBANIA MAGNOLIA </t>
  </si>
  <si>
    <t>LICENCIADO EN COMUNICACIÓN</t>
  </si>
  <si>
    <t>OPERADOR LOGISTICO</t>
  </si>
  <si>
    <t>BUSTAMANTE VELARDE ENIT LUCY</t>
  </si>
  <si>
    <t>ASESOR EN GEST. DESCENTRALIZADA DE LA DGFM</t>
  </si>
  <si>
    <t xml:space="preserve">BUSTINZA   CAMAPAZA ROGER  VLADIMIR </t>
  </si>
  <si>
    <t>ASESOR II - JEFE DE GABINETE DE ASESORES</t>
  </si>
  <si>
    <t>CABALLERO LLANOS DAVID FERNANDO</t>
  </si>
  <si>
    <t>ANALISTA  III AMBIENTAL</t>
  </si>
  <si>
    <t>CABELLO DUEÑAS GLADYS SUSAN</t>
  </si>
  <si>
    <t>JEFA DE LA OFICINA DE RECURSOS HUMANOS</t>
  </si>
  <si>
    <t>CABEZAS ACHA KARINA YODELL</t>
  </si>
  <si>
    <t>CABEZAS JARA EDUARDO ULISES</t>
  </si>
  <si>
    <t>ESPECIALISTA II SOP. LEGAL GAS LICUADO DE PETROLEO</t>
  </si>
  <si>
    <t>CAJO MOZO FATIMA GUDELY</t>
  </si>
  <si>
    <t>CALDERON VASQUEZ KATHERINE GREEN</t>
  </si>
  <si>
    <t>ANALISTA AMBIENTAL EN UNID. MENORES DE HIDROC.  II</t>
  </si>
  <si>
    <t>CALLA LLONTOP HELEN JESUS</t>
  </si>
  <si>
    <t>INGENIERIA GEOGRAFICA</t>
  </si>
  <si>
    <t>ESPECIALISTA I – SERVIDUMBRES ELÉCTRICAS</t>
  </si>
  <si>
    <t>CALLE ZUMAETA HENRY JORGAN</t>
  </si>
  <si>
    <t>CALZADO PALOMINO MAURO JESUS</t>
  </si>
  <si>
    <t>TECNICO-CHOFER</t>
  </si>
  <si>
    <t>ANALISTA I - INGENIERIA DE HIDROCABUROS Y FEPC</t>
  </si>
  <si>
    <t>CAMARENA ALVA IVAN</t>
  </si>
  <si>
    <t>COOORDINADOR DE INST. CORRECTIVOSDE EXPLOR. Y EXPL</t>
  </si>
  <si>
    <t>CAMAYO  YAURI  CHRIS MABEL</t>
  </si>
  <si>
    <t>ANALISTA III DE TECNICA MINERÍA</t>
  </si>
  <si>
    <t>CAMPOS  ATAYUPANQUI MANUEL ANTONIO</t>
  </si>
  <si>
    <t xml:space="preserve">COORDINADOR </t>
  </si>
  <si>
    <t>CAMPOS GAVILAN JAVIER DAVID</t>
  </si>
  <si>
    <t>ANALISTA III - DERECHOS ELECTRICOS</t>
  </si>
  <si>
    <t>CAMPOS LEDESMA VICTOR ALFONSO</t>
  </si>
  <si>
    <t>ASISTENTE PROFESIONAL DE PROMOCION MINERA</t>
  </si>
  <si>
    <t>CAMPOS ROJAS KIARA STEPHANY</t>
  </si>
  <si>
    <t>ESPECIALISTA EN GEST. DE INFORM. PARA ELECTRICIDAD</t>
  </si>
  <si>
    <t>CAMPOS TARAZONA ALAN GUILLERMO</t>
  </si>
  <si>
    <t>ANALISTA EN UNIDADES MENORES DE HIDROCARBUROS II</t>
  </si>
  <si>
    <t>CANCHARI  MENDOZA KATTY LEYLA</t>
  </si>
  <si>
    <t>MONITOREO Y CONSERV. DE INST. ELECTRICAS</t>
  </si>
  <si>
    <t>CANCHIHUAMAN YAPIAS TIMOTEO</t>
  </si>
  <si>
    <t>TECNICO ELECTRICO</t>
  </si>
  <si>
    <t>ANALISTA EN GESTION DE INCORPORACION</t>
  </si>
  <si>
    <t>CANCINO BAZAN LINDSAY PATRICIA</t>
  </si>
  <si>
    <t>ESPECIALISTA TECNICO EN EVAL. AMB. DE HIDROCARBURO</t>
  </si>
  <si>
    <t>CANO GAMARRA HOLINSON ANTONIO</t>
  </si>
  <si>
    <t>ANALISTA EN GESTION DOCUMENTAL</t>
  </si>
  <si>
    <t>CAQUI REYES AUGUSTO ANTONIO</t>
  </si>
  <si>
    <t>DIRECTOR</t>
  </si>
  <si>
    <t>CARBAJAL CALDERON LUIS ANGEL</t>
  </si>
  <si>
    <t>ESPECIALISTA I LEGAL PARA ACCESO A LA INFORMACIÓN</t>
  </si>
  <si>
    <t>CARBAJAL SANCHEZ ALFONSO ROBERTO</t>
  </si>
  <si>
    <t>ASISTENTE TÉCNICO</t>
  </si>
  <si>
    <t>CARDENAS GABRIEL MAGALY ROSARIO</t>
  </si>
  <si>
    <t>COORDINADOR LEGAL</t>
  </si>
  <si>
    <t>CÁRDENAS JARA EDILBERTO AXEL</t>
  </si>
  <si>
    <t>ESPECIALISTA III ASUNTOS AMBIENTALES</t>
  </si>
  <si>
    <t>CARDENAS RODRIGUEZ CRISTINA ANTUANET</t>
  </si>
  <si>
    <t>ASISTENTE TECNICO EN CAMBIO CLIMATICO</t>
  </si>
  <si>
    <t>CARDEÑA CCAHUATA ROBERT FREDDY</t>
  </si>
  <si>
    <t>ASISTENTE DE ARCHIVO</t>
  </si>
  <si>
    <t>CARDICH MAURICIO LESLIE ANGELA ROSARIO</t>
  </si>
  <si>
    <t>ASISTENTE PROFESIONAL EN GESTIÓN ADMINISTRATIVA</t>
  </si>
  <si>
    <t>CARHUANCHO VILLALTA DAVITZA</t>
  </si>
  <si>
    <t>ESPECIALISTA LEGAL EN EVALUACION DE EXP.</t>
  </si>
  <si>
    <t>CARHUAYO MANTILLA KARINA DEL PILAR</t>
  </si>
  <si>
    <t>EXPERTO EN PROYECTOS DE GENERACION ELECTRICA</t>
  </si>
  <si>
    <t>CARI MAMANI JOSE</t>
  </si>
  <si>
    <t>AUXILIAR DE SERVICIOS PARA EL DESPACHO VME</t>
  </si>
  <si>
    <t>CARLOS HARO JESUS MARCELO ALFONSO</t>
  </si>
  <si>
    <t>NINGUNA</t>
  </si>
  <si>
    <t>ASISTENCIA TÉCNICA</t>
  </si>
  <si>
    <t>CARO JARA JOSE LUIS</t>
  </si>
  <si>
    <t>INGENIERIA ELECTRONICA</t>
  </si>
  <si>
    <t>ASISTENTE PROFESIONAL EN ESTADISTICA MINERA</t>
  </si>
  <si>
    <t>CARRANZA  AVELLANEDA VICTOR GIANMARCO</t>
  </si>
  <si>
    <t>CARRANZA GIANELLO ROMAN</t>
  </si>
  <si>
    <t>ESPECIALISTA I AMBIENTAL</t>
  </si>
  <si>
    <t>CARRANZA PALOMARES MIGUEL VICENTE</t>
  </si>
  <si>
    <t>CARRANZA PINEDO ROCIO PILAR</t>
  </si>
  <si>
    <t>ESPECIALISTA EN PLANEAMIENTO ENERGETICO</t>
  </si>
  <si>
    <t>CARRASCO CHACON JESUS WALTER</t>
  </si>
  <si>
    <t>ANALISTA III DE COORDINACIÓN REGIONAL</t>
  </si>
  <si>
    <t>CASO TUMIALAN JOSE LUIS</t>
  </si>
  <si>
    <t>ANALISTA II - LEGAL</t>
  </si>
  <si>
    <t>CASTILLO   CORNEJO DANIEL ADAN</t>
  </si>
  <si>
    <t>EJECUTIVO/A ADM. DE LA ALTA DIRECCION</t>
  </si>
  <si>
    <t>CASTILLO CASTILLO ARACELLI OLGA</t>
  </si>
  <si>
    <t>CASTILLO CONDORPUSA JESSICA LIZ</t>
  </si>
  <si>
    <t>CASTILLO MAR LILLIAN ESTEFANY</t>
  </si>
  <si>
    <t>DIRECTOR (E)</t>
  </si>
  <si>
    <t>CASTILLO PEÑALOZA GINA ANGELA</t>
  </si>
  <si>
    <t>ASISTENTE TECNICO DE GESTION DE DIALOGO</t>
  </si>
  <si>
    <t>CASTRO ALCANTARA JAVIER GUSTAVO</t>
  </si>
  <si>
    <t>GESTION Y SUP. DEL SISTEMA DE INF. AMBIENTAL MIN.E</t>
  </si>
  <si>
    <t>CASTRO LLUNCOR ELVIS ROBERT</t>
  </si>
  <si>
    <t>INGENIERIA DE SISTEMAS</t>
  </si>
  <si>
    <t>CAYETANO PUELLES PAMELA</t>
  </si>
  <si>
    <t>ANALISTA I EN DISTRIB. Y COMERCIAL. DE GAS NATURAL</t>
  </si>
  <si>
    <t>CAYO CHAMANA RAUL ANGEL</t>
  </si>
  <si>
    <t>INGENIERIA MECANICA DE FLUIDOS</t>
  </si>
  <si>
    <t xml:space="preserve">ANALISTA III - PROYECTOS DE GENERACIÓN DE ENERGÍA ELÉCTRICA </t>
  </si>
  <si>
    <t>CAYURI GUEVARA YENSHUKE EZEQUIEL</t>
  </si>
  <si>
    <t>ESPECIALISTA III EN EXPLOR. Y EXPLOT. DE HIDROCARB</t>
  </si>
  <si>
    <t>CCOYLLO CONTRERAS FELIX PABLO</t>
  </si>
  <si>
    <t>INGENIERIA DE PETROLEO</t>
  </si>
  <si>
    <t>AUXILIAR - ARCHIVO</t>
  </si>
  <si>
    <t>CCOYLLO HUAMANI DANNY WILDER</t>
  </si>
  <si>
    <t>ASESOR DE LA DIRECCIÓN GENERAL DE HIDROCARBUROS</t>
  </si>
  <si>
    <t>CERMEÑO RODRIGUEZ MIGUEL ANGEL</t>
  </si>
  <si>
    <t>ASISTENCIA TECNICA EN INFORMATICA</t>
  </si>
  <si>
    <t>CHAMBI GONZALES ROSARIO ZORAIDA</t>
  </si>
  <si>
    <t>ESPECIALISTA EN RECURSOS HIDRICOS</t>
  </si>
  <si>
    <t>CHAMORRO BELLIDO CARMEN ROSA</t>
  </si>
  <si>
    <t>INGENIERIA AGRICOLA</t>
  </si>
  <si>
    <t>ESPEC. EN PROGRAM. Y DESARROLLO DE SIST. INFORMAT.</t>
  </si>
  <si>
    <t>CHAPILLIQUEN GUTIERREZ JOSE EDUARDO</t>
  </si>
  <si>
    <t>ESPECIALISTA TECNICO EN AUDITORIA</t>
  </si>
  <si>
    <t>CHAVARRI AGUIRRE ERNESTO ALONSO</t>
  </si>
  <si>
    <t>ANALISTA I EN GESTION DE RECURSOS HUMANOS</t>
  </si>
  <si>
    <t>CHAVEZ  MATIAS JANSSEN RONALD</t>
  </si>
  <si>
    <t>LICENCIADO EN CIENCIAS DE LA COMUNICACION</t>
  </si>
  <si>
    <t>CHAVEZ CHACALTANA ORLANDO MIGUEL</t>
  </si>
  <si>
    <t>ANALISTA III EN MODERNIZACION</t>
  </si>
  <si>
    <t>CHAVEZ CHAVEZ DANIEL ALEXANDER</t>
  </si>
  <si>
    <t>ESPECIALISTA EN GESTION DE DESARROLLO Y CAPACITACI</t>
  </si>
  <si>
    <t>CHAVEZ GUTIERREZ LUIS FELIPE</t>
  </si>
  <si>
    <t>ASESOR TECNICO DEL SECTOR ENERGIA</t>
  </si>
  <si>
    <t>CHAVEZ HUAMAN EDISON ALEX</t>
  </si>
  <si>
    <t>ASISTENCIA TECNICA EN REDES Y COMUNICACIOONES</t>
  </si>
  <si>
    <t>CHAVEZ HUARINGA PEDRO LUIS</t>
  </si>
  <si>
    <t>INFORMATICA</t>
  </si>
  <si>
    <t>JEFE DE GABINETE DE ASESORES</t>
  </si>
  <si>
    <t>CHECCO CHAUCA LENIN ABRAHAM</t>
  </si>
  <si>
    <t>ESPECIALISTA GEST. DE ACT. DE LA P. MINERIA Y MIN.</t>
  </si>
  <si>
    <t>CHIPANA HUANCCO FELIPE NERI</t>
  </si>
  <si>
    <t>ESPECIALISTA II - TÉCNICO AMBIENTAL</t>
  </si>
  <si>
    <t>CHOCCE PACHAS NIEVES YOLANDA</t>
  </si>
  <si>
    <t xml:space="preserve">ESPECIALISTA III - LEGAL </t>
  </si>
  <si>
    <t>CHONG ARANA JHONEL SANDINOMARX</t>
  </si>
  <si>
    <t>CHOQUESILLO SANTILLAN SANDRA ASTRID</t>
  </si>
  <si>
    <t>PROFESIONAL EN ADM. PARA EVAL DE SOLIC. DE IGV</t>
  </si>
  <si>
    <t>CHUQUISPUMA SAUÑE JUAN CARLOS</t>
  </si>
  <si>
    <t>ANALISTA III GESTION DE DIALOGO</t>
  </si>
  <si>
    <t>CLAROS QUICHIZ IVVON REECE</t>
  </si>
  <si>
    <t>COELLO GADEA GIANCARLO</t>
  </si>
  <si>
    <t>ANALISTA III INVESTIGACIÓN Y ANÁLISIS DE COMUNICACIONES</t>
  </si>
  <si>
    <t>COKCHI CHUMBILE DEMETRIO HAFID</t>
  </si>
  <si>
    <t xml:space="preserve">COORDINADOR DE CENTRO DE OPERACIONES DE EMERGENCIA DEL MINISTERIO DE ENERGÍA Y MINAS </t>
  </si>
  <si>
    <t>COLLAS MELÉNDEZ MILUSKA TATIANA</t>
  </si>
  <si>
    <t>ANALISTA III - EVALUACION DE IMPACTO AMBIENTAL</t>
  </si>
  <si>
    <t>COLQUEHUANCA QUISPE JANNET VANEZA</t>
  </si>
  <si>
    <t>INGENIERA GEOFÍSICA</t>
  </si>
  <si>
    <t>FORMUL. Y EJEC. DE PLANES Y MOD. DE CAPAC. - ENERG</t>
  </si>
  <si>
    <t>CONDEZO ALARCON DE CONTRERAS CRISTINA MARGARITA</t>
  </si>
  <si>
    <t>EDUCACION</t>
  </si>
  <si>
    <t>ASISTENTE PROFESIONAL DE GESTION ADMINISTRATIVA</t>
  </si>
  <si>
    <t>CONDOR VICUÑA FRANCO ANDRES</t>
  </si>
  <si>
    <t>ESPEC. EN ELAB. DE HERRAM. Y MEC. DEL SUBSEC. MIN.</t>
  </si>
  <si>
    <t>CONDORI CUPI CARMELO</t>
  </si>
  <si>
    <t>ANALISTA EN GESTION DE RECURSOS HUMANOS</t>
  </si>
  <si>
    <t>CONDORI QUISPE BLANCA FLOR</t>
  </si>
  <si>
    <t>ESPECIALISTA II  DE ESTUDIOS ECONÓMICOS MINEROS</t>
  </si>
  <si>
    <t>CONTRERAS  MEDRANO EVELYN EDITH</t>
  </si>
  <si>
    <t>INGENIERIA ECONOMICA</t>
  </si>
  <si>
    <t>ANALISTA EN UNIDADES MAYORES DE HIDROCARBUROS II</t>
  </si>
  <si>
    <t>CONTRERAS SANCHEZ EVELYN MARCELINA</t>
  </si>
  <si>
    <t>ANALISTA II  -  PROGRAMACIÓN DE INVERSIONES</t>
  </si>
  <si>
    <t>CONTRERAS VERA CARLOS ORLANDO</t>
  </si>
  <si>
    <t>ASESOR DE COORDINACION PARLAMENTARIA</t>
  </si>
  <si>
    <t>CORCUERA MOLINA RICARDO ALBERTO</t>
  </si>
  <si>
    <t>ANALISTA I DE TÉCNICO DEL PROGRAMA DE INTEGRACIÓN</t>
  </si>
  <si>
    <t>CORDOVA CASTAÑEDA MARCO ANTONIO</t>
  </si>
  <si>
    <t>INGENIERIA GEOLOGICA</t>
  </si>
  <si>
    <t>ESPEC. EN PROY. DE GENERACION DE ENERGIA ELECTRICA</t>
  </si>
  <si>
    <t>CORONEL MUCHA FREDY HERNAN</t>
  </si>
  <si>
    <t>ANALISTA I - EVALUACIÓN DE PROCEDIMIENTOS ADMINISTRATIVOS</t>
  </si>
  <si>
    <t>CORRALES  MARTINEZ  CRISTIAN AMET</t>
  </si>
  <si>
    <t>CORREA DE CHAVEZ MARIA DEL CARMEN</t>
  </si>
  <si>
    <t>CORREA NOVOA ROSITA YRENE</t>
  </si>
  <si>
    <t>ESPECIALISTA III COMUNICACION INSTITUCIONAL</t>
  </si>
  <si>
    <t>CORTEZ  ZAVALETA  ELENA BEATRIZ</t>
  </si>
  <si>
    <t>LICENCIADO EN PERIODISMO</t>
  </si>
  <si>
    <t>COSSIO WILLIAMS JUAN ORLANDO</t>
  </si>
  <si>
    <t>ASISTENTE DE TESORERIA</t>
  </si>
  <si>
    <t>CRISTOBAL ROMERO NASTHIA YESICA</t>
  </si>
  <si>
    <t>ANALISTA III DE SEGUIMIENTO Y MONITOREO DE COMPROMISOS SOCIALES</t>
  </si>
  <si>
    <t>CRUZATT CARDENAS CARLOS ANGEL</t>
  </si>
  <si>
    <t>JEFE</t>
  </si>
  <si>
    <t>CUADRA ALI JUAN CARLOS</t>
  </si>
  <si>
    <t>ASES. EN LA IMPLEMENTACION DEL CONT. INTER.Y COORD</t>
  </si>
  <si>
    <t>CUBA MOSCOSO LUIS ALVARO</t>
  </si>
  <si>
    <t>ADMINISTRACION DE EMPRESAS</t>
  </si>
  <si>
    <t>OPERADOR DE SIST. DE SEGURIDAD AUTOMATIZADO</t>
  </si>
  <si>
    <t>CUBAS VALDIVIA JOSE CARLOS</t>
  </si>
  <si>
    <t>ESPECIALISTA II - LEGAL</t>
  </si>
  <si>
    <t>CUELLAR JOAQUIN MILAGROS IRENE</t>
  </si>
  <si>
    <t>JEFE DE LA OFICINA GENERAL DE ASESORIA JURIDICA</t>
  </si>
  <si>
    <t xml:space="preserve">CUEVA GUZMÁN ATUSPARIA KRÚPSKAIA </t>
  </si>
  <si>
    <t>ESPECIALISTA LEGAL EN MATERIA DE RECURSOS HUMANOS</t>
  </si>
  <si>
    <t>CUYA CONTRERAS JOSE</t>
  </si>
  <si>
    <t xml:space="preserve">DERECHO </t>
  </si>
  <si>
    <t>ESPECIALISTA DE CONTROL DE GESTION ACADEMICA</t>
  </si>
  <si>
    <t>CUYA VILLARROEL ALFONSO PERCY</t>
  </si>
  <si>
    <t xml:space="preserve">DIRECTOR GENERAL  </t>
  </si>
  <si>
    <t>DAVILA PEREZ JOSE MARTIN</t>
  </si>
  <si>
    <t>DE LA CRUZ SUAZO ELVIS  SANTIAGO</t>
  </si>
  <si>
    <t>ESPECIALISTA II - LEGAL MINERO</t>
  </si>
  <si>
    <t>DE OLAZAVAL CARTY SILVANA</t>
  </si>
  <si>
    <t>ANALISTA III COMUNICADOR AUDIOVISUAL</t>
  </si>
  <si>
    <t>DEL AGUILA ORE FERNANDO</t>
  </si>
  <si>
    <t>PERIODISMO</t>
  </si>
  <si>
    <t>AUXILIAR COACTIVO</t>
  </si>
  <si>
    <t>DEL CASTILLO NATERS MOISES ANTONIO</t>
  </si>
  <si>
    <t>ESPECIALISTA LEGAL III EN GEST. DE HIDROC. Y CONTR</t>
  </si>
  <si>
    <t>DEL SOLAR URTECHO MARIA ESTEFANIA OLGA</t>
  </si>
  <si>
    <t>ESPECIALISTA III - PETRÓLEO</t>
  </si>
  <si>
    <t>DELGADO CEBINCHA JUAN JOSE</t>
  </si>
  <si>
    <t>ASISTENTE EN ATENCION AL PUBLICO</t>
  </si>
  <si>
    <t>DIAZ CHAVEZ LAZARO</t>
  </si>
  <si>
    <t>PRIMARIA</t>
  </si>
  <si>
    <t>COORDINADOR DE ADM. DE DOCUMENTOS Y ARCHIVO</t>
  </si>
  <si>
    <t>DIAZ CORDOVA DEYSE CONSUELO</t>
  </si>
  <si>
    <t>ANALISTA III - LEGAL</t>
  </si>
  <si>
    <t>DIAZ DIAZ LILIANA ESPERANZA</t>
  </si>
  <si>
    <t xml:space="preserve">ESPECIALISTA I  TRANSPORTE DE HIDROCARBUROS Y SEGURIDAD EN LAS ACTIVIDADES DE HIDROCARBUROS. </t>
  </si>
  <si>
    <t>DIAZ MARTINEZ PIERO</t>
  </si>
  <si>
    <t>DIAZ MORALES FEDERICO GILBERTO EFRAIN</t>
  </si>
  <si>
    <t>DIAZ RUJEL JANIE PAOLA</t>
  </si>
  <si>
    <t xml:space="preserve">ANALISTA III - GESTIÓN ADMINISTRATIVA </t>
  </si>
  <si>
    <t>DIAZ TORRE HUMBERTO RAFAEL</t>
  </si>
  <si>
    <t>OPERADOR CENTRAL TELEFONICA</t>
  </si>
  <si>
    <t>DIAZ VASQUEZ  MARGARITA</t>
  </si>
  <si>
    <t>MECANOGRAFIA</t>
  </si>
  <si>
    <t>DIAZ VEGA CINDY JESSY</t>
  </si>
  <si>
    <t>DOLMOS VENGOA KAIMER MERCED</t>
  </si>
  <si>
    <t>INGENIERO GEOFÍSICO</t>
  </si>
  <si>
    <t>DONGO ALCAZAR BRUMEL ALBERTO</t>
  </si>
  <si>
    <t>ESPECIALISTA EN PRESUPUESTO PUBLICO</t>
  </si>
  <si>
    <t>DUQUE GONZALES JOSE LUIS</t>
  </si>
  <si>
    <t>DURAND MONZON EVELING NORMA</t>
  </si>
  <si>
    <t>ECHAIZ CABAÑAS OSCAR ALBERTO</t>
  </si>
  <si>
    <t>ELLIOT BLAS PATRICIA ISABEL</t>
  </si>
  <si>
    <t>ENCINA SANDOVAL JORGE LUIS</t>
  </si>
  <si>
    <t>ENCISO OJEDA FANNY</t>
  </si>
  <si>
    <t>ESPECIALISTA III - EN TECNOLOGIAS DE LA INFORMACIÓN</t>
  </si>
  <si>
    <t>ERREA CARO RICARDO JOSE</t>
  </si>
  <si>
    <t>ESCATE AMPUERO CINTHYA LETICIA</t>
  </si>
  <si>
    <t>ANALISTA III DE FONDOS SOCIALES</t>
  </si>
  <si>
    <t>ESCOBAL MC EVOY CARLOS ALBERTO</t>
  </si>
  <si>
    <t>ARQUEOLOGIA</t>
  </si>
  <si>
    <t xml:space="preserve">ESCOBEDO ROJAS PEDRO FRANCISCO </t>
  </si>
  <si>
    <t>ANALISTA III - TÉCNICO AMBIENTAL</t>
  </si>
  <si>
    <t>ESPINO CRUZ JOSE CARLOS</t>
  </si>
  <si>
    <t xml:space="preserve">ANALISTA I -  INFORMACIÓN GEOGRÁFICA </t>
  </si>
  <si>
    <t>ESPINOZA ESPIZA JENNIFER</t>
  </si>
  <si>
    <t>ASESOR DE LA ALTA DIRECCION DE VICEMIN. DE MINAS</t>
  </si>
  <si>
    <t>ESPINOZA PEÑA MARIA FRANCINA</t>
  </si>
  <si>
    <t>ESPECIALISTA III EN PROCESAMIENTO, TRANSPORTE Y COMERCIALIZACIÓN  DE HIDROCARBUROS Y BIOCOMBUSTIBLES</t>
  </si>
  <si>
    <t>ESPINOZA RAMOS MISHEL EFRAIN</t>
  </si>
  <si>
    <t>ESPINOZA ROSAS VICTORIA  ALEJANDRINA</t>
  </si>
  <si>
    <t>ANALISTA I DE GESTIÓN DEL DIÁLOGO</t>
  </si>
  <si>
    <t>ESPINOZA SALVATIERRA MIGUEL SEGISFREDO</t>
  </si>
  <si>
    <t>ASISTENCIA TECNICA EQUIPOS TECNOLOGICOS</t>
  </si>
  <si>
    <t>ESPINOZA ZACARIAS ANGEL POOL</t>
  </si>
  <si>
    <t>ESPINOZA ZEGARRA CLAUDIA MILAGROS</t>
  </si>
  <si>
    <t>INGENIERIA EN ENERGIA</t>
  </si>
  <si>
    <t>ESPECIALISTA I - INTEGRACION Y CIERRE CONTABLE</t>
  </si>
  <si>
    <t>ESPIRITU GONZALES YINELA CARMEN</t>
  </si>
  <si>
    <t>ESPECIALISTA III TECNICO EN DISTRIB. DE GAS NATURA</t>
  </si>
  <si>
    <t xml:space="preserve">ESTELA  TORRES  DIANA LUCÍA </t>
  </si>
  <si>
    <t>ASESOR TECNICO</t>
  </si>
  <si>
    <t>ESTELA SILVA SANTIAGO MELANIO</t>
  </si>
  <si>
    <t>FARFAN CONTRERAS JOEL</t>
  </si>
  <si>
    <t>FISICA</t>
  </si>
  <si>
    <t>ANALISTA DE INSTRUM. DE GEST. AMBIENTAL</t>
  </si>
  <si>
    <t>FARFAN REYES MIRIAM ELIZABETH</t>
  </si>
  <si>
    <t>ESPECIALISTA AUDITOR II</t>
  </si>
  <si>
    <t xml:space="preserve">FERNANDEZ DEFILIPPI RAFAEL VICENTE </t>
  </si>
  <si>
    <t>ESPECIALISTA II EN CONTABILIDAD</t>
  </si>
  <si>
    <t>FERNANDEZ RODRIGUEZ JUAN CARLOS</t>
  </si>
  <si>
    <t>DIRECTOR (A) DE SOSTENIB. Y ARTICULACION MINERA</t>
  </si>
  <si>
    <t>FIGUEROA  VALDERRAMA VDA DE SANCHEZ MAYRA MERCEDES ELISABETH</t>
  </si>
  <si>
    <t>FIGUEROA VEREAU NELSON BARTOLOME</t>
  </si>
  <si>
    <t>ESPECIALISTA I DE INFRAESTRUCTURA TECNOLOGICA</t>
  </si>
  <si>
    <t>FLORES ATAURIMA NOEMI</t>
  </si>
  <si>
    <t>FLORES GARAYCOCHEA MARLENE SOLEDAD</t>
  </si>
  <si>
    <t>FLORES JERI ALFREDO IVAN</t>
  </si>
  <si>
    <t>ESPECIALISTA I - TECNICO MINERO</t>
  </si>
  <si>
    <t>FLORES TORRES HAROLD GERMAIN</t>
  </si>
  <si>
    <t>FLORES VILCA MELVIN NEBER</t>
  </si>
  <si>
    <t>ANALISTA III - LEGAL EN MATERIA MINERO AMBIENTAL</t>
  </si>
  <si>
    <t>FRANCO  SOLANO MARGARETH MERCEDES</t>
  </si>
  <si>
    <t>ANALISTA III EN GESTION DE DIALOGO Y CONF. SOCIALE</t>
  </si>
  <si>
    <t>FRIAS MARCA OSCAR JOSE</t>
  </si>
  <si>
    <t>ANALISTA EN TEMAS ECONÓMICOS Y  FINANCIEROS</t>
  </si>
  <si>
    <t>FUERTE CUIPA LEIDY ROCIO</t>
  </si>
  <si>
    <t>GABULLE FIGUEROA JOHNNY LUIS</t>
  </si>
  <si>
    <t>INGENIERO GEÓLOGO</t>
  </si>
  <si>
    <t>GALLARDO ARRASCUE ROSSANA LETICIA</t>
  </si>
  <si>
    <t>DIRECTOR DE PROGRAMA SECTORIAL I</t>
  </si>
  <si>
    <t>GALLEGOS QUESQUEN PATRICIA MERCEDES</t>
  </si>
  <si>
    <t>ANALISTA III -  PROGRAMACIÓN DE INVERSIONES</t>
  </si>
  <si>
    <t>GALLEGOS VILCANQUI JOSE CARLOS</t>
  </si>
  <si>
    <t>GALLO QUINTANA MÁXIMO RODOLFO</t>
  </si>
  <si>
    <t>ASISTENTE DE GESTION FINANCIERA Y CONTABLE</t>
  </si>
  <si>
    <t>GAMARRA CHUMBES EDER GREGORI</t>
  </si>
  <si>
    <t>CIENCIAS FINANCIERAS Y CONTABLES</t>
  </si>
  <si>
    <t>GAMIO CHUMPITAZ RANUFFO FELIPE</t>
  </si>
  <si>
    <t>ESPECIALISTA III DE GESTIÓN ADMINISTRATIVA</t>
  </si>
  <si>
    <t>GARAY LAZO RUBEN NICOLAS</t>
  </si>
  <si>
    <t>ESPECIALISTA I - PROYECTOS</t>
  </si>
  <si>
    <t>GARCIA  DURAND MOISES</t>
  </si>
  <si>
    <t>INGENIERIA PESQUERA</t>
  </si>
  <si>
    <t>COORD. DEL PROCESO DE FORMALIZ. DE PEQUEÑA MIN. AR</t>
  </si>
  <si>
    <t>GARCIA  HUAMANI MARIO</t>
  </si>
  <si>
    <t>ANALISTA III DE GESTIÓN ADMINISTRATIVA</t>
  </si>
  <si>
    <t>GARCIA CCAIPANI JOHN EDWAR</t>
  </si>
  <si>
    <t>JEFE DE LA OF. DE IMAGEN INSTITUCIONAL Y COMUNIC.</t>
  </si>
  <si>
    <t>GARCÍA HERNÁNDEZ ERIKA CAROL</t>
  </si>
  <si>
    <t>JEFE DE LA OFICINA GENERAL DE ADMINISTRACIÓN</t>
  </si>
  <si>
    <t>GARCIA HUAMBACHANO VICTOR ROLANDO</t>
  </si>
  <si>
    <t>CIENCIAS SOCIALES Y ADMINISTRATIVAS</t>
  </si>
  <si>
    <t>ESPECIALISTA II - ASUNTOS AMBIENTALES</t>
  </si>
  <si>
    <t>GARCIA LAY NISSE MEI-LIN</t>
  </si>
  <si>
    <t xml:space="preserve">GARCIA PEDROSO SANDRA MARIA </t>
  </si>
  <si>
    <t>GARCIA PORTUGAL ERICK GIDELBERTH</t>
  </si>
  <si>
    <t>GESTION DE LA ENERGIA</t>
  </si>
  <si>
    <t>MAGISTER</t>
  </si>
  <si>
    <t>GARCIA REYNA LETY MARLENE</t>
  </si>
  <si>
    <t>EJECUTIVO/A DE ASISTENCIA ADMINISTRATIVA</t>
  </si>
  <si>
    <t>GARCIA VILCHEZ JOHANNA ARACELLI</t>
  </si>
  <si>
    <t>ESPECIALISTA III LEGAL ADMINISTRATIVO</t>
  </si>
  <si>
    <t>GARGATE  ARELLAN DIANA YOBANA</t>
  </si>
  <si>
    <t>COORDINADOR LEGAL DE EVAL. AMBIENTAL DE HIDROCARB.</t>
  </si>
  <si>
    <t>GAVIDIA MELENDEZ CINTHYA GREYSSE</t>
  </si>
  <si>
    <t>ESPECIALISTA TECNICO EN PASIVOS AMB. MINEROS</t>
  </si>
  <si>
    <t>GÓMEZ  GONZALES NORKA ROXANA</t>
  </si>
  <si>
    <t>ESPECIALISTA III - TÉCNICO MINERO GEOTECNISTA</t>
  </si>
  <si>
    <t xml:space="preserve">GONZALES ANTUNEZ MELQUIADES EUGENIO </t>
  </si>
  <si>
    <t>INGENIERIA CIVIL</t>
  </si>
  <si>
    <t>GONZALES ELIAS OMAR</t>
  </si>
  <si>
    <t>CIENCIAS</t>
  </si>
  <si>
    <t>GONZALES GHIGLINO PAUL ENRIQUE</t>
  </si>
  <si>
    <t>GONZALES RIVAS MIGUEL ANGEL</t>
  </si>
  <si>
    <t>ESPECIALISTA I - ADM. DE SERVIDORES</t>
  </si>
  <si>
    <t>GONZALEZ NEYRA RAUL EDUARDO</t>
  </si>
  <si>
    <t>ESPECIALISTA LEGAL III EN EXPLOR. Y EXPLOT. DE HID</t>
  </si>
  <si>
    <t>GORRITTI SIAPPO ZOILA PAOLA DEL ROSARIO</t>
  </si>
  <si>
    <t>OPERADOR ADMINISTRATIVO CONTABLE</t>
  </si>
  <si>
    <t>GRADOS NAVARRO ANGEL DIMAS</t>
  </si>
  <si>
    <t>INGENIERIA ADMINISTRATIVA</t>
  </si>
  <si>
    <t xml:space="preserve">ESPECIALISTA I - LEGAL EN TEMAS ARBITRALES Y JUDICIALES </t>
  </si>
  <si>
    <t>GRATELLI CABRERA BROOKE MIRELLA</t>
  </si>
  <si>
    <t>GRIEBENOW MASSONE FERNANDO MAURICIO</t>
  </si>
  <si>
    <t>DIRECTOR DE SISTEMA ADMINISTRATIVO III</t>
  </si>
  <si>
    <t>GUTIERREZ BOBADILLA ERICKSON</t>
  </si>
  <si>
    <t>GUTIERREZ CHARA MAGDA ROXANA</t>
  </si>
  <si>
    <t>ESPECIALISTA II - CONTROL GUBERNAMENTAL</t>
  </si>
  <si>
    <t>GUTIERREZ CUBA ANA MARIA</t>
  </si>
  <si>
    <t>GUTIERREZ MEJIA  MARY DEL SOCORRO</t>
  </si>
  <si>
    <t>ANALISTA  III LEGAL</t>
  </si>
  <si>
    <t>GUTIERREZ PULLCHEZ DANIXA KATHERINE</t>
  </si>
  <si>
    <t>GUTIERREZ YUPANQUI ILIAN SUSAN</t>
  </si>
  <si>
    <t xml:space="preserve">ANALISTA II DE SEGUIMIENTO DE COMPROMISOS SOCIALES </t>
  </si>
  <si>
    <t>GUZMAN CAMARENA ALBERTO EDUARDO</t>
  </si>
  <si>
    <t>HERENCIA NUÑEZ CHRISTIAN</t>
  </si>
  <si>
    <t>HERNANDEZ  COLINA JEFFERSON JOSELITO</t>
  </si>
  <si>
    <t>ESPECIALISTA II EN EJECUCION CONTRACTUAL</t>
  </si>
  <si>
    <t xml:space="preserve">HERNÁNDEZ CAMPOS MARÍA AMANDA PATRICIA </t>
  </si>
  <si>
    <t>ESPECIALISTA II - LEGAL ENERGETICO</t>
  </si>
  <si>
    <t>HERNANDEZ CELIS JOSE ALEJANDRO</t>
  </si>
  <si>
    <t>HERRERA BAZAN DANIEL GREGORIO</t>
  </si>
  <si>
    <t xml:space="preserve">HERRERA CATALAN PEDRO PAUL </t>
  </si>
  <si>
    <t>LICENCIADO EN ECONOMIA</t>
  </si>
  <si>
    <t>HERRERA CORONEL MINER</t>
  </si>
  <si>
    <t>HINOJOSA  FIGUEROA MAX HELMUT</t>
  </si>
  <si>
    <t>HOLGUIN LOZADA RICHARD LENIN</t>
  </si>
  <si>
    <t>HOYOS HUANCA DIEGO GUILLERMO</t>
  </si>
  <si>
    <t>HUALLPA SALAZAR FABIOLA DZHAMILIA</t>
  </si>
  <si>
    <t>HUAMAN ACEVEDO LUCIO JUAN</t>
  </si>
  <si>
    <t>INGENIERIA MECANICA</t>
  </si>
  <si>
    <t>COORD. DE INST. PREVENTIVOS DE EXPLOR. EXPLOT, TRA</t>
  </si>
  <si>
    <t>HUAMAN CABALLERO ROSMERY MARGARET</t>
  </si>
  <si>
    <t>ARTESANO  PARA EL MANT. DE LAS INSTA. DEL MEM</t>
  </si>
  <si>
    <t>HUAROTO GIL MARCO ANTONIO</t>
  </si>
  <si>
    <t>REDACTOR PRINCIPAL</t>
  </si>
  <si>
    <t>HUAYLINOS SANCHEZ PASCUAL  DAVY</t>
  </si>
  <si>
    <t xml:space="preserve">ESPECIALISTA EN COBRANZA COACTIVA </t>
  </si>
  <si>
    <t>HUAYLLA BUSTAMANTE LAURA ROXANA</t>
  </si>
  <si>
    <t>HUEDA RAMIREZ BRISEIDA TAMIKO</t>
  </si>
  <si>
    <t>ESPECIALISTA III - AMBIENTAL</t>
  </si>
  <si>
    <t>HUERTA MENDOZA RONALD EDGARDO</t>
  </si>
  <si>
    <t>INGENIERIA SANITARIA</t>
  </si>
  <si>
    <t>HURTADO CERNA VANIA LIZBETH</t>
  </si>
  <si>
    <t>ANALISTA AMBIENTAL PARA SUB SECT. ELECTRICO I</t>
  </si>
  <si>
    <t>HURTADO DE MENDOZA CRUZ WILFRIDO ALONSO RENATO</t>
  </si>
  <si>
    <t>INGENIERIA FORESTAL</t>
  </si>
  <si>
    <t>COORDINADOR DE COMERCIALIZ, ALMACEN. Y DIST. HIDRO</t>
  </si>
  <si>
    <t>IBAÑEZ MONTERO CARLOS WILFREDO</t>
  </si>
  <si>
    <t>ESPECIALISTA EN PLAN. ENERG. AMBIENTAL</t>
  </si>
  <si>
    <t>IBARRA VASQUEZ GIANNINA MILAGROS</t>
  </si>
  <si>
    <t>ESPECIALISTA II DE PROCESOS DE CONSULTA PREVIA</t>
  </si>
  <si>
    <t>INGA MENDEZ DEYSSI DEL ROSARIO</t>
  </si>
  <si>
    <t>LICENCIADO EN SOCIOLOGÍA</t>
  </si>
  <si>
    <t>ANALISTA III - ECONOMIA</t>
  </si>
  <si>
    <t>ISIDRO ESPINOZA YESSICA BRUNELA</t>
  </si>
  <si>
    <t>ANALISTA EN TEMAS ECONÓMICOS Y PLAN. ENERG</t>
  </si>
  <si>
    <t>ISLA CASTAÑEDA LUIS ENRIQUE</t>
  </si>
  <si>
    <t>ANALISTA III - EXPLORACIÓN Y EXPLOTACION DE HIDROCARBUROS</t>
  </si>
  <si>
    <t>JACOME VERGARAY MARCO ANTONIO</t>
  </si>
  <si>
    <t>ESPECIALISTA EN GEST. DE RIESGO DE DESASTRES</t>
  </si>
  <si>
    <t>JARA CARPIO DIEGO EDMUND</t>
  </si>
  <si>
    <t>LICENCIADO EN PSICOLOGIA</t>
  </si>
  <si>
    <t>ANALISTA II DISEÑO GRÁFICO</t>
  </si>
  <si>
    <t>JARA MORA MELISSA</t>
  </si>
  <si>
    <t>ESPECIALISTA I - IDENTIFICACIÓN DE PASIVOS AMBIENTALES MINEROS</t>
  </si>
  <si>
    <t>JARAMILLO MOSCOSO SILVIA ALCIRA</t>
  </si>
  <si>
    <t>EXPERTO/A LEGAL EN MATERIA AMBIENTAL</t>
  </si>
  <si>
    <t>JESUS DE LAMA MANUEL ANDRES</t>
  </si>
  <si>
    <t>ASESOR LEGAL</t>
  </si>
  <si>
    <t>JIMENEZ ALARCON ROSMERY GERALDINE</t>
  </si>
  <si>
    <t>ESPECIALISTA II DE DESARROLLO DE SISTEMAS</t>
  </si>
  <si>
    <t>JUSTINIANO SAMANIEGO JUAN WALTER</t>
  </si>
  <si>
    <t>ESPECIALISTA III - LEGAL</t>
  </si>
  <si>
    <t>LA ROSA ORBEZO NOHELIA THAIS</t>
  </si>
  <si>
    <t xml:space="preserve">ESPECIALISTA III DE TÉCNICA MINERA   </t>
  </si>
  <si>
    <t>LACTAYO MONAGO MAXIMO</t>
  </si>
  <si>
    <t>LANDEO MORÓN JUDITH ELIZABETH</t>
  </si>
  <si>
    <t xml:space="preserve">LAOS  RODRIGUEZ EDGARD RICHARD </t>
  </si>
  <si>
    <t>ANALISTA PROGRAM. PARA EL SIST. DE INF. ADMINIST.</t>
  </si>
  <si>
    <t>LAU LUY JORGE JULIAN</t>
  </si>
  <si>
    <t>ANALISTA I - LEGAL</t>
  </si>
  <si>
    <t>LAVADO LISHNER KAREN MELISSA</t>
  </si>
  <si>
    <t>LAVALLE QUIROZ MARIA DOLORES</t>
  </si>
  <si>
    <t>ANALISTA DE RECURSOS HUMANOS</t>
  </si>
  <si>
    <t>LEANDRO ALIAGA LESLIE MELINA</t>
  </si>
  <si>
    <t>HOTELERIA Y ADMINISTRACIÓN</t>
  </si>
  <si>
    <t>EVALUACION DE INSTRUM. DE GESTION AMBIENTAL</t>
  </si>
  <si>
    <t>LEDESMA VALVERDE ROBERTO ANTONY</t>
  </si>
  <si>
    <t>ANALISTA II DE GESTIÓN DEL DIÁLOGO</t>
  </si>
  <si>
    <t>LEON  HUERTA  NILTON CESAR</t>
  </si>
  <si>
    <t>EJECUTOR COACTIVO</t>
  </si>
  <si>
    <t>LEON CANDELA EDGARDO JAVIER</t>
  </si>
  <si>
    <t>LEÓN SAAVEDRA SEBASTIÁN</t>
  </si>
  <si>
    <t>ESPECIALISTA II EN COORD. REGIONAL</t>
  </si>
  <si>
    <t>LEON TORRES GIANNINA JENNIFER</t>
  </si>
  <si>
    <t>ANALISTA II - TECNICO ACTIVIDADES MINERAS</t>
  </si>
  <si>
    <t>LEON ZAPATA ERUBEY JESUS</t>
  </si>
  <si>
    <t>ESPECIALISTA EN MANEJO DE CONFLIC. SOC. AMB. CHIC</t>
  </si>
  <si>
    <t>LIÑAN CASTAÑEDA EDUARDO AMERICO</t>
  </si>
  <si>
    <t>LICENCIADO EN EDUCACION SECUNDARIA</t>
  </si>
  <si>
    <t>ESPECIALISTA EN SEGURIDAD</t>
  </si>
  <si>
    <t>LIRA VILLAVICENCIO  MANUEL</t>
  </si>
  <si>
    <t>LIVIA ENCISO PATRICIA</t>
  </si>
  <si>
    <t>ANALISTA I - REDACTOR</t>
  </si>
  <si>
    <t>LLAMO  AQUEZOLO  PIERO</t>
  </si>
  <si>
    <t>ING. ESPECIALISTA EN SIST. ELECTRICOS RURALES</t>
  </si>
  <si>
    <t>LLAMOJA CURI HUGO DAVID</t>
  </si>
  <si>
    <t>ESPECIALISTA III EN GESTION DE GAS NATURAL</t>
  </si>
  <si>
    <t>LLANOS  FLORES NICOLAS ENRIQUE</t>
  </si>
  <si>
    <t>ESPECIALISTA II EN TESORERÍA</t>
  </si>
  <si>
    <t>LOAYZA CUSI CARLOS ALBERTO</t>
  </si>
  <si>
    <t xml:space="preserve">LOBATON PAZ YNA JESICA </t>
  </si>
  <si>
    <t>ESPECIALISTA I DE EVALUACIÓN DE POLÍTICAS Y NORMAS</t>
  </si>
  <si>
    <t>LOJA ARROYO LISBETH ANGELICA</t>
  </si>
  <si>
    <t>LOPEZ AQUINO JIMMY JHONATHAN</t>
  </si>
  <si>
    <t>ASESOR TECNICO PARA ELAB. DE NORMAS Y PROC. TEC.</t>
  </si>
  <si>
    <t>LOPEZ CEVALLOS MARIO ALBERTO</t>
  </si>
  <si>
    <t>ESPECIALISTA I - DERECHO PENAL</t>
  </si>
  <si>
    <t>LOPEZ CHAVEZ JORGE LUIS</t>
  </si>
  <si>
    <t>JEFE DE OFICINA DE PRESUPUESTO</t>
  </si>
  <si>
    <t>LOPEZ LIZANO DANIEL</t>
  </si>
  <si>
    <t>LOPEZ SUPO CAROLINA ERENIA</t>
  </si>
  <si>
    <t>ANALISTA III DE TEMAS SOCIALES</t>
  </si>
  <si>
    <t>LOZANO RAMIREZ JUAN JOEL</t>
  </si>
  <si>
    <t>ANTROPOLOGIA</t>
  </si>
  <si>
    <t xml:space="preserve">INGENIERO ESPECIALISTA </t>
  </si>
  <si>
    <t>LUCANA JARAMILLO JAVIER</t>
  </si>
  <si>
    <t>ESPECIALISTA LEGAL II PROCURADURIA</t>
  </si>
  <si>
    <t>LUCAS ASENCIOS OSCAR ROLANDO</t>
  </si>
  <si>
    <t>ANALISTA I -  ENERGÍA RENOVABLES</t>
  </si>
  <si>
    <t>LUCIANO DE LA CRUZ LUCERO CYNTHIA</t>
  </si>
  <si>
    <t>ANALISTA II DESARROLLADOR DE SISTEMAS INFORMÁTICOS</t>
  </si>
  <si>
    <t>MALDONADO CARDENAS ARTURO</t>
  </si>
  <si>
    <t>MAMANI GRADOS EDGARDO</t>
  </si>
  <si>
    <t>SECRETARIA ADMINISTRATIVA</t>
  </si>
  <si>
    <t>MANGIER ARRESE MILAGROS DORA</t>
  </si>
  <si>
    <t>MANNUCCI  SUAREZ  BRENDA CARLA</t>
  </si>
  <si>
    <t>SERVICIOS EN LA EJEC. DE LABORES DE CONTROL PLANIF</t>
  </si>
  <si>
    <t xml:space="preserve">MANNUCCI PEREA ROSA KYDOMAR </t>
  </si>
  <si>
    <t>ANALISTA III EN INFORMACION Y SISTEMATIZACION</t>
  </si>
  <si>
    <t>MANRIQUE VILLEGAS MARIA CORINA</t>
  </si>
  <si>
    <t>ESPECIALISTA I - EN TEMAS ARBITRALES Y JUDICIALES</t>
  </si>
  <si>
    <t>MANSILLA ROJAS ELVIS JHORDAN</t>
  </si>
  <si>
    <t>ANALISTA II ASUNTOS AMBIENTALES</t>
  </si>
  <si>
    <t>MARTEL GORA MIGUEL LUIS</t>
  </si>
  <si>
    <t>COORDINADOR DE PROGRAMACIÓN E INVERSIONES</t>
  </si>
  <si>
    <t>MARTINEZ ALVARADO HERACLITO</t>
  </si>
  <si>
    <t>ANALISTA I DE MINERÍA ILEGAL</t>
  </si>
  <si>
    <t>MARTINEZ GOMERO MARTHA DEYANIRA</t>
  </si>
  <si>
    <t>ESPECIALISTA II - GESTION PRESUPUESTARIA</t>
  </si>
  <si>
    <t>MARTINEZ MOLINA ALBERTO ELADIO</t>
  </si>
  <si>
    <t>ANALISTA LEGAL</t>
  </si>
  <si>
    <t>MARTINEZ PIZARRO CLAUDIA</t>
  </si>
  <si>
    <t>MATEO REYES VICTOR ELIAS</t>
  </si>
  <si>
    <t>ESPEC. EN PLAN DE CIERRE DE MINAS Y PASIVOS AMB.</t>
  </si>
  <si>
    <t>MATOS MEZA KATHERINE</t>
  </si>
  <si>
    <t>MAURICIO MUÑOZ PEDRO</t>
  </si>
  <si>
    <t>JEFE DE LA OFIC. DE TECNOLOGIAS DE LA INFORMACION</t>
  </si>
  <si>
    <t>MEDINA ALIAGA JOSE LUIS</t>
  </si>
  <si>
    <t>ASISTENTE SOCIAL</t>
  </si>
  <si>
    <t>MEDINA ANICAMA MATILDE</t>
  </si>
  <si>
    <t>ENFERMERIA</t>
  </si>
  <si>
    <t>MEDINA CHUCTAYA SIMON</t>
  </si>
  <si>
    <t>ASESOR DE ALTA DIRECCION DE VICEMIN. DE ELECTRICID</t>
  </si>
  <si>
    <t>MEDINA GONZALES MONICA ELIZABETH</t>
  </si>
  <si>
    <t>ESPECIALISTA I EN GESTIÓN POR PROCESOS</t>
  </si>
  <si>
    <t>MEDINA MORALES CÉSAR HUGO</t>
  </si>
  <si>
    <t>ASISTENTE - EVALUACIÓN DE INSTRUMENTOS DE GESTIÓN AMBIENTAL</t>
  </si>
  <si>
    <t>MEJIA SALAS DAVID ISIDRO</t>
  </si>
  <si>
    <t>MEJIA ZULOETA CELIA MATILDE</t>
  </si>
  <si>
    <t>ESPECIALISTA EN GESTION DE RIEZGOS DE DESASTRES</t>
  </si>
  <si>
    <t>MENDIZABAL QUIÑONES MARIO JOSE</t>
  </si>
  <si>
    <t>CIENCIAS MILITARES</t>
  </si>
  <si>
    <t>MENDOZA CALVO ZOILA</t>
  </si>
  <si>
    <t>MENDOZA MALDONADO FERNANDO SAMUEL</t>
  </si>
  <si>
    <t>ESPEC. LEGAL SENIOR DE PROC. ADM. DE DER. ELECTRIC</t>
  </si>
  <si>
    <t>MENDOZA MARCHAND MELISSA JANETH</t>
  </si>
  <si>
    <t>ESPECIALISTA EN PLANEAMIENTO Y CTI</t>
  </si>
  <si>
    <t>MICHILOT RAMOS DE LAVARELLO ROSE-MARIE PATRICIA</t>
  </si>
  <si>
    <t>ESPECIALISTA III EVALUACIÓN AMBIENTAL MINERA</t>
  </si>
  <si>
    <t>MILLONES VARGAS CESAR AUGUSTO</t>
  </si>
  <si>
    <t>MINAYA PANTOJA GABRIELA KRYSTEL</t>
  </si>
  <si>
    <t>MINAYA SUCARI MILAGROS DEL PILAR</t>
  </si>
  <si>
    <t>MIRANDA HERRERA DAVID GUILLERMO</t>
  </si>
  <si>
    <t>MIRANDA LOZANO LUIS IVAN</t>
  </si>
  <si>
    <t>ESPECIALISTA III - TECNICO MINERO</t>
  </si>
  <si>
    <t>MIRANDA ROSALES CÉSAR ROBERTO</t>
  </si>
  <si>
    <t>JEFE DE LA OFICINA GENERAL DE GESTIÓN SOCIAL</t>
  </si>
  <si>
    <t>MIRANDA SAUCEDO TOMAS FRANCISCO</t>
  </si>
  <si>
    <t>ANALISTA III . SISTEMAS DE GESTIÓN ADMINISTRATIVA</t>
  </si>
  <si>
    <t>MOLINA VISOSA MONICA KARINA</t>
  </si>
  <si>
    <t>ANALISTA I DE ARTIC. Y SOSTENIBILIDAD</t>
  </si>
  <si>
    <t>MOLLA LEON ESPERANZA VICTORIA GLORIA</t>
  </si>
  <si>
    <t>ANALISTA I - AMBIENTAL</t>
  </si>
  <si>
    <t>MONTENEGRO JUAREZ FRANK EDGARD</t>
  </si>
  <si>
    <t>LICENCIADO EN BIOLOGÍA-BOTÁNICA</t>
  </si>
  <si>
    <t>COORDINADOR - AUDITOR</t>
  </si>
  <si>
    <t>MONTES CCARHUAZ EDWARD JOHANNIS</t>
  </si>
  <si>
    <t>ANALISTA III PARA ACCESO A LA INFORMACION</t>
  </si>
  <si>
    <t>MONTES MARQUEZ GABRIELA DEL CARMEN</t>
  </si>
  <si>
    <t>MONTESINOS FARFAN ILICH ALEXEI</t>
  </si>
  <si>
    <t>ESPECIALISTA LEGAL EN EVAL. AMB. DE HIDROCARBUROS</t>
  </si>
  <si>
    <t>MONTOYA  CAYCHO  CYNTHIA IRIS</t>
  </si>
  <si>
    <t>ATENCION EN CAJA TRAMITE A USUARIOS EXTERNOS EN RE</t>
  </si>
  <si>
    <t>MORA CHING PATRICIA LILIANA</t>
  </si>
  <si>
    <t>EXPERTO EN PROY. DE TRANSMISION DE ENEG. ELECTRICA</t>
  </si>
  <si>
    <t>MORENO FLORES LUIS ALBERTO</t>
  </si>
  <si>
    <t>ANALISTA I - EVALUACIÓN EN ASUNTOS DE GESTIÓN MINERA</t>
  </si>
  <si>
    <t>MORENO QUISPE EDWIN ROBERTO</t>
  </si>
  <si>
    <t>ASISTENTE Y APOYO ADMINISTRATIVO</t>
  </si>
  <si>
    <t>MORVELI ZAVALA PATRICIA NATY</t>
  </si>
  <si>
    <t>ESPECIALISTA EN GESTION ACADEMICA PUBLICA</t>
  </si>
  <si>
    <t>MOSCHELLA  VIDAL FIORELLA ROSSANA</t>
  </si>
  <si>
    <t>MOSCOSO ALVAREZ JOSE ALBERTO</t>
  </si>
  <si>
    <t>LICENCIADO EN PUBLICIDAD</t>
  </si>
  <si>
    <t>ESPECIALISTA II - EN ESTUD. Y PROM. ELECTRICA</t>
  </si>
  <si>
    <t>MUNGUIA CHIPANA CRISTOBAL</t>
  </si>
  <si>
    <t>ESPECIALISTA III - LEGAL EN MATERIA DE HIDROCARBUR</t>
  </si>
  <si>
    <t>MUÑOZ CRUZ RUBÉN ENRIQUE</t>
  </si>
  <si>
    <t>MURILLO HUAMAN VICTOR</t>
  </si>
  <si>
    <t>JEFE DE LA OFICINA DE INTEGRIDAD INSTITUCIONAL</t>
  </si>
  <si>
    <t>NATIVIDAD HENOSTROZA ALFREDO RICARDO</t>
  </si>
  <si>
    <t>DERECHO CIVIL Y COMERCIAL</t>
  </si>
  <si>
    <t>MAESTRO</t>
  </si>
  <si>
    <t>ARCHIVO Y CLASIFICACION DE EXPEDIENTES</t>
  </si>
  <si>
    <t>NAVA SAYAS JOSE LUIS</t>
  </si>
  <si>
    <t>ARCHIVISTICA</t>
  </si>
  <si>
    <t>ESPECIALISTA III EN MATERIA DE HIDROCARBUROS Y PRO</t>
  </si>
  <si>
    <t>NAVARRETE PEREDA ALEX EDUARDO</t>
  </si>
  <si>
    <t>NAVARRO RODRIGUEZ VENANCIO SANTIAGO</t>
  </si>
  <si>
    <t>APOYO EBN ATENCION A LA CAFET. Y CONSERJERIA</t>
  </si>
  <si>
    <t>NEIRA  LARA GISSELLA OFELIA</t>
  </si>
  <si>
    <t>ANALISTA II - EN GESTION DE INFORMACION</t>
  </si>
  <si>
    <t>NEYRA VILCA ANIVAL WENCESLAO</t>
  </si>
  <si>
    <t>ANALISTA I - TÉCNICO AMBIENTAL</t>
  </si>
  <si>
    <t>NIETO CISNEROS VICTOR RAUL</t>
  </si>
  <si>
    <t>AUXILIAR DE SERVICIOS</t>
  </si>
  <si>
    <t>NORABUENA RONDAN JULIAN TEODORO</t>
  </si>
  <si>
    <t>ESPECIALISTA II EN COMUNICACIONES</t>
  </si>
  <si>
    <t>NORIEGA HERRERA JULIO CESAR</t>
  </si>
  <si>
    <t>NUÑEZ ANAMARIA CESAR GERARDO</t>
  </si>
  <si>
    <t>NUÑEZ CIALLELLA VIRGINIA JULIETA</t>
  </si>
  <si>
    <t>ESPECIALISTA ADMINISTRATIVO EN REMUNERACIONES</t>
  </si>
  <si>
    <t>NUÑEZ DAZA JORGE EDUARDO</t>
  </si>
  <si>
    <t>OBREGON ROSSI JOHNNY JAIME</t>
  </si>
  <si>
    <t>ESPECIALISTA III ECONÓMICO EN ACTIVIDADES DE HIDRO</t>
  </si>
  <si>
    <t>OCAMPO MORENO MARIA DEL PILAR</t>
  </si>
  <si>
    <t>ANALISTA III DE SISTEMA DE INFORMACIÓN GEOGRÁFICA</t>
  </si>
  <si>
    <t>OCAÑA VELASQUEZ RAFAEL EMILIANO</t>
  </si>
  <si>
    <t>OJEDA ZEVALLOS VILMAR ASISCLO</t>
  </si>
  <si>
    <t>ANALISTA II - LEGAL DE PROYECTOS ELECTRICOS</t>
  </si>
  <si>
    <t>OLAECHEA BARBIERI VILMA KARINA</t>
  </si>
  <si>
    <t>OLAZABAL SANCHEZ CESAR</t>
  </si>
  <si>
    <t>ORDAYA PANDO RONALD ENRIQUE</t>
  </si>
  <si>
    <t>ASIST. PARA MANEJO DE Y RESOL. DE CONF. REG. CAJAM</t>
  </si>
  <si>
    <t>ORRILLO CHAVEZ PEPE HUGO</t>
  </si>
  <si>
    <t>ESPECIALISTA I - PASIVOS AMBIENTALES MINEROS</t>
  </si>
  <si>
    <t>ORTEGA  MONTAÑEZ HUGO RAUL</t>
  </si>
  <si>
    <t>ASESOR II (CNP)</t>
  </si>
  <si>
    <t>ORTEGA ORBEGOSO DE GONZALEZ LISSETE ELIZABETH</t>
  </si>
  <si>
    <t>ORTIZ DE ORUE ARAMBURU MARCO AURELIO</t>
  </si>
  <si>
    <t>ANALISTA EN INGENIERIA</t>
  </si>
  <si>
    <t>ORTIZ NAUTH EDUARDO LINO</t>
  </si>
  <si>
    <t>COORD. TECNICA ADMINISTRATIVA</t>
  </si>
  <si>
    <t>OSORES CASTILLO DE HUAPAYA VIVIAN JOHANNA</t>
  </si>
  <si>
    <t>TRADUCCION E INTERPRETACION</t>
  </si>
  <si>
    <t>APOYO TECNICO</t>
  </si>
  <si>
    <t>OVALLE CAMPOS MIGUEL ANGEL</t>
  </si>
  <si>
    <t>ASISTENTE ADMINISTRATIVO DE PROCESOS</t>
  </si>
  <si>
    <t>PACHAS CORDOVA LIZ PATRICIA</t>
  </si>
  <si>
    <t>COORDINADOR DE EVALUACIÓN AMBIENTAL DE ACTIVIDADES DE HIDROCARBUROS</t>
  </si>
  <si>
    <t>PACHECO VILLAMARIN VIRGINIA DE LOS MILAGROS</t>
  </si>
  <si>
    <t>ANALISTA EN UNIDADES MAYORES DE HIDROCARBUROS I</t>
  </si>
  <si>
    <t>PADILLA FABIAN  NILDA ANGELICA</t>
  </si>
  <si>
    <t>PAIVA HUARINGA LUZ MARIA</t>
  </si>
  <si>
    <t>ESPEC. EN ADM. DE SISTEMAS DE INF. GEOGRAFICA</t>
  </si>
  <si>
    <t>PALACIN PUCUHUANCA LUBIA GRACE</t>
  </si>
  <si>
    <t>ANALISTA PARA LA REVIS. Y EVAL. DE EXPEDIENTES</t>
  </si>
  <si>
    <t>PALACIOS ARBIZU CARLOS MAGNO</t>
  </si>
  <si>
    <t>ANALISTA III - TÉCNICO MINERO</t>
  </si>
  <si>
    <t>PALACIOS BAHAMONDE  NESTOR ARMANDO</t>
  </si>
  <si>
    <t>EXPERTO EN CONTABILIDAD MINERA</t>
  </si>
  <si>
    <t>PALACIOS VALDIVIA GABY</t>
  </si>
  <si>
    <t>SUPERVISOR DE SERV. DE MANT. - YANACOTO</t>
  </si>
  <si>
    <t>PALMA YUPAN JHON DENYS</t>
  </si>
  <si>
    <t>ANALISTA II LEGAL EN DERECHO DE ELECTRICIDAD</t>
  </si>
  <si>
    <t>PALOMINO RIMACHI IVONNE STEPHANIE</t>
  </si>
  <si>
    <t>PANCCA COILA AMADEO</t>
  </si>
  <si>
    <t>EVALUACION DE TEMAS RELACIONADOS AL GAS NATURAL</t>
  </si>
  <si>
    <t>PANDURO BAZAN CARLOS</t>
  </si>
  <si>
    <t>PANTOJA MANSILLA MIGUEL EDUARDO</t>
  </si>
  <si>
    <t>ADMINISTRACION BANCARIA</t>
  </si>
  <si>
    <t>ANALISTA III SOCIAL - ASUNTOS AMBIENTALES</t>
  </si>
  <si>
    <t>PARAVECINO SANTIAGO MARILU</t>
  </si>
  <si>
    <t>PARDO BONIFAZ JIMMY FRANK</t>
  </si>
  <si>
    <t>PAREDES DIEZ CANSECO PASTOR HUMBERTO</t>
  </si>
  <si>
    <t>PARIONA PARIONA JHON KLISNMANN</t>
  </si>
  <si>
    <t>ESPECIALISTA I COMERCIALIZ. DE GAS LICUADO DE PETR</t>
  </si>
  <si>
    <t>PARRAGA MARAVI ADEMIR EDUARDIÑO</t>
  </si>
  <si>
    <t>COORDINADOR DE GEST. PASIVOS AMB. DE HIDROCARBUROS</t>
  </si>
  <si>
    <t>PASCO  LOAYZA GABRIEL</t>
  </si>
  <si>
    <t>ESPECIALISTA III DE GESTIÓN DE CONTROL DE CALIDAD DE SOFTWARE Y SISTEMAS DE INFORMACIÓN DOCUMENTARÍA</t>
  </si>
  <si>
    <t>PATIÑO CCOICCA MARIA MERCEDES</t>
  </si>
  <si>
    <t>ANALISTA III - EN EFICIENCIA ENERGÉTICA EN EDIFICACIONES E INDUSTRIAS</t>
  </si>
  <si>
    <t>PAUCAR MAURICIE JESUS HERNAN</t>
  </si>
  <si>
    <t>ESPECIALISTA I - PROMOCION ELECTRICA</t>
  </si>
  <si>
    <t>PAZ HERRERA DANIEL ALFREDO</t>
  </si>
  <si>
    <t>ESTADISTICA</t>
  </si>
  <si>
    <t>ASISTENTE SECRETARIAL DE GESTIÓN ADM. PARA ALTA D.</t>
  </si>
  <si>
    <t xml:space="preserve">PERALTA SERICHI MAGDALENA </t>
  </si>
  <si>
    <t>PEREZ ACHO WENDY</t>
  </si>
  <si>
    <t>MANTENIM. DE SIST. DE INFORMACION DEL MEM</t>
  </si>
  <si>
    <t>PEREZ CUELLAR FLAVIO</t>
  </si>
  <si>
    <t>ANALISTA II DE TÉCNICA MINERA</t>
  </si>
  <si>
    <t>PEREZ CURI CHRISTIAM ISRAEL</t>
  </si>
  <si>
    <t>PEREZ OCHOA CARLOS ANDRES</t>
  </si>
  <si>
    <t>ANALISTA III PRODUCCION PERIOISTICA</t>
  </si>
  <si>
    <t>PEREZ SEDAMANOS GERMAN ADOLFO</t>
  </si>
  <si>
    <t>ASISTENTE TEC. EN PROCESO DE DIGITALIZACION DE DOC</t>
  </si>
  <si>
    <t>PESCORAN FERRER JOSHEP OSCAR</t>
  </si>
  <si>
    <t>PEZANTES AGUIRRE MARIA LINA</t>
  </si>
  <si>
    <t>PILCO PLACENCIA ROXANA SOLEDAD</t>
  </si>
  <si>
    <t>PILLCO HUANCCOLLUCHO  YANET</t>
  </si>
  <si>
    <t>PINO SHIBATA JESICA ARACELI</t>
  </si>
  <si>
    <t>CIENCIAS PESQUERIA</t>
  </si>
  <si>
    <t>PINTO ORTIZ YURY ALFONSO</t>
  </si>
  <si>
    <t>ASISTENTE PROFESIONAL - ATENCIÓN DE SOLICITUDES DE INFORMACIÓN</t>
  </si>
  <si>
    <t>PIÑASHCA MISAICO CLAUDIA JANNET</t>
  </si>
  <si>
    <t>PSICOLOGÍA</t>
  </si>
  <si>
    <t>ASISTENTE TECNICO DE GESTIÓN</t>
  </si>
  <si>
    <t>PISCONTI RAMOS JESSICA LIZET</t>
  </si>
  <si>
    <t>ESPECIALISTA INFORM. PARA PROCESOS DE DATOS DE MON</t>
  </si>
  <si>
    <t>PIZARRO LLANOS RICHARD ABEL</t>
  </si>
  <si>
    <t>POLANCO DIAZ MARTHA CONCEPCION</t>
  </si>
  <si>
    <t>ANALISTA II - TÉCNICO AMBIENTAL</t>
  </si>
  <si>
    <t>POMA SANCHEZ SALLY OLENKA</t>
  </si>
  <si>
    <t>ANALISTA II DE SISTEMAS</t>
  </si>
  <si>
    <t>POMAHUALI LAPA RUSSEL NIPSON</t>
  </si>
  <si>
    <t xml:space="preserve">INGENIERIA INFORMÁTICA Y DE SISTEMAS </t>
  </si>
  <si>
    <t>ANALISTA CONTABLE</t>
  </si>
  <si>
    <t>PONCE CASTILLO MARCO ANTONIO</t>
  </si>
  <si>
    <t>JEFE DE LA OFICINA DE ABASTECIMIENTO Y SERVICIOS</t>
  </si>
  <si>
    <t>POQUIOMA ESQUIVEL NATHALY</t>
  </si>
  <si>
    <t>INGENIERO GEOLOGO PARA LA EVAL DE PLANES DE CIERRE</t>
  </si>
  <si>
    <t>PORTILLA CORNEJO MATEO ELMER</t>
  </si>
  <si>
    <t>ESPECIALISTA TECNICO EN MATERIA ECONOMICA</t>
  </si>
  <si>
    <t>PRADO COMINGES EDWIN PAUL</t>
  </si>
  <si>
    <t>CIENCIAS SOCIALES</t>
  </si>
  <si>
    <t>PRADO VELASQUEZ ALFONSO EDUARDO</t>
  </si>
  <si>
    <t>ESPECIALISTA II DE COORDINACIÓN DE CONFLICTOS SOCIALES</t>
  </si>
  <si>
    <t>PUENTE FARROÑAY EDUARDO ENRIQUE</t>
  </si>
  <si>
    <t>PUERTA CHOROCO MARTIN ALEJANDRO</t>
  </si>
  <si>
    <t>AUXILIAR DE ATENCION AL USUARIO</t>
  </si>
  <si>
    <t>PUMA CASTAÑEDA ANGELA MILAGROS</t>
  </si>
  <si>
    <t>PUPPI AGUADO JOSE LUIS</t>
  </si>
  <si>
    <t>ANALISTA III</t>
  </si>
  <si>
    <t>PURISACA MURILLO SARAH BEATRIZ</t>
  </si>
  <si>
    <t>ELABORACION DE INFORMES TECNICOS</t>
  </si>
  <si>
    <t>QUINTO ANCIETA LUIS CARLOS</t>
  </si>
  <si>
    <t>QUINTO AZCONA LEOVICK ELIAS</t>
  </si>
  <si>
    <t>ASISTENTE PROFESIONAL DE PROGRAMA DE INTEGRACIÓN MINERA</t>
  </si>
  <si>
    <t>QUINTO GALVEZ MILAGROS CONSUELO</t>
  </si>
  <si>
    <t xml:space="preserve">ANALISTA III -  EN GESTIÓN ADMINISTRATIVA </t>
  </si>
  <si>
    <t>QUIÑONES MILLA CESAR ALBERTO</t>
  </si>
  <si>
    <t>QUIROZ LOARTE ALAIN ELEAZAR</t>
  </si>
  <si>
    <t>COORDINADOR DEL SUBSECTOR ELECTRICIDAD</t>
  </si>
  <si>
    <t>QUIROZ SIGUEÑAS LIVER AGRIPINO</t>
  </si>
  <si>
    <t>QUIROZ UGAZ CARMEN ROSA</t>
  </si>
  <si>
    <t>QUIROZ VERA TUDELA ELIZABETH</t>
  </si>
  <si>
    <t>QUISPE CANCHO CALIXTO</t>
  </si>
  <si>
    <t>QUISPE CLEMENTE KARLA BRIGHITT</t>
  </si>
  <si>
    <t>QUISPE FIGUEROA DAVID</t>
  </si>
  <si>
    <t>ESPECIALISTA I EN EVALUACIÓN AMBIENTAL MINERA – BIOLOGÍA</t>
  </si>
  <si>
    <t>QUISPE HUAMAN JORGE LUIS</t>
  </si>
  <si>
    <t>ESPECIALISTA III - RECURSOS HÍDRICOS</t>
  </si>
  <si>
    <t>QUISPE MIRANDA MARIA ANGELICA</t>
  </si>
  <si>
    <t>QUIMICO FARMACEUTICO</t>
  </si>
  <si>
    <t>QUISPICHUCO TAICO JESUS ADOLFO</t>
  </si>
  <si>
    <t>ASESOR I</t>
  </si>
  <si>
    <t>RAMIREZ PALET ALDO RENATO</t>
  </si>
  <si>
    <t>RAMIREZ RAMIREZ DEIVID JHONATAN</t>
  </si>
  <si>
    <t>ANALISTA I - PASIVOS AMBIENTALES</t>
  </si>
  <si>
    <t>RAMIREZ TRUJILLO HENRY</t>
  </si>
  <si>
    <t>ANALISTA I DE SEGUIMIENTO DE COMPROMISOS</t>
  </si>
  <si>
    <t>RAMOS MANAYAY SEGUNDO ALBERTO</t>
  </si>
  <si>
    <t>ARQUITECTURA</t>
  </si>
  <si>
    <t>RAMOS TTITO EDUARDO CIRILO</t>
  </si>
  <si>
    <t>EXPERTO EN GEST. DE TECNOLOGIAS DE INF. Y TELECOM.</t>
  </si>
  <si>
    <t>RAQUI QUISPE SAMUEL GENARO</t>
  </si>
  <si>
    <t>ESPECIALISTA I EN GESTION DE LA CALIDAD</t>
  </si>
  <si>
    <t>RAZA  MORY  KARINA ALICIA</t>
  </si>
  <si>
    <t>ANALISTA II - GESTION DE CONF. SOCIALES AREQUIPA</t>
  </si>
  <si>
    <t>REJAS TORRES LUIS RIGOBERTO</t>
  </si>
  <si>
    <t xml:space="preserve">REQUE  CORDOVA  KELLY ELVA </t>
  </si>
  <si>
    <t>REQUENA MENDIZABAL MANUEL ANDRES</t>
  </si>
  <si>
    <t>ESPECIALISTA EN CONTRATACIONES</t>
  </si>
  <si>
    <t>REVOREDO REGO LUZ DEL PILAR</t>
  </si>
  <si>
    <t>REYES BANATE JUAN ALBERTO</t>
  </si>
  <si>
    <t>REYES ROSAS KARINA PAOLA</t>
  </si>
  <si>
    <t>REYES SAMANAMÚ JULISSA LUZ</t>
  </si>
  <si>
    <t>EXPERTO EN COORD. Y GEST. SOCIAL P. MINERIA ILEGAL</t>
  </si>
  <si>
    <t>RICO  LLAQUE  MARTHA LUCIA</t>
  </si>
  <si>
    <t>APOYO EN EL AREA DE RECEPCION Y AUDITORIO</t>
  </si>
  <si>
    <t>RIMACHI RODRIGUEZ JAIME ANTONIO</t>
  </si>
  <si>
    <t>ASISTENTE CONTABLE</t>
  </si>
  <si>
    <t>RIOS MURILLO ALEJANDRO CESAR</t>
  </si>
  <si>
    <t>CONTABILIDAD, AUDITORÌA Y FINANZAS</t>
  </si>
  <si>
    <t>RIOS VILLASANTE ISABEL CARMEN</t>
  </si>
  <si>
    <t>RIVAS VALCÁRCEL YENNY ELIZABETH</t>
  </si>
  <si>
    <t>RIVERA  SALAZAR KIM LUIS</t>
  </si>
  <si>
    <t>RIVERA AÑAGUARI GLORIA AIDA</t>
  </si>
  <si>
    <t>ANALISTA II - MINERO</t>
  </si>
  <si>
    <t>RIVERA BLANCO EDWARD GIOVANNI</t>
  </si>
  <si>
    <t>AUXILIAR ADMINISTRATIVO</t>
  </si>
  <si>
    <t>RIVERA GONZALES STHEFANY YHESABEL</t>
  </si>
  <si>
    <t>RIVERA OLIVERA MONICA ANTONIA</t>
  </si>
  <si>
    <t>RIZO PATRON HERRERA YASMIN</t>
  </si>
  <si>
    <t xml:space="preserve">ANALISTA III - LEGAL </t>
  </si>
  <si>
    <t xml:space="preserve">ROBLEDO GONZALES CINTHYA DEL SOCORRO </t>
  </si>
  <si>
    <t xml:space="preserve">ANALISTA I - PROYECTOS ELÉCTRICOS </t>
  </si>
  <si>
    <t>RODAS VARGAS NORIS ROSALIA</t>
  </si>
  <si>
    <t>SERV. MEDICO CON CONOC. EN SEG. Y SALUD EN EL TRAB</t>
  </si>
  <si>
    <t>RODRIGUEZ ALVA JOSE ALFREDO</t>
  </si>
  <si>
    <t>MEDICINA HUMANA</t>
  </si>
  <si>
    <t>ASISTENCIA EN ADM. DOCUMENTARIA</t>
  </si>
  <si>
    <t>RODRIGUEZ AVILA GINA MONICA</t>
  </si>
  <si>
    <t>ESPEC. EN EVAL. E INTERP. DE BALANCES METALURGICO</t>
  </si>
  <si>
    <t>RODRIGUEZ VASQUEZ CARMEN MARIA</t>
  </si>
  <si>
    <t xml:space="preserve">RODRIGUEZ ZAVALA MAGDA ELISA </t>
  </si>
  <si>
    <t>EXPERTO LEGAL EN NORMATIVIDAD DE FORM. MINERA</t>
  </si>
  <si>
    <t>ROJAS CORTEGANA ALBERTO ARTURO</t>
  </si>
  <si>
    <t>ESPECIALISTA EN SUBESTACIONES DE TRANSFORMACION</t>
  </si>
  <si>
    <t>ROJAS GARAY MARIO JACINTO</t>
  </si>
  <si>
    <t>ROJAS TANNERT CAROLINA MIRELLA</t>
  </si>
  <si>
    <t>CIENCIAS ADMINISTRATIVAS</t>
  </si>
  <si>
    <t>ASISTENTE LEGAL</t>
  </si>
  <si>
    <t>ROJAS URBINA MARIELITA SOLANGE</t>
  </si>
  <si>
    <t>ROJAS VALLADARES TANIA LUPE</t>
  </si>
  <si>
    <t>ROMANI CENTURION MANUELA</t>
  </si>
  <si>
    <t>ROMERO CAIRAMPOMA CARLOS ANTONIO</t>
  </si>
  <si>
    <t>ANALISTA EN GEST. SOCIAL DEL AMBITO MIN.ENERG.HID</t>
  </si>
  <si>
    <t>ROMERO CUADROS KATTIA SOLEDAD</t>
  </si>
  <si>
    <t>ROMERO PONCE CATHERINE ANGIE</t>
  </si>
  <si>
    <t>ASISTENCIA EN LAS GESTIONES ADM. Y DE CONTROL</t>
  </si>
  <si>
    <t>ROMERO QUISPE LUIS ENRIQUE</t>
  </si>
  <si>
    <t>ADMINISTRACION NEGOCIOS INTERNACIONALES</t>
  </si>
  <si>
    <t>ROMERO RIOS JORGE JOHNNY</t>
  </si>
  <si>
    <t>ROMERO TORRES CESAR IVAN</t>
  </si>
  <si>
    <t>ESPECIALISTA EN SEG. Y MONIT. DE COMPROMISOS SOCIA</t>
  </si>
  <si>
    <t>ROSA PEREZ SANCHEZ ROGER</t>
  </si>
  <si>
    <t>ANALISTA III DE CONTABILIDAD</t>
  </si>
  <si>
    <t>RUBIO CASTILLO JORGE EDUARDO</t>
  </si>
  <si>
    <t>SAAVEDRA HERRERA JOSE INVERLIN</t>
  </si>
  <si>
    <t>SAAVEDRA RUJEL MARYURI JANNINA</t>
  </si>
  <si>
    <t>ASISTENCIA Y APOYO SECRETARIAL</t>
  </si>
  <si>
    <t>SAAVEDRA VITTERI DE LOPEZ SONIA ESPERANZA</t>
  </si>
  <si>
    <t>SAENZ CASTAÑEDA JOSE ANTONIO</t>
  </si>
  <si>
    <t>SAGASTEGUI ARANGURI PATRICIA DEL ROSARIO</t>
  </si>
  <si>
    <t>SALAZAR CUBA JULIA MERCEDES</t>
  </si>
  <si>
    <t xml:space="preserve">ANALISTA I - ARCHIVO </t>
  </si>
  <si>
    <t xml:space="preserve">SALDAÑA  PAREDES CINDY FIORELA </t>
  </si>
  <si>
    <t>ASISTENTE ADMINISTRATIVO PARA EL ARCHIVO</t>
  </si>
  <si>
    <t>SANCHEZ ATAHUI KETTY</t>
  </si>
  <si>
    <t>COORDINADOR DE GESTION AMBIENTAL</t>
  </si>
  <si>
    <t>SANCHEZ CANALES MARTIN ERASMO</t>
  </si>
  <si>
    <t>SANCHEZ FERNANDEZ JOSE JAIME</t>
  </si>
  <si>
    <t>ANALISTA I - GESTIÓN PRESUPUESTAL</t>
  </si>
  <si>
    <t>SANCHEZ MARRUJO ALFREDO CRISTIAN</t>
  </si>
  <si>
    <t>ANALISTA III EN INFRAESTRUCTURA Y DESARROLLO TEC.</t>
  </si>
  <si>
    <t>SANCHEZ RODAS LEONEL OCTAVIO</t>
  </si>
  <si>
    <t>SANGA YAMPASI WILSON WILFREDO</t>
  </si>
  <si>
    <t>ESPECIALISTA I - PASIVOS AMBIENTALES</t>
  </si>
  <si>
    <t>SANTOS CONDE ALINA LILIANA</t>
  </si>
  <si>
    <t>SCHAUS BALLESTEROS MARCO EDILBERTO</t>
  </si>
  <si>
    <t>TECNICO ADMINISTRATIVO</t>
  </si>
  <si>
    <t xml:space="preserve">SEGOVIA ZUÑIGA SARA ISABEL </t>
  </si>
  <si>
    <t>ANALISTA II LEGAL DE GESTIÓN DEL DIÁLOGO</t>
  </si>
  <si>
    <t>SEGURA QUIÑONES JORGE LUIS</t>
  </si>
  <si>
    <t>SEMPÉRTEGUI POLO LUIS ALBERTO</t>
  </si>
  <si>
    <t>SERRANO CASIMIRO CARMEN LIDIA</t>
  </si>
  <si>
    <t xml:space="preserve">QUIMICO </t>
  </si>
  <si>
    <t>ESPECIALISTA I RECURSOS HÍDRICOS - ASUNTOS AMBIENTALES</t>
  </si>
  <si>
    <t>SERVAN VARGAS MARIO</t>
  </si>
  <si>
    <t>ESPECIALISTA II DE SISTEMAS</t>
  </si>
  <si>
    <t>SEVERINO URBINA GILBERTO FERNANDO</t>
  </si>
  <si>
    <t>ESPECIALISTA III LEGAL LABORAL</t>
  </si>
  <si>
    <t>SILVA ALBAN SILVIA CECILIA DEL SOCORRO</t>
  </si>
  <si>
    <t>ASISTENTE DE GESTION ADMINISTRATIVA Y DIGITALIZ.</t>
  </si>
  <si>
    <t>SILVA HILARIO JORGE ARMANDO</t>
  </si>
  <si>
    <t>ASESOR (A)</t>
  </si>
  <si>
    <t>SILVA OLIVA CARLOS EDUARDO</t>
  </si>
  <si>
    <t>ESPECIALISTA LEGAL EN EVALUACION DE EXPEDIENTES</t>
  </si>
  <si>
    <t>SILVA PASSUNI BRENDA ISABEL</t>
  </si>
  <si>
    <t>DERECHO AMBIENTAL Y DE LOS RR. NN.</t>
  </si>
  <si>
    <t>SILVA TORRES LUIS MIGUEL</t>
  </si>
  <si>
    <t>ASISTENCIA PARA EL AREA DE ASESORES</t>
  </si>
  <si>
    <t>SIMONETTI PAREDES  MARTHA CECILIA</t>
  </si>
  <si>
    <t>ASISTENTE TECNICO ADMINISTRATIVO</t>
  </si>
  <si>
    <t>SINCHE  VASQUEZ LUIS ALBERTO</t>
  </si>
  <si>
    <t>SIPAN TORRES MARCO RAINIERO</t>
  </si>
  <si>
    <t>ASISTENTE DE GESTION DOCUMENTAL Y ARCHIVO</t>
  </si>
  <si>
    <t>SOLANO RAMOS JOSE LUIS</t>
  </si>
  <si>
    <t>SOLIS  SALAZAR  JOSE LUIS</t>
  </si>
  <si>
    <t>SOLIS JAVIER LUIS ALBERTO</t>
  </si>
  <si>
    <t>ESPECIALISTA EN ARCHIVO</t>
  </si>
  <si>
    <t>SONEHUA CASTILLO NIEVES ISABEL</t>
  </si>
  <si>
    <t>ARCHIVÍSTICA Y GESTIÓN DOCUMENTAL</t>
  </si>
  <si>
    <t>ESPECIALISTA I - AMBIENTAL DE ELECTRICIDAD</t>
  </si>
  <si>
    <t>SOTO MAURICIO EFRAIN ANTIOQUIO</t>
  </si>
  <si>
    <t>ASISTENTE ADMINISTRATIVO SECRETARIAL</t>
  </si>
  <si>
    <t>SOTO PAZ PAOLA GIOVANNA</t>
  </si>
  <si>
    <t xml:space="preserve">ESPECIALISTA III DE LEGAL </t>
  </si>
  <si>
    <t>SOTOMAYOR SOTOMAYOR ZENON DARIO</t>
  </si>
  <si>
    <t>ANALISTA AMBIENTAL PARA SUB SECT. ELECTRICO II</t>
  </si>
  <si>
    <t>STORNAIUOLO GARCIA MARCO ANTONIO</t>
  </si>
  <si>
    <t>SUAREZ GARCIA ROCIO ESPERANZA</t>
  </si>
  <si>
    <t>ANALISTA III - PLANEAMIENTO ESTRATEGICO</t>
  </si>
  <si>
    <t>TALLEDO HERRERA LUIS GABRIEL</t>
  </si>
  <si>
    <t>TAPIA  ARGUEDAS OMAR</t>
  </si>
  <si>
    <t>TAPIA PURIZACA JOSE JAIRO</t>
  </si>
  <si>
    <t>JEFE DE LA OFICINA GENERAL DE PLANEAMIENTO Y PRESU</t>
  </si>
  <si>
    <t>TAPIA RODRIGUEZ DENIS JOEL</t>
  </si>
  <si>
    <t>PLANEAMIENTO ENERGÉTICO</t>
  </si>
  <si>
    <t>TARDILLO HIDALGO GUILLERMO ALEJANDRO</t>
  </si>
  <si>
    <t xml:space="preserve">ASESOR (A) TÉCNICO </t>
  </si>
  <si>
    <t>TARRAGA MAMANI GILMER MANUEL</t>
  </si>
  <si>
    <t>TEJADA HERRERA MIGUEL MARTIN</t>
  </si>
  <si>
    <t>ESPECIALISTA II - LEGAL EN DERECHOS ELECTRICOS</t>
  </si>
  <si>
    <t>TEJADA TORDOYA BERTIN MARTIN</t>
  </si>
  <si>
    <t>TELLEZ APONTE GREGORY HELARD</t>
  </si>
  <si>
    <t>TELLO DIAZ RAFAEL</t>
  </si>
  <si>
    <t>APOYO EN EL PROCESO DE DIGITALIZACION</t>
  </si>
  <si>
    <t>TELLO LAUPA JORGE LUIS</t>
  </si>
  <si>
    <t>ANALISTA I DE MONITOREO DE CONFLICTOS SOCIALES</t>
  </si>
  <si>
    <t>TELLO LLANTOY ANA MARIA</t>
  </si>
  <si>
    <t>ANALISTA III - ENERGIAS RENOVABLES</t>
  </si>
  <si>
    <t>TELLO ORTIZ ELVIS RICHARD</t>
  </si>
  <si>
    <t>ASISTENTE ADM. PARA LA GESTIÓN DEL ARCHIVO</t>
  </si>
  <si>
    <t>TELLO SEGURA CARMEN DEL PILAR</t>
  </si>
  <si>
    <t>ESPECIALISTA EN PRESUPUESTO</t>
  </si>
  <si>
    <t>TELLO SORIA DANIEL RAUL</t>
  </si>
  <si>
    <t>ESPECIALISTA II – LEGAL EN CONCESIONES ELÉCTRICAS</t>
  </si>
  <si>
    <t>TEULLET PIPOLI MARITZA GIUSEPPINA</t>
  </si>
  <si>
    <t>TICA CHOQUEHUANCA JUDITH</t>
  </si>
  <si>
    <t>TORRES AGUILAR CARLOS CHEITO</t>
  </si>
  <si>
    <t>TORRES ALIAGA EVELYN MARGOT</t>
  </si>
  <si>
    <t>ESPECIALISTA EN EVALUACION DE PROY. DE INVERSION</t>
  </si>
  <si>
    <t>TORRES COPA ALEX AXEL</t>
  </si>
  <si>
    <t>TORRES FELIX ANGELICA ROSARIO</t>
  </si>
  <si>
    <t>ESPECIALISTA III SEG. Y PROGRAMACION DE INV.</t>
  </si>
  <si>
    <t>TORRES MARCELO EDUARDO</t>
  </si>
  <si>
    <t>TORRES PALOMARES ROBERT</t>
  </si>
  <si>
    <t>CIENCIAS FORESTALES</t>
  </si>
  <si>
    <t>TORRICO HUERTA JORGE ALEJANDRO</t>
  </si>
  <si>
    <t>TRUJILLO ESPINOZA JANETT GUISSELA</t>
  </si>
  <si>
    <t>TSUTSUMI VICENTE RICARDO FELIPE</t>
  </si>
  <si>
    <t>TUCTO BRONCANO JACKELINE CONSTANZA</t>
  </si>
  <si>
    <t>ESPECIALISTA III EN MATERIA DE GAS LICUADO DE PETR</t>
  </si>
  <si>
    <t>TUÑON LEVANO GEORGE ANTHONY</t>
  </si>
  <si>
    <t>TECNOLOGO EN URGENCIAS MEDICAS Y DESASTRES</t>
  </si>
  <si>
    <t>UCHIDA TRUJILLO MONICA NAOMI</t>
  </si>
  <si>
    <t>COORD. DE GST. SOCIAL-PASCO,AYACUCHO,JUNIN,HUANUCO</t>
  </si>
  <si>
    <t>ULLOA ARTEAGA CESAR FRANCISCO</t>
  </si>
  <si>
    <t>ESPECIALISTA III PLANIFICACION, PRESUP Y GEST. ADM</t>
  </si>
  <si>
    <t>ULLOA GALLARDO MARIA DEL CARMEN</t>
  </si>
  <si>
    <t>INGENIERIA DE MATERIALES</t>
  </si>
  <si>
    <t>URDANIVIA MORENO MIRIAM GLADYS</t>
  </si>
  <si>
    <t>URURI  CALCINA  DINO DALTHON</t>
  </si>
  <si>
    <t>ESPECIALISTA I DE ARTICULACIÓN Y SOSTENIBILIDAD</t>
  </si>
  <si>
    <t>VALDIVIA URDAY MARIA YOLANDA</t>
  </si>
  <si>
    <t>VALDIVIA VERA DEAN CHRISTIAN</t>
  </si>
  <si>
    <t>LICENCIADO EN CIENCIA POLÍTICA</t>
  </si>
  <si>
    <t>AUXILIAR DE CONSERJERIA PARA LA ALTA DIRECCION</t>
  </si>
  <si>
    <t>VALLADARES MANSILLA MIRIAM KATHERINE</t>
  </si>
  <si>
    <t>VALLE PAJUELO SIMEÓN JOHEL</t>
  </si>
  <si>
    <t>VALLE REINA DALIA</t>
  </si>
  <si>
    <t>VALLEJO HUAYNE VICTOR ANDRES</t>
  </si>
  <si>
    <t>INGENIERIA INFORMATICA</t>
  </si>
  <si>
    <t>ANALISTA III EN ADM. DE PERSONAL</t>
  </si>
  <si>
    <t>VARE  PABLICH  JENNY MARGARITA</t>
  </si>
  <si>
    <t>ASESOR DE LA ALTA DIRECCION DE SECRETARIA GENERAL</t>
  </si>
  <si>
    <t>VARGAS ESCOBAR ELBERT MILCIADES</t>
  </si>
  <si>
    <t>ESPECIALISTA II DE GEST. SOCIAL DEL A. MIN.ELEC.HI</t>
  </si>
  <si>
    <t>VARGAS PEÑA ESTEBAN VICTOR RAUL</t>
  </si>
  <si>
    <t>VASQUEZ ANGULO GABRIELA</t>
  </si>
  <si>
    <t>VASQUEZ BENANCIO ARTURO BELAUNDE</t>
  </si>
  <si>
    <t>VASQUEZ BONIFAZ MARTHA CECILIA</t>
  </si>
  <si>
    <t>VASQUEZ CHOY ETHEL LISETH</t>
  </si>
  <si>
    <t>VASQUEZ GARCIA MARTHA OFELIA</t>
  </si>
  <si>
    <t>ESPEC. EN GESTION DE SIST. INFORMATICOS DE ADM.</t>
  </si>
  <si>
    <t>VASQUEZ UCHUYPUMA JESUS ALEXANDER</t>
  </si>
  <si>
    <t>UBICACION GEOGRAFICA DE LOS DERECHOS ELECTRICOS</t>
  </si>
  <si>
    <t>VEGA ALVA LUIS ALBERTO</t>
  </si>
  <si>
    <t>VEGA LUGO JANCARLOS JAIR</t>
  </si>
  <si>
    <t>VEGA TORRES ROSA MARIA</t>
  </si>
  <si>
    <t>VELA  NIETO AMARILDO</t>
  </si>
  <si>
    <t>SUPERVISOR DE SEG. INTERNA DE LAS INST. DEL MEM</t>
  </si>
  <si>
    <t>VELASQUEZ OLIVEROS JAIRO UVI</t>
  </si>
  <si>
    <t>VELAZQUEZ ORTIZ EDUARDO MARTIN ADRIAN</t>
  </si>
  <si>
    <t>ESPECIALISTA EN GESTION DE REMUNERACIONES</t>
  </si>
  <si>
    <t>VELIZ HURTADO MARCO ANTONIO</t>
  </si>
  <si>
    <t>RELACIONES INDUSTRIALES</t>
  </si>
  <si>
    <t>ANALISTA II EN CONTROL PATRIMONIAL</t>
  </si>
  <si>
    <t>VELIZ ISIDRO EDDIE CHRISTOPHER</t>
  </si>
  <si>
    <t>VENEGAS HUARCAYA SARA CECILIA</t>
  </si>
  <si>
    <t>VERA OLIVA KARLA LILIBETH</t>
  </si>
  <si>
    <t>VERA TORREJON JOSE ANTONIO</t>
  </si>
  <si>
    <t>VERANO ZELADA SUSANA JANNELLY</t>
  </si>
  <si>
    <t>ANALISTA I DE GESTIÓN ADMINISTRATIVA</t>
  </si>
  <si>
    <t>VICUÑA ANTARA JHOJANS ANGELO</t>
  </si>
  <si>
    <t>VIDAL GARCIA BEATRIZ RICARDINA</t>
  </si>
  <si>
    <t>CIENCIAS POLITICAS</t>
  </si>
  <si>
    <t>ESPECIALISTA III - REMEDIACIÓN</t>
  </si>
  <si>
    <t>VIDAL HERRERA CARLOS ALFONSO</t>
  </si>
  <si>
    <t>ESPECIALISTA III DE MINERÍA ILEGAL</t>
  </si>
  <si>
    <t>VILCA MARTINEZ MILKA SOFIA</t>
  </si>
  <si>
    <t>ANALISTA III EN DIST. Y COMERC. DE GAS NATURAL POR</t>
  </si>
  <si>
    <t>VILCAS SARAVIA ROSARIO GUADALUPE</t>
  </si>
  <si>
    <t>COORDINADOR DE PLANEAMIENTO ENERGETICO</t>
  </si>
  <si>
    <t>VILCHEZ LEON LUIS ALDO</t>
  </si>
  <si>
    <t>EVALUACION DE ESTUDIOS  AMBIENTALES</t>
  </si>
  <si>
    <t>VILLACORTA OLAZA MARCO ANTONIO</t>
  </si>
  <si>
    <t>ANALISTA III - SOCIAL</t>
  </si>
  <si>
    <t>VILLALOBOS PORRAS EDUARDO MARTIN</t>
  </si>
  <si>
    <t>VILLANUEVA MENDOZA NELLY LUCY</t>
  </si>
  <si>
    <t>VILLAR VASQUEZ MERCEDES DEL PILAR</t>
  </si>
  <si>
    <t>DIRECTOR(A)</t>
  </si>
  <si>
    <t>VILLAVICENCIO FERRO RICARDO</t>
  </si>
  <si>
    <t>VILLAVICENCIO MOGROVEJO ANA CECILIA</t>
  </si>
  <si>
    <t>VILLEGAS CASTAÑEDA CINTHYA GIULIANA</t>
  </si>
  <si>
    <t xml:space="preserve">ESPECIALISTA I - HIDROCARBUROS Y FONDO DE ESTABILIZACIÓN DE PRECIOS DE COMBUSTIBLES - FEPC. </t>
  </si>
  <si>
    <t>VILLENA CALDERON JUAN JESUS</t>
  </si>
  <si>
    <t>VITER MENDOZA WILFREDO RODOLFO</t>
  </si>
  <si>
    <t>VIVAS MARIN MILAGROS ELSA</t>
  </si>
  <si>
    <t>WASIW BUENDIA JOSÉ IVÁN</t>
  </si>
  <si>
    <t>YANAC SUAREZ GENY ROBERTO</t>
  </si>
  <si>
    <t>YAÑEZ  ARANGO ABEL GUSTAVO</t>
  </si>
  <si>
    <t>YATACO CARBAJAL ROCÍO DEL PILAR</t>
  </si>
  <si>
    <t>YAYA DE LA CRUZ CARLOS GUSTAVO</t>
  </si>
  <si>
    <t>ASISTENTE PROF. EN MATERIA LEGAL EN GESTION DE RRH</t>
  </si>
  <si>
    <t>YONG AREVALO FERNANDO ANTONIO</t>
  </si>
  <si>
    <t>YRIGOIN DELGADO JESUS</t>
  </si>
  <si>
    <t>ANALISTA LEGAL EN GESTION AMB. ENERGETICA II</t>
  </si>
  <si>
    <t>ZABARBURU CHAVEZ SHARON MAY</t>
  </si>
  <si>
    <t>ESPECIALISTA DE PLANIF. Y GEST. ACADEMICA CARELEC</t>
  </si>
  <si>
    <t>ZAPATA SERNAQUE ADRIAN</t>
  </si>
  <si>
    <t>ANALISTA III - ECONÓMICO EN ACTIVIDADES DE HIDROCARBUROS</t>
  </si>
  <si>
    <t>ZARATE MORAN MELISSA DEL ROSARIO</t>
  </si>
  <si>
    <t>ASESOR DE LA ALTA DIRECC. DE VICEMIN. DE HIDROCARB</t>
  </si>
  <si>
    <t>ZARATE VILLANUEVA URSULA RUTH</t>
  </si>
  <si>
    <t>ZEGARRA OTAZU MARISABEL</t>
  </si>
  <si>
    <t>ZERPA TAWARA NANCY ADRIANA</t>
  </si>
  <si>
    <t>ESPECIALISTA I - SOCIAL REGION PUNO</t>
  </si>
  <si>
    <t>ZEVALLOS PAREDES JHON RICHARD</t>
  </si>
  <si>
    <t>001:  MINEM-CENTRAL</t>
  </si>
  <si>
    <t>016  MINISTERIO DE ENERGÍA Y MINAS</t>
  </si>
  <si>
    <t>ESPEC. EN CONTROL DE VALORIZ. Y SEGUIM. DE OBRAS</t>
  </si>
  <si>
    <t>10090394</t>
  </si>
  <si>
    <t>ACOSTA ALVIAR JEAN ROBERT</t>
  </si>
  <si>
    <t>COMPUTACIÓN E INFORMÁTICA</t>
  </si>
  <si>
    <t>TÉCNICO</t>
  </si>
  <si>
    <t>TÉCNICO EN COMPUTACIÓN E INFORMÁTICA</t>
  </si>
  <si>
    <t>CONTRATO-CAS</t>
  </si>
  <si>
    <t>CONTRATO INDETERMINADO</t>
  </si>
  <si>
    <t>INGENIERO GEOGRAFO</t>
  </si>
  <si>
    <t>41237058</t>
  </si>
  <si>
    <t>ALVA SALVADOR NERY ZENON</t>
  </si>
  <si>
    <t>INGENIERÍA GEOGRÁFICA</t>
  </si>
  <si>
    <t>ASISTENTE PROFESIONAL EN ARCHIVO</t>
  </si>
  <si>
    <t>41676215</t>
  </si>
  <si>
    <t>ARANGO ZAPATA JOSE LUIS</t>
  </si>
  <si>
    <t>LICENCIADO EN HISTORIA</t>
  </si>
  <si>
    <t>2-RENOVACIONES</t>
  </si>
  <si>
    <t>1-RENOVACION</t>
  </si>
  <si>
    <t>JEFE DE LICITACIONES Y CONTRATOS (E)</t>
  </si>
  <si>
    <t>09710030</t>
  </si>
  <si>
    <t>BERNAL HUERE LEYBINEZ</t>
  </si>
  <si>
    <t>ABOGADO</t>
  </si>
  <si>
    <t>JEFE DE PROGRAMACION Y EVALUACION DE INVERSIONES (E)</t>
  </si>
  <si>
    <t>40510048</t>
  </si>
  <si>
    <t>CABALLERO CHAVEZ BRUSLY SIDNEY</t>
  </si>
  <si>
    <t>INGENIERÍA ELÉCTRICA</t>
  </si>
  <si>
    <t>INGENIERO ELÉCTRICO</t>
  </si>
  <si>
    <t>ASISTENTE DE SEGUIMIENTO Y MONITOREO DE PROYECTOS</t>
  </si>
  <si>
    <t>73133364</t>
  </si>
  <si>
    <t>CABALLERO LAZARTE JAILY ORIANA</t>
  </si>
  <si>
    <t>21298330</t>
  </si>
  <si>
    <t>CAJAHUANCA ARTEAGA HUGO JORGE</t>
  </si>
  <si>
    <t>ARQUITECTO</t>
  </si>
  <si>
    <t>ANALISTA I LEGAL</t>
  </si>
  <si>
    <t>71747384</t>
  </si>
  <si>
    <t>CALAMPA ROJAS NATALIA MARLENY</t>
  </si>
  <si>
    <t>ANALISTA II PRESUPUESTO</t>
  </si>
  <si>
    <t>70690401</t>
  </si>
  <si>
    <t>CAMONES  PALOMINO ANTHONY RENZO</t>
  </si>
  <si>
    <t>ECONOMÍA</t>
  </si>
  <si>
    <t>ANALISTA III LEGAL</t>
  </si>
  <si>
    <t>73244895</t>
  </si>
  <si>
    <t>CASTRO CASTILLO DEBORAH MERCEDES</t>
  </si>
  <si>
    <t>ABOGADA</t>
  </si>
  <si>
    <t>41821148</t>
  </si>
  <si>
    <t>CERVANTES HURTADO CHRISTIAN DENNIS</t>
  </si>
  <si>
    <t>DERECHO Y CIENCIAS POLÍTICAS</t>
  </si>
  <si>
    <t>COORDINADOR DE OBRA</t>
  </si>
  <si>
    <t>43704222</t>
  </si>
  <si>
    <t>CURO AYMA LUIS ALBERTO</t>
  </si>
  <si>
    <t>INGENIERÍA ELECTRICISTA</t>
  </si>
  <si>
    <t>INGENIERO ELECTRICISTA</t>
  </si>
  <si>
    <t>ESPECIALISTA EN CONTRATACIONES PUBLICAS</t>
  </si>
  <si>
    <t>45152605</t>
  </si>
  <si>
    <t>DE LA OLIVA ROJAS ROSA MARIA</t>
  </si>
  <si>
    <t>21514452</t>
  </si>
  <si>
    <t>ESTOCALENKO PEÑA JAVIER SANTOS</t>
  </si>
  <si>
    <t>INGENIERO MECÁNICO ELECTRICISTA</t>
  </si>
  <si>
    <t>16799176</t>
  </si>
  <si>
    <t>FLORES GONZALES ZULLY ARACELLY</t>
  </si>
  <si>
    <t>ESPEC. EN LIQUIDACIONES DE CONTRATO</t>
  </si>
  <si>
    <t>20074722</t>
  </si>
  <si>
    <t>GALVAN LAZO MARCIAL ROLANDO</t>
  </si>
  <si>
    <t>INGENIERÍA ELÉCTRICISTA</t>
  </si>
  <si>
    <t>ESPEC. EN POSTES DE MADERA</t>
  </si>
  <si>
    <t>19917693</t>
  </si>
  <si>
    <t>GAMBOA DEL CARPIO HECTOR ENRIQUE</t>
  </si>
  <si>
    <t>INGENIERÍA FORESTAL</t>
  </si>
  <si>
    <t>INGENIERO FORESTAL</t>
  </si>
  <si>
    <t>09466189</t>
  </si>
  <si>
    <t>HERRERA MENDOZA RONALD ANGEL</t>
  </si>
  <si>
    <t>ESPEC. EN PLANEAMIENTO Y GESTION SOCIAL</t>
  </si>
  <si>
    <t>07465157</t>
  </si>
  <si>
    <t>HORNA GUEVARA YVAN WALTER</t>
  </si>
  <si>
    <t>SOCIOLOGÍA</t>
  </si>
  <si>
    <t>SOCIÓLOGO</t>
  </si>
  <si>
    <t>DIRECTOR DE FONDOS CONCURSABLES</t>
  </si>
  <si>
    <t>23843234</t>
  </si>
  <si>
    <t>HUARI ROMAN CARLOS DANILO</t>
  </si>
  <si>
    <t>46879830</t>
  </si>
  <si>
    <t>HUARICACHA APAZA  LUZ MARINA</t>
  </si>
  <si>
    <t>42718114</t>
  </si>
  <si>
    <t>HUAUYA GAGO RAUL AUGUSTO</t>
  </si>
  <si>
    <t>ASISTENTE DE ALMACEN</t>
  </si>
  <si>
    <t>10095305</t>
  </si>
  <si>
    <t>IMAN SILVA FRANCISCO</t>
  </si>
  <si>
    <t/>
  </si>
  <si>
    <t>18157740</t>
  </si>
  <si>
    <t>LA TORRE LAU EDUARDO GUSTAVO</t>
  </si>
  <si>
    <t>ASISTENTE EN SERV, GRALES.</t>
  </si>
  <si>
    <t>09838219</t>
  </si>
  <si>
    <t>LEGUIA RIVAS ISIDRO</t>
  </si>
  <si>
    <t>ASISTENTE LOGÍSTICO</t>
  </si>
  <si>
    <t>ASISTENTE</t>
  </si>
  <si>
    <t>44462528</t>
  </si>
  <si>
    <t>LIZARZABURU KLEPATZKY MONICA MARIELLA</t>
  </si>
  <si>
    <t>41822558</t>
  </si>
  <si>
    <t>LOPEZ WHU DIEGO FERNANDO</t>
  </si>
  <si>
    <t>ANALISTA I - TESORERÍA</t>
  </si>
  <si>
    <t>40130327</t>
  </si>
  <si>
    <t>LORO CALDERON JUAN GUALBERTO</t>
  </si>
  <si>
    <t>COORDINADOR DE ESTUDIOS</t>
  </si>
  <si>
    <t>45097419</t>
  </si>
  <si>
    <t>LOYOLA ALMONACID NIELS EFRAIN</t>
  </si>
  <si>
    <t>70854351</t>
  </si>
  <si>
    <t>MILLA TARAZONA ANA MARIA</t>
  </si>
  <si>
    <t>CONTADORA</t>
  </si>
  <si>
    <t>ESPECIALISTA I SISTEMAS E INFORMATICA</t>
  </si>
  <si>
    <t>25588589</t>
  </si>
  <si>
    <t>MONTOYA BARRETO MARCO ANTONIO MARTIN</t>
  </si>
  <si>
    <t>INGENIERÍA DE SISTEMAS</t>
  </si>
  <si>
    <t>INGENIERO DE SISTEMAS</t>
  </si>
  <si>
    <t>23850989</t>
  </si>
  <si>
    <t>NAVARRO PEREZ IVAN EDUARDO</t>
  </si>
  <si>
    <t>10203253</t>
  </si>
  <si>
    <t>NEGRETE GARAY LUIS ALBERTO JESUS</t>
  </si>
  <si>
    <t>ASISTENTE DE CONTABILIDAD</t>
  </si>
  <si>
    <t>43888464</t>
  </si>
  <si>
    <t>PALMA CUELA EVELYN KAREN</t>
  </si>
  <si>
    <t>TECNICA EN ENFERMERIA</t>
  </si>
  <si>
    <t>43688938</t>
  </si>
  <si>
    <t>PALOMINO CANALES CARMEN ROSA</t>
  </si>
  <si>
    <t>TÉCNICA EN ENFERMERÍA</t>
  </si>
  <si>
    <t>TECNICA</t>
  </si>
  <si>
    <t>ENFERMERÍA TÉCNICA</t>
  </si>
  <si>
    <t>COORDINADOR DE ENERGIAS RENOVABLES</t>
  </si>
  <si>
    <t>08141716</t>
  </si>
  <si>
    <t>RAMOS CHAYA RICARDO MIGUEL</t>
  </si>
  <si>
    <t>INGENIERÍA MECÁNICA</t>
  </si>
  <si>
    <t>INGENIERÍA MECANICA</t>
  </si>
  <si>
    <t>41653679</t>
  </si>
  <si>
    <t>REQUEJO SANCHEZ JANSI JOSE</t>
  </si>
  <si>
    <t>40586374</t>
  </si>
  <si>
    <t>REVILLA ALARCON MARIELLA JUDITH</t>
  </si>
  <si>
    <t>TÉCNICO EN HARDWARE</t>
  </si>
  <si>
    <t>TÉCNICO EN COMPUTACIÓN</t>
  </si>
  <si>
    <t>09834146</t>
  </si>
  <si>
    <t>ROMERO CALDUA JORGE LUIS</t>
  </si>
  <si>
    <t>ESPEC. EN ARCHIVO</t>
  </si>
  <si>
    <t>07642248</t>
  </si>
  <si>
    <t>ROMERO DE LA GRECA MARIA MARTHA</t>
  </si>
  <si>
    <t>ANALISTA I ARCHIVO</t>
  </si>
  <si>
    <t>10628929</t>
  </si>
  <si>
    <t>ROSALES ARIAS JOEL</t>
  </si>
  <si>
    <t>CIENCIAS DE LA COMUNICACIÓN</t>
  </si>
  <si>
    <t>44272003</t>
  </si>
  <si>
    <t>SALAZAR PORTOCARRERO ROBERTO CARLOS</t>
  </si>
  <si>
    <t>ADMINISTRACIÓN</t>
  </si>
  <si>
    <t>ARDMINISTRADOR</t>
  </si>
  <si>
    <t>ESPEC. EN LABORES FINANCIERAS Y CONTABLES</t>
  </si>
  <si>
    <t>06908077</t>
  </si>
  <si>
    <t>SANCHEZ CABANILLAS JOSE ARTURO</t>
  </si>
  <si>
    <t>CONTADOR</t>
  </si>
  <si>
    <t>10729434</t>
  </si>
  <si>
    <t>SARMIENTO HUAMAN HUGO MARIO</t>
  </si>
  <si>
    <t>06041480</t>
  </si>
  <si>
    <t>SILVA GARCIA CARLOS SIMEON</t>
  </si>
  <si>
    <t>ESPECIALISTA EN INFORMATICA</t>
  </si>
  <si>
    <t>08668769</t>
  </si>
  <si>
    <t>SOTO AGUERO FERNANDO JAVIER</t>
  </si>
  <si>
    <t>INGENIERO DE SISTEMAS Y CÓMPUTO</t>
  </si>
  <si>
    <t>JEFE DE PROYECTOS SUR (E)</t>
  </si>
  <si>
    <t>06927662</t>
  </si>
  <si>
    <t>SOTOMAYOR MANCISIDOR WALTER OLEGARIO</t>
  </si>
  <si>
    <t>41099686</t>
  </si>
  <si>
    <t>STOSIC SAONA ZORKA MILUSKA</t>
  </si>
  <si>
    <t>32909640</t>
  </si>
  <si>
    <t>SUAREZ LEYVA PERCY OSCAR</t>
  </si>
  <si>
    <t>09371632</t>
  </si>
  <si>
    <t>TORRES KISICH EDWIN WILFREDO</t>
  </si>
  <si>
    <t>09297780</t>
  </si>
  <si>
    <t>TOVAR DIAZ RAFAEL</t>
  </si>
  <si>
    <t>02623456</t>
  </si>
  <si>
    <t>VALENCIA SANTIVAÑEZ JORGE ENRIQUE</t>
  </si>
  <si>
    <t>OPERARIO DE ALMACEN</t>
  </si>
  <si>
    <t>40101211</t>
  </si>
  <si>
    <t>VASQUEZ MONSALVE AVELINO</t>
  </si>
  <si>
    <t>NO APLICA</t>
  </si>
  <si>
    <t>10862656</t>
  </si>
  <si>
    <t>VERGARAY INGA MARLENI MADELEIN</t>
  </si>
  <si>
    <t>ANALISTA I - CONTABLE</t>
  </si>
  <si>
    <t>48707225</t>
  </si>
  <si>
    <t>YNCHE ORE JIMENA SUSAN</t>
  </si>
  <si>
    <t>41335092</t>
  </si>
  <si>
    <t>ZAVALA VARGAS OSCAR ALCIDES</t>
  </si>
  <si>
    <t>10724944</t>
  </si>
  <si>
    <t>ZORRILLA MARCAS ARMANDO</t>
  </si>
  <si>
    <t>D y T</t>
  </si>
  <si>
    <t>CONTRATACION DE UN PROVEEDOR DE SERVICIOS COMO APOYO TECNICO PARA EL DESARROLLO DE ACTIVIDADES DE REVISION Y ACTUALIZACION DE PROYECTOS DE ELECTRIFICACION RURAL ASIGNADOS A LA JEFATURA DE ESTUDIOS DE LA DGER/MINEM</t>
  </si>
  <si>
    <t>47409109</t>
  </si>
  <si>
    <t>ACOSTA HUERTA CARLOS AUGUSTO</t>
  </si>
  <si>
    <t>INGENIERO EN ENERGIA</t>
  </si>
  <si>
    <t>TITULO PROFESIONAL</t>
  </si>
  <si>
    <t>CONTRATACION DE UN PROVEEDOR DE SERVICIOS PARA LA CONSULTORIA "PREPARACION DEL PRIMER GRUPO DE PROYECTOS A LICITAR DENTRO DEL PROGRAMA PLAN DE INVERSION EN TRANSMISIÓN DE LAS EMPRESAS PUBLICAS DE DISTRIBUCIÓN DE ENERGIA ELECTRICA, LIDERADO POR LA DIRECCION DE FONDOS CONCURSABLES DE LA DGER"</t>
  </si>
  <si>
    <t>23861186</t>
  </si>
  <si>
    <t>BACA SANCHEZ ERIC</t>
  </si>
  <si>
    <t>47171360</t>
  </si>
  <si>
    <t>BALLADARES SANTOS BILLIE JOEL</t>
  </si>
  <si>
    <t>INGENIERÍA ELECTRICA</t>
  </si>
  <si>
    <t>TITULO BACHILLER</t>
  </si>
  <si>
    <t>CONTRATACION DE UN PROVEEDOR DE SERVICIOS PARA EL DESARROLLO DE ACTIVIDADES DE APOYO EN EL MONITOREO DE PROYECTOS PARA EL PROGRAMA PRESUPUESTAL ACCESO Y USO DE LA ELECTRIFICACION RURAL</t>
  </si>
  <si>
    <t>CONTRATACION DE UN PROVEEDOR DE SERVICIOSCOMO APOYO TECNICO PARA PARTICIPAR EN LA VERIFICACION DEL PROCESO DE INPECCION, ENERGIZACION, INICIO A LA OPERACION EXPERIMENTAL, GESTION DE SERVIDUMBRE Y LIQUIDACION DE LAS OBRAS ADMINISTRADAS POR LA JEFATURA DE PROYECTOS NORTE</t>
  </si>
  <si>
    <t>09498839</t>
  </si>
  <si>
    <t>CAJAHUARINGA ISIDRO OSCAR MIGUEL</t>
  </si>
  <si>
    <t>CONTRATACION DE UN PROVEEDOR DE SERVICIOS ESPECIALISTA EN CONTRATACIONES PÚBLICAS PARA LA JEFATURA DE ASESORÍA LEGAL</t>
  </si>
  <si>
    <t>SERVICIO PARA REGISTRO, MONITOREO, SEGUIMIENTO Y CONTROLDE LA INFORMACION PRESUPUESTAL EN EL SISTEMA DE ADMINISTRACION FINANCIERA Y DEL SISTEMA DE PROGRAMACION MULTIANUAL DE INGRESOS Y GASTOS PARA LA DIRECCION GENERAL DE ELECTRIFICACION RURAL DEL MINEM</t>
  </si>
  <si>
    <t>SERVICIO DE ASISTENTE DE INSPECTOR DE OBRA ELECTRIFICACION RURAL EN LOS DISTRITOS DE LA MARGEN DERECHA DEL RIO LIRCAY DE LA PROVINCIA DE ANGARAES CON CUI 2085578</t>
  </si>
  <si>
    <t>10661207</t>
  </si>
  <si>
    <t>CANCHANYA GUTIERREZ JAIME DANTE</t>
  </si>
  <si>
    <t>CONTRATACION DE UN PROVEEDOR DE SERVICIOS ESPECIALISTA EN GESTIÓN DE SECRETARIA TECNICA DEL PROCEDIMIENTO ADMINISTRATIVO PARA LA JEFATURA DE ADMINISTRACIÓN Y FINANZAS</t>
  </si>
  <si>
    <t>08691682</t>
  </si>
  <si>
    <t>CAPPILLO LOPEZ PERCY</t>
  </si>
  <si>
    <t>CONTRATACION DE UN PROFESIONAL ABOGADO CON CONOCIMIENTO EN CONTRATACIONES PUBLICAS PARA LA JEFATURA DE ASESORIA LEGAL DE LA DIRECCION GENERAL DE ELECTRIFICACION RURAL DEL MINEM</t>
  </si>
  <si>
    <t>CONTRATACION DE UN PROVEEDOR DE SERVICIOS PARA LA JEFATURA DE LICITACIONES Y CONTRATOS DE LA DIRECCION GENERAL DE ELECTRIFICACION RURAL DEL MINEM</t>
  </si>
  <si>
    <t>SERVICIO DE SUPERVISION DE LA TOMA DE INVENTARIO FISICO DE LOS SUMINISTROS Y EQUIPOS ELECTRICOS, BIENES DEL ACTIVO FIJO Y SUMINISTROS DE FUNCIONAMIENTOS DE LA DIRECCION GENERAL DE ELECTRIFICACION RURAL - CORRESPONDIENTE AL EJERCICIO-2021</t>
  </si>
  <si>
    <t>21568215</t>
  </si>
  <si>
    <t>FIDANZA SALHUANA NICOLAS ALFONSO</t>
  </si>
  <si>
    <t>CONTRATACION DE UN PROVEEDOR DE SERVICIOS PARA DESARROLLAR ACTIVIDADES DE ELABORACION, EVALUACION Y SUPERVISION DE ESTUDIOS DE LA DIRECCION GENERAL DE ELECTRIFICACION RURAL, GOBIERNOS LOCALES Y REGIONALES EN ELECTRIFICACION RURAL A CARGO DE LA JEFATURA DE ESTUDIOS</t>
  </si>
  <si>
    <t>21260911</t>
  </si>
  <si>
    <t>GUTIERREZ TRUJILLO RICARDO JUAN</t>
  </si>
  <si>
    <t>CONTRATACION DE UN PROVEEDOR PROFESIONAL EN CONTROL GUBERNAMENTAL PARA COORDINAR, APOYAR, PARTICIPAR, PROYECTAR Y SUSTENTAR LOS DOCUMENTOS INTERNOS NECESARIOS CORRESPONDIENTE A LAS ACTIVIDADES ESTABLECIDAS EN EL CUESTIONARIO DE CONTROL INTERNO RELACIONADO CON ENTREGABLES A SER PRESENTADO A LA CGR EN ENERO DEL 2022. ASI COMO LA IMPLEMENTACION DE LAS RECOMENDACIONES Y ATENCION DE INFORMES DE CONTROL, A CARGO DE LA DIRECCION GENERAL DE ELECTRIFICACION RURAL DEL MINEM</t>
  </si>
  <si>
    <t>07082746</t>
  </si>
  <si>
    <t>HUAMAN ARRIARAN TEODORO</t>
  </si>
  <si>
    <t>CONTRATACION DE UN PROVEEDOR DE SERVICIOS PARA APOYO EN LAS ACTIVIDADES DE LA SECRETARIA TECNICA DEL PROCEDIMIENTO ADMINISTRATIVO PARA LA JEFATURA DE ADMINISTRACIÓN Y FINANZAS DE LA DGER/MINEM</t>
  </si>
  <si>
    <t>07627482</t>
  </si>
  <si>
    <t>JIMENEZ NAVARRO JOSE LUIS</t>
  </si>
  <si>
    <t>CONTRATACION DE UN INGENIERO ESPECIALISTA PARA EL DESARROLLO DE ACTIVIDADES DE ELABORACIÓN Y ACTUALIZACIÓN DE EXPEDIENTES TÉCNICOS PARA LA JEFATURA DE ESTUDIOS</t>
  </si>
  <si>
    <t>SERVICIO DE ASISTENTE DE INSPECTOR DE OBRA EN EL DESARROLLO DE LA EJECUCIÓN DE LAS OBRAS DE LA JEFATURA DE PROYECTOS SUR</t>
  </si>
  <si>
    <t>0980503</t>
  </si>
  <si>
    <t>MAMANI  QUISPE SIMON</t>
  </si>
  <si>
    <t>INGENIERO MECANICO ELECTRICISTA</t>
  </si>
  <si>
    <t>CONTRATACION DE UN PROVEEDOR DE SERVICIOS PARA PARTICIPAR EN LA ELABORACIÓN Y SEGUIMIENTO DE LOS TRAMITES PREVIOS EN LA CONTRATACION DE LOS PROYECTOS, FORMULACION DE LOS CUADROS Y MONITOREO Y/O LAS COORDINACIONES CON LAS EMPRESAS REGIONALES Y ADINELSA, A CARGO DE LA JEFATURA DE PROYECTOS SUR DE LA DIERECCION GENERAL DE ELECTRIFICACION RURAL DEL MINEM</t>
  </si>
  <si>
    <t>42885305</t>
  </si>
  <si>
    <t>MEJIA ASENCIO PATRICIA LIZBETH</t>
  </si>
  <si>
    <t>CONTRATACION DE UN PROVEEDOR DE SERVICIOS PARA LA OFICINA DE TESORERIA - JEFATURA DE ADMINISTRACIÓN Y FINANZAS - DIRECCIÓN GENERAL DE ELECTRIFICACIÓN RURAL</t>
  </si>
  <si>
    <t>CONTRATACION DE UN PROVEEDOR DE SERVICIOS PARA EL REGISTRO DE LOS FORMATOS DEL SISTEMA DE PROGRAMACION MULTIANUAL Y GESTION DE INVERSIONES (INVIERTE.PE) Y ACTUALIZACIÓN DE LOS REGISTROS DE SEGUIMIENTO DE LOS PROYECTOS DE LA DIRECCION GENERAL DE ELECTRIFICACION RURAL</t>
  </si>
  <si>
    <t>46250551</t>
  </si>
  <si>
    <t>MONTES CORRALES ALVARO RAUL</t>
  </si>
  <si>
    <t>SERVICIO DE ENFERMERAPARA EL DESARROLLO DE ACTIVIDADES Y ACCIONES DE PREVENCION Y PROTOCOLO DE SALUD, A FIN DE  EVITAR EL CONTAGIO DEL COVID-19 Y OTROS RELACIONADOS AL SISTEMA DE SALUD EN EL PERSONAL (CAP Y CAS) DE LA DIRECCION GENERAL DE ELECTRIFICACION RURAL DEL MINISTERIO DE ENERGIA Y MINAS</t>
  </si>
  <si>
    <t>TECNICO ENFERMERIA</t>
  </si>
  <si>
    <t>CONTRATACION DE UN PROVEEDOR DE SERVICIOS PERSONA NATURAL O JURIDICA PARA EL DESARROLLO DE ACTIVIDADES DE EVALUACION Y SUPERVISION DE ESTUDIOS DE LA DIRECCION GENERAL DE ELECTRIFICACION RURAL, GOBIERNOS LOCALES Y REGIONALES EN ELECTRIFICACION RURAL</t>
  </si>
  <si>
    <t>16488398</t>
  </si>
  <si>
    <t>QUISPE FERREL WALTER</t>
  </si>
  <si>
    <t>INGENIERIO ELECTRICISTA</t>
  </si>
  <si>
    <t>CONTRATACION DE UN PROVEEDOR DE SERVICIOSCOMO ASISTENTE EN LAS LIQUIDACIONES Y TRANSFERENCIAS DE OBRAS QUE LA JEFATURA DE PROYECTOS SUR ADMINISTRA:
1.- SALDO DE OBRA ELECTRIFICACION DE LOS CENTROS POBLADOS EL MILAGRO, SAN JUAN DE KIATE, AOTI Y ANAPATI DEL DISTRITO DE RIO NEGRO - SATIPO, DEPARTAMENTO DE JUNIN".
2. ELECTRIFICACION RURAL GRUPO N° 18 EN DOS DEPARTAMENTOS: CUSCO Y PUNO.
3. CONSTRUCCION DEL SER CUENCA MARANKIARI-SATIPO-JUNIN.
4. PLAN DE ACCIÓN PARA TRANSFERENCIA CONTABLE DE OBRAS QUE LA JEFATURA DE PROYECTOS SUR ADMINISTRA.</t>
  </si>
  <si>
    <t>0100872</t>
  </si>
  <si>
    <t>RAYMUNDO HUAYLLANI ELIAS</t>
  </si>
  <si>
    <t>SERVICIO DE UN INGENIERO ESPECIALISTAEN EL DESARROLLO DE ACTIVIDADES DE ELABORACION DE EXPEDIENTES TECNICOS Y/O ACTUALIZACION DE EXPEDIENTES TECNICOS, EN CUMPLIMIENTO DE LAS METAS DE LA JEFATURA DE ESTUDIOS PARA LA ENTREGA DE EXPEDIENTES TECNICOS A LA DIRECION DE PROYECTOS</t>
  </si>
  <si>
    <t>SERVICIO DE UN ABOGADO (A) COLEGIADO PARA LA JEFATURA DE LICITACIONES Y CONTRATOS DE LA DIRECCIÓN GENERAL DE ELECTRIFICACIÓN RURAL</t>
  </si>
  <si>
    <t>CONTRATACION DE UN PROVEEDOR DE SERVICIOSPARA LA JEFATURA DE LICITACIONES Y CONTRATOS DE LA DIRECCION GENERAL DE ELECTRIFICACION RURAL DEL MINEM</t>
  </si>
  <si>
    <t>45142203</t>
  </si>
  <si>
    <t>SANCHEZ SARMIENTO LUIS MIGUEL</t>
  </si>
  <si>
    <t>CONTRATACION DE UN PROVEEDOR DE SERVICIOSPARA PARTICIPAR EN LA INSPECCION DE LA EJECUCIÓN DEL SALDO DE LA OBRA "AMPLIACION DEL SERVICIO DEL SISTEMA DE ELECTRIFICACION RURAL II ETAPA EN LOCALIDADES Y/O SECTORES UBICADOS EN LAS PROVINCIAS DE MOYOBAMBA Y RIOJA - DEPARTAMENTO DE SAN MARTÍN"</t>
  </si>
  <si>
    <t>40592141</t>
  </si>
  <si>
    <t>SIPION NECIOSUP JORGE LUIS</t>
  </si>
  <si>
    <t>005:  DGER</t>
  </si>
  <si>
    <t>OS</t>
  </si>
  <si>
    <t>SECTOR:</t>
  </si>
  <si>
    <t>PLIEGO:</t>
  </si>
  <si>
    <t>UNIDAD EJECUTORA 001: MINISTERIO DE ENERGIA Y MINAS - CENTRAL</t>
  </si>
  <si>
    <t>SERVICIO DEL MANTENIMIENTO POR LA ADQUISICIÓN DE SERVIDORESDE CÓMPUTO Y SISTEMA DE ALMACENAMIENTO</t>
  </si>
  <si>
    <t>LICITACION PUBLICA</t>
  </si>
  <si>
    <t>PROCEDIMIENTO DE SELECCIÓN</t>
  </si>
  <si>
    <t>002 - 2018</t>
  </si>
  <si>
    <t>20602861130 - ZENWARE E.I.R.L.</t>
  </si>
  <si>
    <t>CULMINADO</t>
  </si>
  <si>
    <t xml:space="preserve">013-2019-MEM/OGA </t>
  </si>
  <si>
    <t>ADQUISICION DE EQUIPOS PARA EL BLOQUEO Y FILTRADO DE CORREOELECTRONICO NO DESEADO PARA EL MINISTERIO DE ENERGIA Y MINAS</t>
  </si>
  <si>
    <t>001 - 2020</t>
  </si>
  <si>
    <t>20202814132 - VERIFICACION Y CONTROL DE DATOS SOCIEDAD ANONIMA CERRADA - VECODATA S.A.C.</t>
  </si>
  <si>
    <t xml:space="preserve">018-2021-MINEM/OGA       </t>
  </si>
  <si>
    <t>SERVICIO DE CONSULTORIA LEGAL - ARBITRAJES INICIADOS EN EL MARCO DE LOS CONTRATOS CONCESION RER</t>
  </si>
  <si>
    <t>CONTRATACION DIRECTA(*)</t>
  </si>
  <si>
    <t>008 - 2019</t>
  </si>
  <si>
    <t>20372475707 - ESTUDIO ROSSELLO SOC. CIVIL DE RESP.LTDA</t>
  </si>
  <si>
    <t>VIGENTE</t>
  </si>
  <si>
    <t>067-2019-MINEM/OGA</t>
  </si>
  <si>
    <t>SERVICIO DE ALQUILER DE SISTEMA DE SEGURIDAD AUTOMATIZADA PARA LA SEDE CENTRAL DEL MINISTERIO DE ENERGIA Y MINAS Y LOCALES ANEXOS</t>
  </si>
  <si>
    <t>006 - 2020</t>
  </si>
  <si>
    <t>20137983037 - ROBOT S.A.C.</t>
  </si>
  <si>
    <t xml:space="preserve">39-2020-MINEM/OGA </t>
  </si>
  <si>
    <t>ADQUISICION DE LICENCIAMIENTO ACTUALIZADO A LA VERSION VIGENTE DE PRODUCTOS DE LA SUITE, ArcGIS DEL MINISTERIO DE ENERGIA Y MINAS</t>
  </si>
  <si>
    <t>005 - 2020</t>
  </si>
  <si>
    <t>20101984291 - TELEMATICA S A</t>
  </si>
  <si>
    <t>003-2021-MINEM/OGA</t>
  </si>
  <si>
    <t>SERVICIO DE DEFENSA Y ASESORÍA LEGAL A FAVOR DEL SEÑOR EMILIANO ROJAS SOCOLA</t>
  </si>
  <si>
    <t>004 - 2021</t>
  </si>
  <si>
    <t>20601836964 - AURELIO PASTOR &amp; ABOGADOS E.I.R.L</t>
  </si>
  <si>
    <t>032-2021-MINEM/OGA</t>
  </si>
  <si>
    <t>CONTRATACION DEL SERVICIO DE DEFENSA Y ASESORIA LEGAL A FAVOR DEL SEÑOR JOSE MIGUEL OPORTO VARGAS</t>
  </si>
  <si>
    <t>003 - 2021</t>
  </si>
  <si>
    <t>10075308294 - INGA MARIN BORIS</t>
  </si>
  <si>
    <t>029-2021-MINEM/OGA</t>
  </si>
  <si>
    <t>SERVICIO DE DEFENSA LEGAL Y ASESORÍA LEGAL A FAVOR DEL SEÑOR EDUARDO ALFREDO GUEVARA DODDS</t>
  </si>
  <si>
    <t>003 - 2020</t>
  </si>
  <si>
    <t>20511091803 - DCC CONSULTORES S.A.C.</t>
  </si>
  <si>
    <t>38-2020-MINEM/OGA</t>
  </si>
  <si>
    <t>SERVICIO DE DEFENSA Y ASESORIA LEGAL A FAVOR DEL SR. ELEODORO OCTAVIO MAYORGA ALBA - EX MINISTRO DE ENERGIA Y MINAS (CORRESPONDIENTE AL SEGUNDO PAGO SEGUN CONTRATO N° 021-2017-MEN7OGA)</t>
  </si>
  <si>
    <t>003 - 2017</t>
  </si>
  <si>
    <t>10200607703 - PARIONA ARANA RAUL BELEALDO</t>
  </si>
  <si>
    <t xml:space="preserve">21-2017-MEM/OGA </t>
  </si>
  <si>
    <t>CONTRATACION DEL SERVICIO DE DEFENSA Y ASESORIA LEGAL A FAVOR DEL SEÑOR MIGUEL JUAN RÉVOLO ACEVEDO</t>
  </si>
  <si>
    <t>002 - 2021</t>
  </si>
  <si>
    <t xml:space="preserve">028-2021-MEM/OGA </t>
  </si>
  <si>
    <t>SERVICIO DE CONSULTORIA LEGAL PROCESOS ARBITRALES DERIVADOSDE LOS CONTRATOS DE CONCESION RER</t>
  </si>
  <si>
    <t>002 - 2019</t>
  </si>
  <si>
    <t>018-2019-MEM/OGA</t>
  </si>
  <si>
    <t>CONTRATACION DE SEGUROS PERSONALES PARA EL MINISTERIO DE ENERGIA Y MINAS</t>
  </si>
  <si>
    <t>001 - 2021</t>
  </si>
  <si>
    <t>20202380621 - MAPFRE PERU COMPAÑIA DE SEGUROS Y REASEGUROS S.A.</t>
  </si>
  <si>
    <t>022-2021-MINEM/OGA</t>
  </si>
  <si>
    <t>SERVICIO DE FOTOCOPIADO E IMPRESIONES PARA EL MINISTERIO DE ENERGÍA Y MINAS</t>
  </si>
  <si>
    <t>CONCURSO PUBLICO</t>
  </si>
  <si>
    <t>012 - 2020</t>
  </si>
  <si>
    <t>20524179025 - XPRESS TECHNOLOGY SERVICES S.A.C. - XTS S.A.C.</t>
  </si>
  <si>
    <t>010-2021-MINEM/OGA</t>
  </si>
  <si>
    <t>SERVICIO DE AGENCIAMIENTO DE PASAJES AEREOS NACIONALES Y SERVICIOS CONEXOS PARA EL MINISTERIO DE ENERGIA Y MINAS</t>
  </si>
  <si>
    <t>012 - 2018</t>
  </si>
  <si>
    <t>20112846477 - TRAVEL TIME S A</t>
  </si>
  <si>
    <t>008-2019-MEM-OGA</t>
  </si>
  <si>
    <t>SERVICIO DE TELEFONIA MOVIL DE VOZ Y DATOS PARA EL MINISTERIO DE ENERGIA Y MINAS.</t>
  </si>
  <si>
    <t>011 - 2020</t>
  </si>
  <si>
    <t>20100017491 - TELEFONICA DEL PERU SAA</t>
  </si>
  <si>
    <t>013-2021-MEM-OGA</t>
  </si>
  <si>
    <t>SERVICIO DE LIMPIEZA PARA LOS LOCALES DEL MINISTERIO DE ENERGÍA Y MINAS</t>
  </si>
  <si>
    <t>011 - 2018</t>
  </si>
  <si>
    <t>20554653988 - CORPORACION DE SERVICIOS DE LIMPIEZA ECOLOGICA S.A.C. - COSLIMPECO S.A.C.</t>
  </si>
  <si>
    <t xml:space="preserve">002-2019-MEM/OGA </t>
  </si>
  <si>
    <t>SERVICIO DE LIMPIEZA EN LAS DIFERENTES INSTALACIONES DEL MINISTERIO DE ENERGÍA Y MINAS</t>
  </si>
  <si>
    <t>009 - 2020</t>
  </si>
  <si>
    <t>20601763631 - EMPRESA DE SERVICIOS DE LIMPIEZA Y SANEAMIENTO AMBIENTAL CAMPITOS SOCIEDAD ANONIMA CERRADA</t>
  </si>
  <si>
    <t xml:space="preserve">011-2021-MEM/OGA </t>
  </si>
  <si>
    <t>SERVICIO DE FOTOCOPIADO E IMPRESIONES PARA EL MINISTERIO DEENERGÍA Y MINAS - PAGO ENERO 2021 (DEL 21 DE DICIEMBRE DE 2020 AL 20 DE ENERO DE 2021) - CONTRATO N° 005-2019-MEM/OGA -CONCURSO PUBLICO N° 009-2018/MEM</t>
  </si>
  <si>
    <t>009 - 2018</t>
  </si>
  <si>
    <t>005-2019-MEM/OGA</t>
  </si>
  <si>
    <t>CONTRATACION DE SEGUROS PATRIMONIALES PARA EL MINISTERIO DEENERGIA Y MINAS</t>
  </si>
  <si>
    <t>20100041953 - RIMAC SEGUROS Y REASEGUROS</t>
  </si>
  <si>
    <t xml:space="preserve">11-2020-MINEM/OGA </t>
  </si>
  <si>
    <t>CONTRATACION COMPLEMENTARIA AL CONTRATO N° 064-2018-MINEM/OGA - SERVICIO DE TELEFONICA MOVIL DE VOZ Y DATOS - CONCURSO PUBLICO N° 07-2018/MEM/OGA/MINEM</t>
  </si>
  <si>
    <t>007- 2018</t>
  </si>
  <si>
    <t xml:space="preserve">064-2018-MEM-OGA  </t>
  </si>
  <si>
    <t>SERVICIO DE MANTENIMIENTO PREVENTIVO Y CORRECTIVO DE LA FLORA VEHICULAR DEL MINISTERIO DE ENERGIA Y MINAS</t>
  </si>
  <si>
    <t>20510893914 - PERU PART'S &amp; SERVICE S.A.C</t>
  </si>
  <si>
    <t xml:space="preserve">030-2020-MINEM/OGA </t>
  </si>
  <si>
    <t>SERVICIO DE RENOVACION DE SOPORTE Y MANTENIMIENTO DE LOS PRODUCTOS MICROSOFT PARA EL MINISTERIO DE ENERGIA Y MINAS</t>
  </si>
  <si>
    <t>006 - 2019</t>
  </si>
  <si>
    <t>20543312232 - SOFTLINE INTERNATIONAL PERU S.A.C.</t>
  </si>
  <si>
    <t xml:space="preserve">001-2020-MINEM/OGA </t>
  </si>
  <si>
    <t>SERVICIO DE COMUNICACIONES UNIFICADAS PARA EL MINISTERIO DEENERGIA Y MINAS</t>
  </si>
  <si>
    <t xml:space="preserve">027-2020 -MINEM/OGA </t>
  </si>
  <si>
    <t>SERVICIO DE ALMACENAMIENTO Y CUSTODIA DE LA DOCUMENTACION DEL MINISTERIO DE ENERGIA Y MINAS</t>
  </si>
  <si>
    <t>20390724919 - IRON MOUNTAIN PERU S.A.</t>
  </si>
  <si>
    <t xml:space="preserve">025-2020-MINEM/OGA </t>
  </si>
  <si>
    <t>030-2021-MINEM-OGA</t>
  </si>
  <si>
    <t>CONTRATACION DE SEGUROS PERSONALES PARA EL MINISTERIO DE ENERGIA Y MINAS.</t>
  </si>
  <si>
    <t>SERVICIO DE SEGURIDAD Y VIGILANCIA PARA MINEM</t>
  </si>
  <si>
    <t>002 - 2020</t>
  </si>
  <si>
    <t>20359742615 - AMERICANA EMPRESA DE SERVICIOS GENERALES S.R.L.</t>
  </si>
  <si>
    <t>028-2020-MINEM-OGA</t>
  </si>
  <si>
    <t>002 - 2017</t>
  </si>
  <si>
    <t>19-2017-MEM-OGA</t>
  </si>
  <si>
    <t>SERVICIO DE AUSPICIO EN CALIDAD "MINING COUNTRY SPONSOR" DEL MINISTERIO DE ENERGÍA Y MINAS EN EL EVENTO INTERNACIONAL PDAC 2022- PROSPECTORS AND DEVELOPERS ASSOCIATION OF CANADA</t>
  </si>
  <si>
    <t>COMPRAS EN EL EXTRANJERO</t>
  </si>
  <si>
    <t>30556213573 - PROSPECTORS Y DEVELOPERS ASSOCIATION OF CANADA</t>
  </si>
  <si>
    <t>2151-2021 -MEM-OGA</t>
  </si>
  <si>
    <t>CONTRATACIÓN INTERNACIONAL DE UN EXPERTO TÉCNICO PARA RESOLVER LA CONTROVERSIA TÉCNICA QUE SOSTIENE EL MINISTERIO DE ENERGÍA MINAS CON LA EMPRESA TRANSPORTADORA DE GAS DEL PERÚ S.A. - TGP REFERIDA AL COSTO DE INVERSIÓN DEL PROYECTO "DERIVACIÓN PRINCIPAL</t>
  </si>
  <si>
    <t>30603769027 - SAURA ESTAPA EDUARD</t>
  </si>
  <si>
    <t>1153-2021 -MEM-OGA</t>
  </si>
  <si>
    <t>SERVICIO PARA LA SUSCRIPCIÓN A BASE DE DATOS ESPECIALIZADAS: SERVICIO DE SUSCRIPCIÓN A BASE DE DATO ESPECIALIZADA EN ESTUDIOS ECONÓMICOS DE ORO Y OTROS METALES PRECIOSOS A NIVEL MUNDIAL</t>
  </si>
  <si>
    <t>30556212693 - CRU STRATEGIES CONSULTORES LTDA</t>
  </si>
  <si>
    <t>790-2021-MEM-OGA</t>
  </si>
  <si>
    <t>SERVICIOS PARA LA SUSCRIPCIÓN A BASES DE DATOS ESPECIALIZADAS: SERVICIO DE SUSCRIPCIÓN A BASE DE DATOS GLOBAL ESPECIALIZADA EN ESTUDIOS ECONÓMICOS DE COSTOS Y DATOS DE OPERACIONESY PROYECTOS DE COBRE</t>
  </si>
  <si>
    <t>30000003598 - WOOD MACKENZIE INC</t>
  </si>
  <si>
    <t>791-2021-MEM-OGA</t>
  </si>
  <si>
    <t>SERVICIO DE SUSCRIPCIÓN A BASE DE DATOS QUE PERMITA EL ACCESO DIVERSAS FUENTES DE ESTUDIOS DE COMPETITIVIDAD GLOBAL Y FUENTE MUNDIAL EN DATA DE EXPLORACIÓN MINERA.</t>
  </si>
  <si>
    <t>30000004898 - SYP GLOBAL MARKET INTELLIGENCE LLC</t>
  </si>
  <si>
    <t>719-2020 -MEM-OGA</t>
  </si>
  <si>
    <t>SERVICIO DE AUSPICIO EN CALIDAD "MINING COUNTRY SPONSOR" DEL MINISTERIO DE ENERGÍA Y MINAS EN EL EVENTO INTERNACIONAL PDAC 2021 Y SERVICIO DE REGISTRO E INSCRIPCIÓN DE PARTICIPANTES, FUNCIONARIOS Y EXPOSITORES EN EL EVENTO PDAC 2021</t>
  </si>
  <si>
    <t>471-2021-MEM-OGA</t>
  </si>
  <si>
    <t>SERVICIO DE PRODUCCIÓN, ELABORACIÓN DE CONTENIDOS AUDIOVISUALES E IMPLEMENTACIÓN DE LA PLATAFORMA DIGITAL PARA LA PARTICIPACIÓN PERUANA EN EL EVENTO INTERNACIONAL PDAC 2021</t>
  </si>
  <si>
    <t>30556213609 - NYTRO MARKETING INC</t>
  </si>
  <si>
    <t>472-2021-MEM-OGA</t>
  </si>
  <si>
    <t>CANCELACION DEL SERVICIO DE ARBRITRAJE, RESPECTO AL PROCESOARBITRAL SEGUIDO POR LA EMPRESA HYDRIKA 5 SAC CON LA DGE- MINEM, CASO ARBITRAL Nº 0533-2021 - CCL SOLICITU DE ARBITRAJE.</t>
  </si>
  <si>
    <t>ADJUDICACION SIN PROCESO</t>
  </si>
  <si>
    <t>20101266819 - CAMARA DE COMERCIO DE LIMA</t>
  </si>
  <si>
    <t>PAGO DE DERECHO ARBRITRAJE -GASTOS ADMINISTRATIVOS, RESPECTO AL PROCESO ARBITRAL SEGUIDO POR LA EMPRESA HYDRIKA 5 SAC CON LA DGE- MINEM, CASO ARBITRAL Nº 0533-2021 - CCL SOLICITU DE ARBITRAJE.</t>
  </si>
  <si>
    <t>CANCELACION DEL SERVICIO DE ARBITRAJE, RESPECTO AL PROCESO ARBITRAL SEGUIDO POR LA EMPRESA HYDRIKA 6 SAC CON LA DGE- MINEM, CASO ARBITRAL Nº 0534-2021 - CCL SOLICITU DE ARBITRAJE.</t>
  </si>
  <si>
    <t>PAGO DE DERECHO DE ARBRITRAJE -GASTOS ADMINISTRATIVOS, RESPECTO AL PROCESO ARBITRAL SEGUIDO POR LA EMPRESA HYDRIKA 6 SAC CON LA DGE- MINEM, CASO ARBITRAL Nº 0534-2021 - CCL SOLICITU DE ARBITRAJE.</t>
  </si>
  <si>
    <t>PAGO DE DERECHO ARBITRAJE - GASTOS ADMINISTRATIVOS, RESPECTO AL PROCESO ARBITRAL SEGUIDO POR LA EMPRESA HYDRIKA 2 S.A.C. CON LA DGE-MINEM, CASO ARBITRAL N° 0530-2021-CCL SOLICITUDDE ARBITRAJE.</t>
  </si>
  <si>
    <t>SERVICIO DE SUMINISTRO DE ENERGIA ELECTRICA</t>
  </si>
  <si>
    <t>20331898008 - LUZ DEL SUR S.A.A.</t>
  </si>
  <si>
    <t>SERVICIO PARA ELABORACIÓN DE PROPUESTAS: DE INFORME, DE ADENDAS DE LOS PROYECTOS DE TRANSMISIÓN Y GENERACIÓN, DE RESOLUCIONES MINISTERIALES QUE FORMALICEN LA MODIFICACIÓN CONTRACTUAL Y COMUNICACIONES A CONCESIONARIOS CON MOTIVO DE LA EXTINCIÓN Y REMPLAZO</t>
  </si>
  <si>
    <t>20557972006 - VIDAL ABOGADOS S.A.C - VIDAL ABOGADOS</t>
  </si>
  <si>
    <t>SERVICIO DE AVISO DE PUBLICACIÓN EN EL DIARIO EL PERUANO DELAS RESOLUCIONES MINISTERIALES, DECRETOS SUPREMOS, DECRETOSDE URGENCIA, EDICTOS, NOTIFICACIÓN POR PUBLICACIÓN Y OTRAS NORMAS QUE EMITA EL MINISTERIO DE ENERGÍA Y MINAS.</t>
  </si>
  <si>
    <t>20100072751 - EMPRESA PERUANA DE SERVICIOS EDITORIALES S.A. - EDITORA PERU</t>
  </si>
  <si>
    <t>PAGO DE DERECHO ARBITRAJE - GASTOS ADMINISTRATIVOS, RESPECTO AL PROCESO ARBITRAL SEGUIDO POR LA EMPRESA HYDRIKA 3 S.A.C. CON LA DGE-MINEM, CASO ARBITRAL N° 0531-2021-CCL SOLICITUDDE ARBITRAJE.</t>
  </si>
  <si>
    <t>CANCELACIÓN DEL SERVICIO DE ARBITRAJE, RESPECTO AL PROCESO ARBITRAL SEGUIDO POR LA EMPRESA HYDRIKA 3 S.A.C. CON LA DGE-MINEM., CASO ARBITRAL Nº 0531-2021-CCL SOLICITUD DE ARBITRAJE.</t>
  </si>
  <si>
    <t>SERVICIO DE ALIMENTACION DE PARTICIPANTES PARA LA PASANTIA MINERA DGPSM</t>
  </si>
  <si>
    <t>20113152169 - INVERSIONES GENERALES ARIES S A</t>
  </si>
  <si>
    <t>SERVICIO DE ALOJAMIENTO Y ALIMENTACIÓN EN LA CIUDAD DE LIMAPARA REPRESENTANTES DE FEDERACIONES INDÍGENAS DE 07 PUEBLOS, PUINAHUA, SARAMURO Y DEL DISTRITO DE TROMPETEROS</t>
  </si>
  <si>
    <t>20538869491 - HOTEL CARRERA SAC</t>
  </si>
  <si>
    <t>SERVICIO DE CAPACITACIÓN EN LA DIPLOMADO DE POSGRADO "GESTIÓN DE PROYECTOS BAJO EL ENFOQUE PMI Y BIM PARA EL SUBSECTOR ELECTRICIDAD", SEGÚN CONVENIO ESPECÍFICO N° 001- 2021-MINEM-CARELEC/UNI.</t>
  </si>
  <si>
    <t>20169004359 - UNIVERSIDAD NACIONAL DE INGENIERIA UNI</t>
  </si>
  <si>
    <t>SERVICIO DE TRANSPORTE FLUVIAL Y TERRESTRE PARA TRASLADO DE04 REPRESENTANTES DE FEDERACIONES DEL INDÍGENAS DEL LOTE 08DEL DISTRITO DE TROMPETEROS PROVINCIA DE LORETO, PARA REUNIÓN DEL 25 DE NOVIEMBRE EN LA CIUDAD LIMA.</t>
  </si>
  <si>
    <t>10422713170 - APAGÜEÑO MELENDEZ MILLER ALDO</t>
  </si>
  <si>
    <t>SERVICIO DE CAPACITACIÓN EN EL "DIPLOMADO DE POSGRADO EN ENERGÍAS RENOVABLES", SEGÚN CONVENIO ESPECÍFICO N° 002-2021-MINEM-CARELEC/UNI.</t>
  </si>
  <si>
    <t>SERVICIO DE TRANSPORTE FLUVIAL Y TERRESTRE PARA TRASLADO DE15 REPRESENTANTES DEL GRUPO 07 PUEBLOS ORIGINARIOS, REUNIÓNEN MARCO DE LA RESOLUCIÓN MINISTERIAL N° 206-2021-PCM PROYECTOS DE DESARROLLO DE LOS PUEBLOS DEL DISTRITO DE MANSERICHEY MORONA</t>
  </si>
  <si>
    <t>SERVICIO DE CONSULTORÍA PARA EL ANÁLISIS ECONÓMICO DE LA PROPUESTA DE MODIFICACIÓN DE LA LEY QUE CREA EL FONDO DE COMPENSACIÓN SOCIAL ELÉCTRICA Y SU IMPACTO EN LOS USUARIOS DEL MERCADO LIBRE Y REGULADO</t>
  </si>
  <si>
    <t>20552379218 - INKAPITAL ESTRUCTURACION SOCIEDAD ANONIMA CERRADA</t>
  </si>
  <si>
    <t>SERVICIO DE ACONDICIONAMIENTO DE AMBIENTE PARA DEPOSITO ALMACÉN EN EL LOCAL DE SAN JUAN DE MIRAFLORES DEL MINISTERIO DEENERGÍA Y MINAS</t>
  </si>
  <si>
    <t>10257327715 - LOPEZ ESTRADA EDWIN</t>
  </si>
  <si>
    <t>SERVICIO DE SEGUIMIENTO, MONITOREO Y ESTRUCTURACIÓN DE PROYECTOS DE INVERSIÓN PÚBLICA Y PRIVADA DEL SUBSECTOR ELECTRICIDAD</t>
  </si>
  <si>
    <t>10435464969 - PAREDES PALOMINO MANUEL LEONCIO</t>
  </si>
  <si>
    <t>SERVICIO DE HOSPEDAJE PARA PARTICIPANTES DE LAS PASANTIAS MINERAS - DGPSM</t>
  </si>
  <si>
    <t>20548102619 - INVERSIONES CAROSA SOCIEDAD ANONIMA CERRADA - INVERSIONES CAROSA S.A.C.</t>
  </si>
  <si>
    <t>ESPECIALISTA TÉCNICO EN UNIDADES MENORES DE GAS LICUADO DE PETRÓLEO</t>
  </si>
  <si>
    <t>10455144693 - URIBE CALAMPA ROMAN ARMANDO</t>
  </si>
  <si>
    <t>SERVICIOS DE AVISO DE PUBLICACIÓN DE LAS NORMAS Y EDICTOS EMITIDOS POR EL MINISTERIO DE ENERGÍA Y MINAS EN EL DIARIO OFICIAL EL PERUANO.</t>
  </si>
  <si>
    <t>ESPECIALISTA TÉCNICO EN LA INDUSTRIA Y PLANTAS DE GAS LICUADO DE PETRÓLEO</t>
  </si>
  <si>
    <t>10104954214 - NAVARRO ALVAREZ JUAN JOSE</t>
  </si>
  <si>
    <t>SERV. DE SEGUIMIENTO Y MONITOREO A LA EJECUCION DE LAS INVERSIONES Y ACTIVIDADES PRODUCTIVAS DEL AMBITO PETROLERO EN ELMARCO DEL DU 040-2021</t>
  </si>
  <si>
    <t>10157641005 - GRANADOS MEJIA EDWIN FAUSTINO</t>
  </si>
  <si>
    <t>SERVICIO PARA EL ANÁLISIS Y EVALUACIÓN DE EXPEDIENTES ADMINISTRATIVOS, GESTIÓN Y MONITOREO DE PROYECTOS DEL SUBSECTOR ELECTRICIDAD.</t>
  </si>
  <si>
    <t>10400578406 - FLORES QUINTANA KARIM KETTY</t>
  </si>
  <si>
    <t>SERVICIO DE SEGUIMIENTO Y MONITOREO A LA EJECUCION DE LAS INVERSIONES Y ACTIVIDADES PRODUCTIVAS DEL AMBITO MINERO EN ELMARCO DEL D.U. 040-2021 CORRESPONDIENTE AL IV TRIMESTRE DELAF-2021</t>
  </si>
  <si>
    <t>10420779751 - TOVAR LAURA MAXIMO ODON</t>
  </si>
  <si>
    <t>SERVICIO DE EVALUACIÓN LEGAL DE PROYECTOS NORMATIVOS RELACIONADOS A LAS ACTIVIDADES DE EXPLORACIÓN Y EXPLOTACIÓN DE HIDROCARBUROS</t>
  </si>
  <si>
    <t>10463081137 - LACTAYO CACERES NATHALY FRANCESCA</t>
  </si>
  <si>
    <t>SERVICIO DE UN ESPECIALISTA TÉCNICO PARA LA ESTANDARIZACIÓNDE LA ARQUITECTURA DEL MAPA ENERGÉTICO Y LOS MÓDULOS DE SEGURIDAD DE LOS APLICATIVOS DEL SUBSECTOR HIDROCARBUROS</t>
  </si>
  <si>
    <t>10028544516 - HURTADO CHERO ARTURO JESUS</t>
  </si>
  <si>
    <t>SERVICIO DE UN EVALUADOR ENERGÉTICO INTEGRAL CONSIDERANDO GENERACIÓN ELÉCTRICA CON GAS NATURAL Y ENERGÍA RENOVABLE</t>
  </si>
  <si>
    <t>10106980476 - HUATUCO CIPRIANO RAUL ARTURO</t>
  </si>
  <si>
    <t>SERVICIO DE AUDITORÍA INTERNA AL SISTEMA DE GESTIÓN ANTISOBORNO DEL MINISTERIO DE ENERGÍA Y MINAS Y ASISTENCIA TÉCNICA EN LA CERTIFICACIÓN ISO 37001:2016.</t>
  </si>
  <si>
    <t>20600603401 - LARA CONSULTORES E.I.R.L.</t>
  </si>
  <si>
    <t>PAGO DE DERECHO ARBITRAJE - GASTOS ADMINISTRATIVOS, RESPECTO AL PROCESO ARBITRAL SEGUIDO POR LA EMPRESA HYDRIKA 1 S.A.C. CON LA DGE-MINEM, CASO ARBITRAL N° 0529-2021-CCL SOLICITUDDE ARBITRAJE.</t>
  </si>
  <si>
    <t>CANCELACIÓN DEL SERVICIO DE ARBITRAJE, RESPECTO AL PROCESO ARBITRAL SEGUIDO POR LA EMPRESA HYDRIKA 1 S.A.C. CON LA DGE-MINEM., CASO ARBITRAL Nº 0529-2021-CCL SOLICITUD DE ARBITRAJE.</t>
  </si>
  <si>
    <t>EVALUADOR ECONÓMICO DE PROYECTOS PARA LA UNIDAD FORMULADORADE LA DGH</t>
  </si>
  <si>
    <t>10441035689 - SEGOVIA ABANTO PEDRO NOLASCO</t>
  </si>
  <si>
    <t>SERVICIO ESPECIALIZADO PARA LA ELABORACIÓN DE UN DIAGNOSTICO SOCIAL Y POLÍTICO DE LA CONFLICTIVIDAD SOCIAL VINCULADA A LOS PROYECTOS MINERO ENERGÉTICO EN REGIONES CUSCO, APURÍMAC,TACNA Y MOQUEGUA</t>
  </si>
  <si>
    <t>10078543081 - ARAUCO CHIRI NICOLAS CARLOS</t>
  </si>
  <si>
    <t>SERVICIO DE IMPRESIÓN, CORTE, REFILADO Y POSTPRENSA DE PUBLICACIONES DEL PROGRAMA DE INTEGRACIÓN MINERA 2021</t>
  </si>
  <si>
    <t>20601966311 - CORPORACION FYBOSS E.I.R.L.</t>
  </si>
  <si>
    <t>SERVICIO ESPECIALIZADO EN LAS RESERVAS Y RECURSOS DE HIDROCARBUROS; ASÍ COMO, A LAS ACTIVIDADES REFERENTES A LA EXPLORACIÓN Y EXPLOTACIÓN DE HIDROCARBUROS ONSHORE EN LA SELVA DEL PAÍS.</t>
  </si>
  <si>
    <t>10086347186 - JANAMPA CAMINO HUGO HILARIO</t>
  </si>
  <si>
    <t>SERVICIO DE EVALUACIÓN TÉCNICA DE LAS ACTIVIDADES RELACIONADAS A LA EXPLORACIÓN Y EXPLOTACIÓN DE HIDROCARBUROS EN OFFSHORE.</t>
  </si>
  <si>
    <t>10088507211 - AGURTO SALDAÑA JOSE ALBERTO</t>
  </si>
  <si>
    <t>SERVICIO DE EVALUACIÓN TÉCNICA DE LAS ACTIVIDADES REFERENTES A LA EXPLORACIÓN Y EXPLOTACIÓN DE HIDROCARBUROS ONSHORE ENEL NOROESTE</t>
  </si>
  <si>
    <t>10440382300 - SALCEDO AQUINO SANTIAGO HEINZ</t>
  </si>
  <si>
    <t>SERVICIO DE SOPORTE PARA EL SEGUIMIENTO DE LA EJECUCIÓN PRESUPUESTAL Y SEGUIMIENTO DE LAS ORDENES O CONTRATOS VIGENTES ASÍ COMO LA FORMULACIÓN DE REQUERIMIENTOS PARA EL ÚLTIMO TRIMESTRE 2021 PARA LA DIRECCIÓN GENERAL DE HIDROCARBUROS Y SUSDIRECCIONES LÍN</t>
  </si>
  <si>
    <t>10098545323 - JAVE RIVAS LUIS ENRIQUE</t>
  </si>
  <si>
    <t>EVALUADOR TÉCNICO ECONÓMICO DE PROYECTOS DE INVERSIÓN PARA LA UNIDAD FORMULADORA DE LA DGH</t>
  </si>
  <si>
    <t>10452382682 - VILLAFANI LUYO HUMBERTO CROSSI</t>
  </si>
  <si>
    <t>SERVICIO DE DESTRUCCION FISICA CERTIFICADA DE DOCUMENTOS DEVALOR TEMPORAL DEL MINISTERIO DE ENERGIA Y MINAS</t>
  </si>
  <si>
    <t>20601329094 - INFORMATICA Y DOCUMENTOS E.I.R.L.</t>
  </si>
  <si>
    <t>SERVICIO DE UN ESPECIALISTA EN PRESUPUESTO PARA EL SEGUIMIENTO DEL AVANCE FÍSICO Y FINANCIERO DE LAS INVERSIONES EN EL MARCO DEL DECRETO DE URGENCIA N° 040-2021</t>
  </si>
  <si>
    <t>10404770824 - DIAZ ALAYO MILTON JHON</t>
  </si>
  <si>
    <t>SERVICIO DE UN ESPECIALISTA EN PROGRAMAS PRESUPUESTALES PARA EL ANÁLISIS DE LA EJECUCIÓN OPERATIVA, FINANCIERA Y TRANSFERENCIA A AMSAC QUE MANEJA EL MINEM</t>
  </si>
  <si>
    <t>10479755138 - HUAYTALLA ÑAUPARI CARLOS WILMER</t>
  </si>
  <si>
    <t>SERVICIO DE UNA (1) PERSONA QUE BRINDE APOYO SECRETARIAL ALDESPACHO MINISTERIAL DEL MINISTERIO DE ENERGÍA Y MINAS.</t>
  </si>
  <si>
    <t>10098663709 - CCACCYALLA NINAPAYTAN LUZ YLIANA</t>
  </si>
  <si>
    <t>SERVICIO DE ACONDICIONAMIENTO DE SALA Y STANDS VIRTUAL PARAEL DÍA NACIONAL DEL AHORRO DE ENERGÍA</t>
  </si>
  <si>
    <t>20505883862 - STRINGNET MULTIMEDIA SYSTEM SAC</t>
  </si>
  <si>
    <t>SEGURO DE ACCIDENTES PERSONALES A FAVOR DEL MINISTRO DEL MINISTERIO DE ENERGIA Y MINAS PERIODO 2021-2022</t>
  </si>
  <si>
    <t>20332970411 - PACIFICO COMPAÑIA DE SEGUROS Y REASEGUROS</t>
  </si>
  <si>
    <t>SERVICIO ESPECIALIZADO PARA LA ELABORACIÓN DE UNA ESTRATEGIA DE INTERVENCIÓN ANTE LA CONFLICTIVIDAD SOCIAL VINCULADA A LA ZONA DE INFLUENCIA DE LOS PROYECTOS MINEROS DE GOLDS FIELDS, YANACOCHA, COIMOLACHE Y SPCC, EN LA REGIÓN CAJAMARCA.</t>
  </si>
  <si>
    <t>10266444571 - DAVILA SILVA MAURO</t>
  </si>
  <si>
    <t>SERVICIO DE GESTION ADMINISTRATIVA EN LA REVISION Y VERIFICACION DE LA EJECUCION DE LOS SERVICIOS DE SEGURIDAD Y LIMPIEZA DEL MINEM</t>
  </si>
  <si>
    <t>15333059077 - LA ROSA SARAVIA JOSE SANTOS</t>
  </si>
  <si>
    <t xml:space="preserve">SERVICIO DE ASISTENCIA LEGAL ESPECIALIZADA SOBRE EL PROCEDIMIENTO CONCURSAL DE DOE RUN PERU S.R.L. EN LIQUIDACIÓN PARA EL DESPACHO DEL VICEMINISTERIO DE MINAS
</t>
  </si>
  <si>
    <t>10463087798 - ROJAS CORDERO GANDY MARILU</t>
  </si>
  <si>
    <t>SERVICIO DE ASISTENCIA TECNICA EN PROGRAMACION DE BIENES Y SERVICIOS DE LA GESTION LOGISTICA PARA LA OFICINA DE ABASTECIMIENTO Y SERVICIOS</t>
  </si>
  <si>
    <t>10416412931 - GONZALES SILVA LUIS ALBERTO</t>
  </si>
  <si>
    <t>SERVICIO DE ATENCION DE LOS REQUERIMIENTOS DE LAS CONTRATACIONES CONSIDERADAS COMO ADJUDICACIONES SIN PROCEDIMIENTO</t>
  </si>
  <si>
    <t>10431971530 - VALLES PAZ JUAN MARCOS</t>
  </si>
  <si>
    <t>SERVICIO DE REVISION Y VERIFICACION DE LAS CONFORMIDADES DELAS CONTRATACIONES DE LOS PROCEDIMIENTOS DE SELECCION BAJO EL ALCANCE DE LA LEY DE CONTRATACIONES DEL ESTADO</t>
  </si>
  <si>
    <t>10401908469 - MORA PECHO JULISSA GIOVANNA</t>
  </si>
  <si>
    <t>SERVICIO DE ASISTENCIA TECNICA EN ARQUITECTURA PARA LA SEGURIDAD DE LA INFRAESTRUCTURA ANTIRIESGOS EN LAS SEDES DEL MINEM</t>
  </si>
  <si>
    <t>10105567630 - DEXTRE AGUIRRE LIZZETTE MABEL</t>
  </si>
  <si>
    <t>SERVICIO DE ASISTENCIA TECNICA ADMINISTRATIVA EN CONTRATACIONES PUBLICAS</t>
  </si>
  <si>
    <t>10091475699 - CARRION VILLALTA EULOGIA MILAGROS</t>
  </si>
  <si>
    <t>10455102494 - LOPEZ ACOSTA YURI ALEXANDER</t>
  </si>
  <si>
    <t>SERVICIO DE ASISTENCIA TECNICA EN MATERIA DE CONTRATACIONESPARA LA ATENCION DE REQUERIMIENTOS POR MONTOS IGUALES O INFERIORES A 8 UIT</t>
  </si>
  <si>
    <t>10420511782 - OROPEZA VALLADOLID EVELYN GIANELLA</t>
  </si>
  <si>
    <t>SERVICIO PARA ESTABLECER EL PROCESO DE INFORMACIÓN DE LA PLATAFORMA ELECTRÓNICA PARA EL USO EFICIENTE DE LA ENERGÍA</t>
  </si>
  <si>
    <t>10408728580 - CAVA CULQUI MELVIN ROGER</t>
  </si>
  <si>
    <t>SERVICIO DE ESPECIALISTA LEGAL PARA EL CUMPLIMIENTO DE LOS DISPUESTO EN LA SEGUNDA Y QUINTA DISPOSICIÓN COMPLEMENTARIA FINAL ESTABLECIDAS EN EL DECRETO SUPREMO N° 022-2020-EM A CARGO DE LA DIRECCIÓN GENERAL DE EFICIENCIA ENERGÉTICA</t>
  </si>
  <si>
    <t>10449147591 - CULQUI MARTINEZ NARESCKA DEL PILAR</t>
  </si>
  <si>
    <t>SERVICIOS DE AVISO DE PUBLICACIÓN DE LAS NORMAS Y EDICTOS EMITIDOS POR EL MINISTERIO DE ENERGÍA Y MINAS EN EL DIARIO OFICIAL EL PERUANO</t>
  </si>
  <si>
    <t>SERVICIO DE EVALUACIÓN, ANÁLISIS Y ELABORACIÓN DE PROYECTO DE MODIFICACIÓN DE NORMAS REGLAMENTARIAS DEL SUBSECTOR ELECTRICIDAD</t>
  </si>
  <si>
    <t>20500403994 - URIBE INGENIEROS E.I.R.L.</t>
  </si>
  <si>
    <t>SERVICIO DE ABSOLUCION DE CONSULTAS DEL CONSEJO DE MINERIA</t>
  </si>
  <si>
    <t>10072963283 - CAPCHA ARMAS RODOLFO ANDRES</t>
  </si>
  <si>
    <t>SERVICIO PARA DETERMINACIÓN DE AFECTACIÓN AL EQUILIBRIO ECONÓMICO FINANCIERO DEL CONTRATO DE CONCESIÓN "LÍNEA DE TRANSMISIÓN SGT 500 KV CHILCA - MARCONA - MONTALVO"</t>
  </si>
  <si>
    <t>20117227848 - PROYECTOS ESPECIALES PACIFICO S.A.</t>
  </si>
  <si>
    <t>SERVICIO DE CONSULTORÍA EN MATERIA REGULATORIA PARA LA ELABORACIÓN DE UNA PROPUESTA DE LINEAMIENTOS PARA IMPLEMENTAR LOESTABLECIDO EN EL DECRETO SUPREMO Nº 018-2021-EM</t>
  </si>
  <si>
    <t>20563654431 - LUIS ESPINOZA QUIÑONES &amp; ASOCIADOS-DESARROLLADORES DE MERCADOS ENERGETICOS SOCIEDAD ANONIM</t>
  </si>
  <si>
    <t>SERVICIO DE FORMULACIÓN DE LOS DOCUMENTOS TÉCNICO Y LEGALESQUE PERMITAN IMPLEMENTAR EL PERFECCIONAMIENTO DE MECANISMOSDE LICITACIÓN Y SUBASTAS PARA LA PROMOCIÓN DE RER.</t>
  </si>
  <si>
    <t>10418516459 - LEYVA FLORES RICARDO ALFONSO</t>
  </si>
  <si>
    <t>SERVICIO DE ESPECIALISTA LEGAL PARA EL CUMPLIMIENTO DE LOS DISPUESTO EN LA PRIMERA, SEGUNDA, TERCERA Y CUARTA DISPOSICIONES COMPLEMENTARIAS FINALES ESTABLECIDAS EN EL DECRETO SUPREMO N° 011-2021-EM A CARGO DE LA DIRECCIÓN GENERAL DE EFICIENCIA ENERGÉTICA</t>
  </si>
  <si>
    <t>10424495021 - GARCIA RAMOS PAOLA PATRICIA</t>
  </si>
  <si>
    <t>SERVICIO ESPECIALIZADO PARA LA SISTEMATIZACIÓN Y ANÁLISIS DE CUMPLIMIENTO, DE LOS COMPROMISOS ASUMIDOS EN LOS ESPACIOS DE DIÁLOGO EN LAS MINERAS MMG LAS BAMBAS, HUDBAY Y ANTAPACCAY.</t>
  </si>
  <si>
    <t>PAGO DE LA OBTENCIÓN DE GRADO DE MAESTRO DEL CONVENIO ESPECÍFICO N° 002-2019-MEMCARELEC/UNSA-FIPS (PROVINCIA DE MARISCAL NIETO,REGIÓN MOQUEGUA) MAESTRÍA EN GESTIÓN DE LA ENERGÍA CON MENCIÓN EN ELECTRICIDAD</t>
  </si>
  <si>
    <t>20163646499 - UNIVERSIDAD NACIONAL DE SAN AGUSTIN</t>
  </si>
  <si>
    <t>PAGO DE LA OBTENCIÓN DE GRADO DE MAESTRO DEL CONVENIO ESPECÍFICO N° 001-2019-MEMCARELEC/UNSA-FIPS (PROVINCIA DE ILO, REGIÓN MOQUEGUA) MAESTRÍA EN GESTIÓN DE LA ENERGÍA CON MENCIÓNEN ELECTRICIDAD</t>
  </si>
  <si>
    <t>SERVICIO TÉCNICO PARA LA ADMINISTRACION DE EQUIPOS DE SEGURIDAD PERIMETRAL Y DE APLICACIONES WEB DEL MINISTERIO DE ENERGIA Y MINAS.</t>
  </si>
  <si>
    <t>10456471566 - RAMOS RAMOS EDWARD ALFREDO</t>
  </si>
  <si>
    <t>SERVICIO TECNOLÓGICO PARA EL DESARROLLO DE PRUEBAS DEL SISTEMA PROYECTA Y SISTEMAS DEL SECTOR MINERO ENERGÉTICO PARA SUPASE A PRODUCCIÓN DEL MINISTERIO DE ENERGÍA Y MINAS</t>
  </si>
  <si>
    <t>10436979555 - FLORES TORRAKA MARILYN LAURA</t>
  </si>
  <si>
    <t>SERVICIO ESPECIALIZADO EN HERRAMIENTAS DE DE COMUNICACION VIRTUAL PARA LAS REUNIONES Y SOLUCIONES TECNOLOGICAS QUE REQUIERA LA ALTA DIRECCION DEL MINEM.</t>
  </si>
  <si>
    <t>10457981550 - ALFARO WALL WENDY STEFANY</t>
  </si>
  <si>
    <t>SERVICIO DE ALQUILER DE EQUIPOS DE PROTECCION ELECTRONICA EN VIDEOVIGILANCIA, DETECCION DE INCENDIO, CONTROL DE ACCESO Y OPERACION DEL CENTRO DE CONTROL DEL MINEM</t>
  </si>
  <si>
    <t>20602912630 - ENGINEERED SOLUTIONS S.A.C.</t>
  </si>
  <si>
    <t>10450651830 - DE LA CRUZ SULLCARAY MARINO</t>
  </si>
  <si>
    <t>CONSULTORIA: SERVICIO ESPECIALIZADO PARA MODELAR EL PROCESODE GESTION DE DATOS DE INDICADORES DE CONSUMO DE ENERGIA</t>
  </si>
  <si>
    <t>10200776564 - GALDOS VADILLO CARLOS JESUS</t>
  </si>
  <si>
    <t>SERVICIO DE MANTENIMIENTO PREVENTIVO DEL GRUPO ELECTRÓGENO Y DEPÓSITO DE COMBUSTIBLE DE LA SEDE CENTRAL DEL MINISTERIO DE ENERGÍA Y MINAS</t>
  </si>
  <si>
    <t>20604637555 - BIOSYSTEM PERU S.A.C.</t>
  </si>
  <si>
    <t>CURSO "INTRODUCCIÓN AL SISTEMA DE COSTOS DE MANTENIMIENTO YOPERACIÓN EN EMPRESAS ELÉCTRICAS"</t>
  </si>
  <si>
    <t>20466084884 - AM BUSINESS S.A.C.</t>
  </si>
  <si>
    <t>CURSO "DERECHO ADMINISTRATIVO APLICADO AL SUBSECTOR ELECTRICIDAD"</t>
  </si>
  <si>
    <t>20600323076 - INSTITUTO DE INVESTIGACION Y CAPACITACION PARA EL DESARROLLO SOSTENIBLE INSTICADES</t>
  </si>
  <si>
    <t>SERVICIO DE CONSULTORIA PARA LA ESTIMACION DEL VALOR DE LA INVERSION DEL PROYECTO LINEA DE TRANSMISION 220 KV MONTALVO - LOS HEROES, CONSIDERANDO DOS ALTERNATIVAS: 1) USO DE AISLADORES DE VIDRIO/PORCELANA Y 2) USO DE AISLADORES POLIMERICOS</t>
  </si>
  <si>
    <t>SERVICIO DE AVISO DE PUBLICACIÓN EN EL DIARIO EL PERUANO DELAS RESOLUCIONES MINISTERIALES, DECRETOS SUPREMOS, DECRETOS DE URGENCIA, EDICTOS, NOTIFICACIÓN POR PUBLICACIÓN Y OTRAS NORMAS QUE EMITA EL MINISTERIO DE ENERGÍA Y MINAS.</t>
  </si>
  <si>
    <t>PAGO DE HONORARIOS DEL EXPERTO TECNICO POR LOS SERV. RELACIONADOS A LA CONTROVERSIA TECNICA QUE SOSTIENE EL MINEM CON LA EMPRESA TRANSPORTADORA DE GAS DEL PERU S.A-TGP, REFERIDA AL COSTO DE INVERSION DEL PROYECTO "DERIVACION PRINCIPAL AYACUCHO" (PAGO 1)</t>
  </si>
  <si>
    <t xml:space="preserve">30603769027 - </t>
  </si>
  <si>
    <t>PAGO DE HONORARIOS DEL EXPERTO TECNICO POR LOS SERV. RELACIONADOS A LA CONTROVERSIA TECNICA QUE SOSTIENE EL MINEM CON LA EMPRESA TRANSPORTADORA DE GAS DEL PERU S.A-TGP, REFERIDA AL COSTO DE INVERSION DEL PROYECTO "DERIVACION PRINCIPAL AYACUCHO" (PAGO 2)</t>
  </si>
  <si>
    <t>SERVICIO DE EVALUACIÓN LEGAL DE PROCEDIMIENTOS ADMINISTRATIVOS DE DERECHOS ELÉCTRICOS Y MONITOREO DE PROYECTOS DEL SUBSECTOR ELECTRICIDAD</t>
  </si>
  <si>
    <t>ASISTENCIA EN LA EVALUACIÓN LEGAL DE ESCRITOS RELACIONADOS A LAS AUTORIZACIONES EMITIDAS POR LA DIRECCIÓN GENERAL DE MINERÍA Y ASESORÍA EN TEMAS RELACIONADOS AL CIERRE DE MINAS</t>
  </si>
  <si>
    <t>10102928003 - TRUJILLO ESPINOZA JANETT GUISSELA</t>
  </si>
  <si>
    <t>EVALUACIÓN LEGAL DE LOS INFORMES DE SUPERVISIÓN PROCEDENTESDEL ORGANISMO DE EVALUACIÓN Y FISCALIZACIÓN AMBIENTAL RELACIONADO AL CUMPLIMIENTO DE LOS PLANES DE CIERRE DE MINAS DE LA DIRECCIÓN TÉCNICA MINERA</t>
  </si>
  <si>
    <t>10100674098 - CORDERO VERGARA ESTRELLA EVA DEL PILAR</t>
  </si>
  <si>
    <t>EVALUACIÓN LEGAL DE EXPEDIENTES DE IDENTIFICACIÓN DE RESPONSABLES DE PASIVOS AMBIENTALES MINEROS</t>
  </si>
  <si>
    <t>10446890935 - ALLCA CHACALIAZA KEYLAND NURIT</t>
  </si>
  <si>
    <t>SERVICIO DE CONSULTORIA PARA SUPERVISAR LA ELABORACION DEL TERCER ENTREGABLE DEL ESTUDIO DE PREINVERSION A NIVEL DE PERFIL DE LA VENTANILLA UNICA DIGITAL DEL SECTOR MINERIA</t>
  </si>
  <si>
    <t>10437471032 - LOPEZ CASTRO FERNANDO CHRISTIAN</t>
  </si>
  <si>
    <t>SERVICIO DE RENOVACIÓN DEL MANTENIMIENTO Y SOPORTE DEL SOFTWARE DE FIRMA DIGITAL IDENTITY DEL MINISTERIO DE ENERGÍA Y MINAS</t>
  </si>
  <si>
    <t>20552486219 - LINK-SOFT SOLUTIONS S.A.C.</t>
  </si>
  <si>
    <t>SERVICIO DE MANTENIMIENTO DEL SOFTWARE IBM-SPSS PARA LA DIRECCION GENERAL DE ELECTRICIDAD</t>
  </si>
  <si>
    <t>20508626402 - INFORMESE S.A.C.</t>
  </si>
  <si>
    <t>SERVICIO DE ALQUILER DE SISTEMAS ELECTRONICOS DE SEGURIDAD Y VIGILANCIA, CONTROL DE ACCESOS, DETECCION DE INCENDIO PARAEL MINEM</t>
  </si>
  <si>
    <t>SERVICIO DE SEGUIMIENTO, CONTROL Y OPERATIVIZACION DE LOS SISTEMAS ELECTRONICOS DE SEGURIDAD Y VIGILANCIA, CONTROL DE ACCESOS Y DETECCION DE INCENDIOS DEL MINEM</t>
  </si>
  <si>
    <t>CURSO "FINANZAS CORPORATIVAS"</t>
  </si>
  <si>
    <t>CURSO "CONFIABILIDAD EN MANTENIMIENTO DE SISTEMAS ELÉCTRICOS"</t>
  </si>
  <si>
    <t>SERVICIO DE MANTENIMIENTO PREVENTIVO DE LA SUBESTACION ELECTRICA DEL MINEM</t>
  </si>
  <si>
    <t>20544124014 - SPAE CONSTRUCTORES S.R.L</t>
  </si>
  <si>
    <t>SERVICIO DE INTERNET PARA TRABAJO REMOTO</t>
  </si>
  <si>
    <t>SERVICIO DE INTERNET MÓVIL PARA TRABAJO REMOTO Y EN CAMPO DEL PERSONAL DE PASIVOS AMBIENTALES MINEROS DE LA DIRECCIÓN GENERAL DE MINERÍA</t>
  </si>
  <si>
    <t>SERVICIO DE SUSCRIPCIÓN ANUAL DE TRES (03) LICENCIAS DE USODEL SOFTWARE ADOBE CREATIVE CLOUD. SERVICIO DE SUSCRIPCIÓN ANUAL DE UNA (01) LICENCIA DE USO DEL SOFTWARE ADOBE STOCK.</t>
  </si>
  <si>
    <t>20606012366 - TOP TECH CORPORATION S.A.C.</t>
  </si>
  <si>
    <t>SERVICIO DE EVALUACIÓN Y ANÁLISIS TÉCNICO DE SOLICITUDES DEMODIFICACIÓN CONTRACTUAL POR CAMBIOS EN LOS ALCANCES Y ESPECIFICACIONES DEL CONTRATO DE CONCESIÓN "SCT LT 220 KV MONTALVO - LOS HÉROES Y SUBESTACIONES ASOCIADAS" A CARGO DE LA DIRECCIÓN GENERAL D</t>
  </si>
  <si>
    <t>10024253819 - VILCA ZAPATA HUGO ARNALDO</t>
  </si>
  <si>
    <t>SERVICIO PROFESIONAL PARA LA COORDINACIÓN Y MONITOREO DE LAS ACTIVIDADES PREVISTAS EN LOS PLANES DE TRABAJO DE LOS COMITÉS DE GESTIÓN Y LA IMPLEMENTACIÓN DE LAS SECRETARÍAS TÉCNICAS, A NIVEL NACIONAL.</t>
  </si>
  <si>
    <t>10701059897 - GONZALES SAMAME PAMELA INGRID</t>
  </si>
  <si>
    <t>SERVICIO PROFESIONAL ESPECIALIZADO PARA REALIZAR COORDINACIONES, SEGUIMIENTO Y MONITOREO AL PROCESO DE CONSULTA PREVIA DEL LOTE 192 CON EL GRUPO DENOMINADO CINCO CUENCAS</t>
  </si>
  <si>
    <t>10255181306 - VIDALON MOGNASCHI MARCOS DANIEL</t>
  </si>
  <si>
    <t>SERVICIO DE EVALUACIÓN Y ANÁLISIS DE SOLICITUDES DE MODIFICACIÓN CONTRACTUAL POR FUERZA MAYOR Y/O CAMBIOS EN LOS ALCANCES DE LOS PROYECTOS C.H. HYDRIKA 4, C.H. HYDRIKA 5 Y C.H. HYDRIKA 6</t>
  </si>
  <si>
    <t>10304247491 - LOPEZ ZUÑIGA SANDY PERCY</t>
  </si>
  <si>
    <t>SERVICIO DE SOPORTE TÉCNICO ESPECIALIZADO PARA LAS ACTIVIDADES DE INSTALACIÓN Y PLANIFICACIÓN DE ACCIONES DE CORTO PLAZO DEL COMITÉ DE ACOMPAÑAMIENTO RIMAY MOQUEGUA</t>
  </si>
  <si>
    <t>20419081907 - GERENS ESCUELA DE GESTION Y ECONOMIA S.A</t>
  </si>
  <si>
    <t>SERVICIO LEGAL ESPECIALIZADO PARA LA ELABORACIÓN DE LA ESTRATEGIA Y DOCUMENTACIÓN RELACIONADA A LA IMPUGNACIÓN EN SEDE JUDICIAL DE LA DECISIÓN FINAL EMITIDA POR EL EXPERTO TÉCNICOEN LA CONTROVERSIA TÉCNICA CON LA EMPRESA TRANSPORTADORA DEL GAS DEL PERÚ S</t>
  </si>
  <si>
    <t>20526040954 - SANTIVAÑEZ ABOGADOS SOCIEDAD CIVIL DE RESPONSABILIDAD LIMITADA</t>
  </si>
  <si>
    <t>SERVICIO DE ANALISIS DE LAS SOLICITUDES DE ACCESO A LA INFORMACION PUBLICA Y RECURSOS LEGALES/CONTENCIOSOS PRESENTADOS POR LOS ADMINISTRADOS, CONFORME AL MARCO LEGAL VIGENTE DE PASIVOS AMBIENTALES MINEROS PARA LA DIRECCION GENERAL DE MINERIA</t>
  </si>
  <si>
    <t>10447569260 - BRAVO ROJAS MARYLIN</t>
  </si>
  <si>
    <t>SE REQUIERE LA CONTRATACIÓN DE UN/A ABOGADO/A QUE PRESTE SERVICIO LEGAL EN GESTIÓN PÚBLLICA, EN LA OFICINA GENERAL DE ASESORÍA JURÍDICA</t>
  </si>
  <si>
    <t>10101362260 - INOPE QUEZADA SHEYLA PAVEL</t>
  </si>
  <si>
    <t>SERVICIO DE CAPACITACIÓN: GESTIÓN DE PROYECTOS (GUÍA DEL PMBOK SEXTA EDICIÓN)</t>
  </si>
  <si>
    <t>20510531095 - DHARMA CONSULTING S.A.C.</t>
  </si>
  <si>
    <t>SERVICIO DE EVALUACION DE ASUNTOS ECONOMICOS Y FINANCIEROS DE PLANES DE CIERRE DE MINAS Y VERIFICACION DE EJECUCION DE PLANES DE CIERRE DE MINAS A CARGO DE LA DIRECCION GENERAL DEMINERIA</t>
  </si>
  <si>
    <t>10403275650 - SINCHE ROSILLO FREDY MARCO</t>
  </si>
  <si>
    <t>SERVICIO DE ASISTENCIA ADMINISTRATIVA - LEGAL PARA LA OFICINA GENERAL DE ADMINISTRACIÓN</t>
  </si>
  <si>
    <t>10409807424 - ANTICONA ORTIZ DANIEL NOE</t>
  </si>
  <si>
    <t>SERVICIO DE EVALUACIÓN DE INFRAESTRUCTURA DE CONCESIÓN DE BENEFICIO Y PLANES DE MINADO - EXPLOTACIÓN A CARGO DE LA DIRECCIÓN GENERAL DE MINERÍA.</t>
  </si>
  <si>
    <t>10106599179 - CONDE MENDOCILLA MIGUEL ANGEL</t>
  </si>
  <si>
    <t>SERVICIO DE UN ESPECIALISTA EN PROGRAMAS PRESUPUESTALES PARA LA EL ANÁLISIS DE LA EJECUCIÓN OPERATIVA, FINANCIERA Y TRANSFERENCIA A AMSAC QUE MANEJA EL MINISTERIO DE ENERGÍA Y MINAS</t>
  </si>
  <si>
    <t>10258409707 - MENDOZA ARAUJO MARIA ANA</t>
  </si>
  <si>
    <t>SERVICIO DE APOYO TÉCNICO ADMINISTRATIVO EN LA SUPERVISIÓN Y EJECUCIÓN DE LOS SERVICIOS DE SEGURIDAD DEL MINEM</t>
  </si>
  <si>
    <t>SERVICIO DE ASISTENCIA TÉCNICA ADMINISTRATIVA PARA LA REVISIÓN DE CONFORMIDADES DE LAS CONTRATACIONES EN EL MARCO DE LALEY DE CONTRATACIONES DEL ESTADO Y OTRAS MODALIDADES</t>
  </si>
  <si>
    <t>SERVICIO EN MATERIA LEGAL DE CONTRATACIONES Y GESTIÓN PÚBLICA PARA LA OFICINA DE ABASTECIMIENTO Y SERVICIOS</t>
  </si>
  <si>
    <t>10258064360 - ANCHANTE GOMEZ ANGELLY SILVANA</t>
  </si>
  <si>
    <t>SERVICIO PROFESIONAL PARA LA CONDUCCIÓN, MONITOREO E IMPLEMENTACIÓN DE LA SECRETARÍA TÉCNICA DEL COMITÉ DE GESTIÓN MINERO ENERGÉTICO DE LAS REGIONES PIURA Y TUMBES.</t>
  </si>
  <si>
    <t>10061516021 - GONZALES CARRASCO LUIS ALBERTO</t>
  </si>
  <si>
    <t>SERVICIO ESPECIALIZADO PARA LA COORDINACIÓN EN EL MARCO DE LA PREVENCIÓN DE CONFLICTIVIDAD SOCIAL EN LA MACRO REGIÓN NORTE</t>
  </si>
  <si>
    <t>10316699141 - NORIEGA UBALDO RAMON EDUARDO</t>
  </si>
  <si>
    <t>SERVICIO DE UN PROFESIONAL EN SISTEMAS PARA REALIZAR SEGUIMIENTO A LOS SISTEMAS Y BASE DE DATOS DE LA DIRECCIÓN GENERALDE FORMALIZACIÓN MINERA RELACIONADAS AL PROCESO DE FORMALIZACIÓN MINERA INTEGRAL..</t>
  </si>
  <si>
    <t>10459234697 - HUATUCO GABRIEL IVONNE NATHALY</t>
  </si>
  <si>
    <t>SERVICIO DE SEGUIMIENTO DEL AVANCE FISICO Y FINANCIERO EN EL MARCO DEL DU 040-2021</t>
  </si>
  <si>
    <t>10472128146 - CHANG FRANCO EVELIN AVELINA</t>
  </si>
  <si>
    <t>SERV DE COORD Y SEGUIMIENTO DEL PROGRAMA DE CAPACIDADES Y ASISTENCIA TÉCNICA VIRTUAL</t>
  </si>
  <si>
    <t>10409144255 - IZARRA OJEDA MIKE JON</t>
  </si>
  <si>
    <t>SERVICIO COMUNICACIÓN DE APLICACIONES INTERNAS Y EXTERNAS PARA EL MINISTERIO DE ENERGÍA Y MINAS</t>
  </si>
  <si>
    <t>20467534026 - AMERICA MOVIL PERU S.A.C.</t>
  </si>
  <si>
    <t>SERVICIO DE UN PROFESIONAL PARA REALIZAR ACTIVIDADES DE ASISTENCIA TÉCNICA A NIVEL GEOESPACIAL RELACIONADAS AL PROCESO DE FORMALIZACIÓN MINERA INTEGRAL.</t>
  </si>
  <si>
    <t>10464411033 - FERNANDEZ IBARRA ELDER JUNIOR</t>
  </si>
  <si>
    <t>SERVICIO DE SEGUIMIENTO A LOS PROCESOS DE CONTRATACION DE ESTUDIOS Y OBRAS DE LA DIRECCION GENERAL DE ELECTRIFICACION RURAL Y OTROS EN EL MARCO DE INVIERTE.PE</t>
  </si>
  <si>
    <t>10407638129 - TORRES MARCELO EDUARDO</t>
  </si>
  <si>
    <t>SERVICIO DE ASISTENCIA TÉCNICA EN PROCESOS DE ADMINISTRACIÓN Y FINANZAS PARA LA OFICINA FINANCIERA DE LA OFICINA GENERAL DE ADMINISTRACIÓN</t>
  </si>
  <si>
    <t>10436917835 - SALIRROSAS ULLOA MERYBETH FANNY</t>
  </si>
  <si>
    <t>SERVICIO DE ASISTENCIA TECNICA EN ARQUITECTURA PARA EL DESARROLLO, IMPLEMENTACION Y SUPERVISION DE LA INFRAESTRUCTURA DE LAS SEDES DEL MINEM</t>
  </si>
  <si>
    <t>SERVICIO DE GESTION ADMINISTRATIVA EN CONTRATACIONES ESTATALES</t>
  </si>
  <si>
    <t>10078833284 - BALDEON HERNANDEZ JOHNNY ALEXANDER</t>
  </si>
  <si>
    <t>SERVICIO DE ASISTENCIA ADMINISTRATIVA Y TECNICA EN
CONTRATACIONES DEL ESTADO Y ACUERDO MARCO</t>
  </si>
  <si>
    <t>10424125836 - ARENAS SOLORZANO MIRIAN</t>
  </si>
  <si>
    <t>SERVICIO ESPECIALIZADO EN PROCEDIMIENTOS DE SELECCION EN ELMARCO DE LA LEY N° 30225</t>
  </si>
  <si>
    <t>SERVICIO ESPECIALIZADO EN GESTION LOGISTICA PARA LA OFICINADE ABASTECIMIENTO Y SERVICIOS</t>
  </si>
  <si>
    <t>SERVICIO DE ASISTENCIA TÉCNICA ADMINISTRATIVA EN CONTRATACIONES PUBLICAS</t>
  </si>
  <si>
    <t>SERVICIO TÉCNICO ADMINISTRATIVO EN CONTRATACIONES NO COMPRENDIDAS DENTRO DEL AMBITO DE LA LEY DE CONTRATACIONES DEL ESTADO</t>
  </si>
  <si>
    <t>SERVICIO DE GESTIÓN TÉCNICA EN CONTRATACIONES POR MONTOS IGUALES O INFERIORES A 08 UIT</t>
  </si>
  <si>
    <t>SERVICIO ESPECIALIZADO PARA EL SEGUIMIENTO A LA EVALUACIÓN DE LAS RESERVAS Y RECURSOS DE HIDROCARBUROS; ASÍ COMO, A LASACTIVIDADES REFERENTES A LA EXPLORACIÓN Y EXPLOTACIÓN DE HIDROCARBUROS.</t>
  </si>
  <si>
    <t>SERVICIO DE EVALUACIÓN Y SEGUIMIENTO DE LAS ACTIVIDADES REFERENTES A LA EXPLORACIÓN Y EXPLOTACIÓN DE HIDROCARBUROS DE LA DIRECCIÓN GENERAL DE HIDROCARBUROS</t>
  </si>
  <si>
    <t>CURSO "MANTENIMIENTO Y OPERACIÓN EN SUBESTACIONES DE POTENCIA"</t>
  </si>
  <si>
    <t>20516788420 - PRENSA GRUPO SOCIEDAD ANONIMA CERRADA - PRENSA GRUPO S.A.C.</t>
  </si>
  <si>
    <t>SERVICIO DE SUPERVISION, SEGUIMIENTO, CONTROL Y GESTION DE LOS DISPOSITIVOS INFORMATICOS DE VIGILANCIA Y PROTECCION CONTRA INCENDIOS PARA LA SEGURIDAD EN LAS OFICINAS DE LAS DISTIINTAS SEDES DEL MINEM</t>
  </si>
  <si>
    <t>SERVICIO DE ALQUILER DE DISPOSITIVOS INFORMATICOS PARA EL APOYO EN EL AREA DE VIGILANCIA Y PROTECCION CONTRA INCENDIOS PARA LA SEGURIDAD DE LOS AMBIENTES Y OFICINAS DE LAS DISTINTAS SEDES DEL MINEM</t>
  </si>
  <si>
    <t>EVALUADOR ECONÓMICO DE PROYECTOS EN ASOCIACIONES PÚBLICO - PRIVADAS PARA LA UNIDAD FORMULADORA DE LA DGH</t>
  </si>
  <si>
    <t>SERVICIO DE EVALUACIÓN LEGAL DE PROPUESTAS NORMATIVAS PARA LAS MEJORAS EN EL ÁMBITO DE LA INDUSTRIA DEL GAS NATURAL</t>
  </si>
  <si>
    <t>10425529108 - GONZALES REYES DE BERGFELDT MARTHA INGRID</t>
  </si>
  <si>
    <t>ESPECIALISTA LEGAL PARA LA EVALUACIÓN Y SEGUIMIENTO DE PROYECTOS DE MASIFICACIÓN DE GAS NATURAL</t>
  </si>
  <si>
    <t>10413250205 - DEL SOLAR URTECHO MARIA ESTEFANIA OLGA</t>
  </si>
  <si>
    <t>SERVICIO DE UN EVALUADOR FINANCIERO DE PROYECTOS EN ASOCIACIONES PÚBLICO - PRIVADAS PARA LA UNIDAD FORMULADORA DE LA DGH</t>
  </si>
  <si>
    <t>10409121352 - CHANG MEDINA ALFONSO ANTONIO</t>
  </si>
  <si>
    <t>SERVICIO DE APOYO Y SOPORTE ADMINISTRATIVO PARA LA DIRECCIÓN GENERAL DE HIDROCARBUROS ASÍ COMO APOYO ESPECIALIZADO EN TEMAS DE RELACIONADOS A LA LEY DE CONTRATACIONES Y SU REGLAMENTO ASÍ COMO DE LAS NORMAS, PROCEDIMIENTOS, DIRECTIVAS DE LAINSTITUCIÓN Y D</t>
  </si>
  <si>
    <t>SERVICIO DE EVALUACIÓN TÉCNICA Y SEGUIMIENTO A LAS ACTIVIDADES REFERENTE A LA EXPLORACIÓN Y EXPLOTACIÓN DE HIDROCARBUROS</t>
  </si>
  <si>
    <t>SERVICIO DE TRANSPORTE PARA EL TRASLADO DE PERSONAL DE LA OFICINA GENERAL DE GESTIÓN SOCIAL PARA REALIZAR EL MONITOREO SOCIAL DE LAS ACTIVIDADES DE LOS ACTORES Y LÍDERES SOCIALES EN EL CORREDOR VIAL SUR VINCULADOS A LOS PROYECTOS MINEROS</t>
  </si>
  <si>
    <t>20602061478 - JIRKAS CUSCO E.I.R.L.</t>
  </si>
  <si>
    <t>SERVICIO DE UN PROFESIONAL PARA LA ELABORACIÓN DE INFORMES SOBRE PROCEDIMIENTOS RELACIONADOS A LA INFORMACIÓN CONTENIDAEN EL REGISTRO INTEGRAL DE FORMALIZACIÓN MINERA - REINFO Y/O BRINDEN ATENCIÓN DE CONSULTAS O PEDIDOS DE ADMINISTRADOS EN MATERIA DE FOR</t>
  </si>
  <si>
    <t>10431017321 - GUTIERREZ PULLCHEZ DANIXA KATHERINE</t>
  </si>
  <si>
    <t>SERVICIO DE MENSAJERIA EXTERNA A NIVEL LOCAL Y NACIONAL PARA EL MINISTERIO DE ENERGIA Y MINAS</t>
  </si>
  <si>
    <t>20553892253 - CA &amp; PE CARGO S.A.C.</t>
  </si>
  <si>
    <t>SERVICIO DE ELABORACIÓN DE MATERIAL INFORMATIVO Y PERIODÍSTICO SOBRE LOS PROGRAMAS, ACCIONES Y ACTIVIDADES EN EL SUBSECTOR HIDROCARBUROS</t>
  </si>
  <si>
    <t>10403192291 - AGUILAR HUAYCAMA GONZALO</t>
  </si>
  <si>
    <t>SERVICIO DE GENERACIÓN DE CONTENIDOS Y ELABORACIÓN DE ANÁLISIS DE LA INFORMACIÓN SECTORIAL PUBLICADA EN LAS REDES SOCIALES DEL MINISTERIO DE ENERGÍA Y MINAS</t>
  </si>
  <si>
    <t>10443593328 - VERGARAY D'ARRIGO MARIO DANIEL</t>
  </si>
  <si>
    <t>SERVICIO DE ASISTENCIA ESPECIALIZADA EN LA COORDINACION DE ACTIVIDADES DURANTE EL CIERRE DE GESTION DEL VICEMINISTRO DEMINAS</t>
  </si>
  <si>
    <t>10076399111 - LEON VILLAVICENCIO LUIS ALBERTO</t>
  </si>
  <si>
    <t>SERVICIO DE COORDINACIÓN PARA LA COMUNICACIÓN A TRAVÉS DE MEDIOS DE ALCANCE NACIONAL (TELEVISIÓN Y RADIO) DEL MATERIAL INFORMATIVO QUE SE GENERA RESPECTO A LOS PROYECTOS, PROGRAMAS Y ACTIVIDADES DEL SECTOR ENERGÍA Y MINAS.</t>
  </si>
  <si>
    <t>10107708079 - GAVIOLA DEL RIO GASTON JESUS</t>
  </si>
  <si>
    <t>SERVICIOS DE AVISO DE PUBLICACIÓN DE LAS NORMAS EMITIDAS POR EL MINISTERIO DE ENERGÍA Y MINAS EN EL DIARIO OFICIAL EL PERUANO</t>
  </si>
  <si>
    <t>SERVICIO DE ASISTENCIA LEGAL ESPECIALIZADO PARA EL DESPACHODEL VICEMINISTRO DE MINAS</t>
  </si>
  <si>
    <t>SERVICIO DE ANÁLISIS DE BRECHAS Y DEFINICIÓN DEL ALCANCE PARA LA IMPLEMENTACIÓN DEL SISTEMA DE GESTIÓN DE SEGURIDAD DE LA INFORMACIÓN DEL MINISTERIO DE ENERGÍA Y MINAS</t>
  </si>
  <si>
    <t>10450720131 - DELGADO GASTELU ZULLY YOHANY</t>
  </si>
  <si>
    <t>SERVICIO DE ASISTENCIA DE UN ESPECIALISTA LEGAL PARA LA ATENCIÓN DE SOLICITUDES DE ENTIDADES PÚBLICAS VINCULADAS A LA GESTIÓN AMBIENTAL DE MINERÍA: ORGANISMO DE EVALUACIÓN Y FISCALIZACIÓN AMBIENTAL, CONGRESO DE LA REPUBLICA, MINISTERIO PÚBLICO Y GOBIERNO</t>
  </si>
  <si>
    <t>10434884221 - PINEDO BARRIENTOS MIRYAN GERALDINE</t>
  </si>
  <si>
    <t>SERVICIO DE UN PROFESIONAL PARA LA ASISTENCIA TÉCNICA EN LAELABORACIÓN DE INSTRUMENTOS DE GESTIÓN AMBIENTAL PARA LA FORMALIZACIÓN DE ACTIVIDADES DE PEQUEÑA MINERÍA Y MINERÍA ARTESANAL (IGAFOM) EN LOS DISTRITOS DE PROGRESO Y CURPAHUASI DE LA PROVINCIA DE</t>
  </si>
  <si>
    <t>10467390312 - MENEJES MONTESINOS DANIEL</t>
  </si>
  <si>
    <t>SERVICIO DE UN PROFESIONAL PARA LA ASISTENCIA TÉCNICA EN LAELABORACIÓN DE INSTRUMENTOS DE GESTIÓN AMBIENTAL PARA LA FORMALIZACIÓN DE ACTIVIDADES DE PEQUEÑA MINERÍA Y MINERÍA ARTESANAL (IGAFOM) EN EL DISTRITO DE ITUATA, PROVINCIA DE CARABAYA DE LA REGIÓN</t>
  </si>
  <si>
    <t>10013174798 - QUILCA ALEJO MARIELA CANDIDA</t>
  </si>
  <si>
    <t>SERVICIO DE UN PROFESIONAL PARA LA ASISTENCIA TÉCNICA EN LAELABORACIÓN DE INSTRUMENTOS DE GESTIÓN AMBIENTAL PARA LA FORMALIZACIÓN DE ACTIVIDADES DE PEQUEÑA MINERÍA Y MINERÍA ARTESANAL (IGAFOM) EN LOS DISTRITOS PATAZ, ONGON Y TAYABAMBA DE LA PROVINCIA DE</t>
  </si>
  <si>
    <t>10479666364 - CARDENAS MOSCOL PAUL GIANFRANCO</t>
  </si>
  <si>
    <t>SERVICIO DE UN PROFESIONAL PARA LA ASISTENCIA TÉCNICA EN LAELABORACIÓN DE INSTRUMENTOS DE GESTIÓN AMBIENTAL PARA LA FORMALIZACIÓN DE ACTIVIDADES DE PEQUEÑA MINERÍA Y MINERÍA ARTESANAL (IGAFOM) EN EL DISTRITO DE PHARA, PROVINCIA DE SANDIA DE LA REGIÓN DE</t>
  </si>
  <si>
    <t>10421953169 - RAFAEL RAMOS NESTOR ARNALDO</t>
  </si>
  <si>
    <t>SERVICIO DE UN PROFESIONAL PARA LA ASISTENCIA TÉCNICA EN LAELABORACIÓN DE INSTRUMENTOS DE GESTIÓN AMBIENTAL PARA LA FORMALIZACIÓN DE ACTIVIDADES DE PEQUEÑA MINERÍA Y MINERÍA ARTESANAL (IGAFOM) EN EL SECTOR DE SECOCHA, DISTRITO DE MARIANO NICOLÁS VALCÁRCE</t>
  </si>
  <si>
    <t>10703603918 - MENDOZA PUERTAS RODRIGO ALONSO</t>
  </si>
  <si>
    <t>SERVICIO DE UN PROFESIONAL PARA LA ASISTENCIA TÉCNICA EN LAELABORACIÓN DE INSTRUMENTOS DE GESTIÓN AMBIENTAL PARA LA FORMALIZACIÓN DE ACTIVIDADES DE PEQUEÑA MINERÍA Y MINERÍA ARTESANAL (IGAFOM) EN EL DISTRITO DE SAYAPULLO, PROVINCIA DE GRAN CHIMÚ DE LA RE</t>
  </si>
  <si>
    <t>10295548083 - GUILLEN PINTO WILLIAM FREDDY</t>
  </si>
  <si>
    <t>SERVICIO DE UN PROFESIONAL PARA LA ASISTENCIA TÉCNICA EN LAELABORACIÓN DE INSTRUMENTOS DE GESTIÓN AMBIENTAL PARA LA FORMALIZACIÓN DE ACTIVIDADES DE PEQUEÑA MINERÍA Y MINERÍA ARTESANAL (IGAFOM) EN LOS DISTRITOS DE OTOCA, HUAC-HUAS Y SANTA LUCIA DE LA PROV</t>
  </si>
  <si>
    <t>10436156915 - MIRANDA HINOSTROZA MADELEINE MARGARET</t>
  </si>
  <si>
    <t>SERVICIO DE UN PROFESIONAL PARA LA ASISTENCIA TÉCNICA EN LAELABORACIÓN DE INSTRUMENTOS DE GESTIÓN AMBIENTAL PARA LA FORMALIZACIÓN DE ACTIVIDADES DE PEQUEÑA MINERÍA Y MINERÍA ARTESANAL (IGAFOM) EN LOS DISTRITOS DE PULLO Y PACAPAUSA, PROVINCIA DE PARINACOC</t>
  </si>
  <si>
    <t>10432618922 - MATTA BARTUREN NIELS ERICK</t>
  </si>
  <si>
    <t>SERVICIO DE EVALUACIÓN LEGAL PARA LA ELABORACIÓN DE INFORMES U OTROS DOCUMENTOS QUE VIABILICEN LA PARTICIPACIÓN DEL PERÚ EN EL MERCADO ANDINO ELÉCTRICO REGIONAL DE CORTO PLAZO Y LA ATENCIÓN DE EXPEDIENTES A CARGO DE LA DIRECCIÓN GENERAL DEELECTRICIDAD</t>
  </si>
  <si>
    <t>10427810050 - LEON ROJAS DE CHANG LESLY ROXANA</t>
  </si>
  <si>
    <t>SERVICIO DE UN PROFESIONAL PARA LA ASISTENCIA TÉCNICA EN LAELABORACIÓN DE INSTRUMENTOS DE GESTIÓN AMBIENTAL PARA LA FORMALIZACIÓN DE ACTIVIDADES DE PEQUEÑA MINERÍA Y MINERÍA ARTESANAL (IGAFOM) EN EL SECTOR DE EUGENIA, DISTRITO DE RIO GRANDE, DE LA PROVIN</t>
  </si>
  <si>
    <t>10469190451 - PRIETO PARISACA ALBERTO</t>
  </si>
  <si>
    <t>SERVICIO DE UN PROFESIONAL PARA LA ASISTENCIA TÉCNICA EN LAELABORACIÓN DE INSTRUMENTOS DE GESTIÓN AMBIENTAL PARA LA FORMALIZACIÓN DE ACTIVIDADES DE PEQUEÑA MINERÍA Y MINERÍA ARTESANAL (IGAFOM) EN EL SECTOR DE POSCO, DISTRITO DE MARIANO NICOLÁS VALCÁRCEL,</t>
  </si>
  <si>
    <t>10475702200 - SOTO PRESENTACION ANTHONNY KEVIN</t>
  </si>
  <si>
    <t>SERVICIO DE UN PROFESIONAL PARA LA ASISTENCIA TÉCNICA EN LAELABORACIÓN DE INSTRUMENTOS DE GESTIÓN AMBIENTAL PARA LA FORMALIZACIÓN DE ACTIVIDADES DE PEQUEÑA MINERÍA Y MINERÍA ARTESANAL (IGAFOM) EN EL SECTOR DE MOLLEHUACA, DISTRITO DE HUANUHUANU, DE LA PRO</t>
  </si>
  <si>
    <t>10458387848 - TICA CHOQUEHUANCA JUDITH</t>
  </si>
  <si>
    <t>SERVICIO DE UN ASESOR TÉCNICO EN ENERGÍA PARA EL DESARROLLODEL PLAN ENERGÉTICO NACIONAL 2019-2040</t>
  </si>
  <si>
    <t>10091263446 - CARDENAS PINO IRIS MARLENI</t>
  </si>
  <si>
    <t>SERVICIO DE ALOJAMIENTO PARA 85 PERSONAS ACREDITADAS POR LAS CCNN NUEVO ANDOAS NUEVO, ALIANZA TOPAL, PAÑAYACU, NUEVO PORVENIR, TITIYACU, 12 DE OCTUBRE, SAN JUAN DE BARTRA, CENTRO ARENAL, ANDRÉS AVELINO CÁCERES, SAUKI, PAMPA HERMOSA, JOSÉ OLAYA, ANTIOQUÍA</t>
  </si>
  <si>
    <t>20601363098 - INVERSIONES SOLIMOES EMPRESA INDIVIDUAL DE RESPONSABILIDAD LIMITADA</t>
  </si>
  <si>
    <t>SERVICIO DE CUSTODIA DE ALMACENAMIENTO DE CINTAS MAGNÉTICASDEL MINISTERIO DE ENERGÍA Y MINAS</t>
  </si>
  <si>
    <t>20100077044 - HERMES TRANSPORTES BLINDADOS  S A</t>
  </si>
  <si>
    <t>SERVICIO DE SUMINISTRO DE ENERGIA ELÉCTRICA</t>
  </si>
  <si>
    <t>CAPACITACIÓN EN EL DIPLOMADO DE POSGRADO EN ELECTROMOVILIDAD CONVENIO ESPECÍFICO N° 001-2021-MEM-CARELEC/UNAS</t>
  </si>
  <si>
    <t>SERVICIO DE ASISTENCIA DE UN ESPECIALISTA AMBIENTAL PARA LAEVALUACIÓN DE INFORMES DE IDENTIFICACIÓN DE SITIOS CONTAMINADOS (IISC), Y PLANES DE DESCONTAMINACIÓN DE SUELOS (PDS) O PLANES DIRIGIDOS A LA REMEDIACIÓN (PDR)</t>
  </si>
  <si>
    <t>10440714281 - CERMEÑO CASTROMONTE CECILIA LIBIA</t>
  </si>
  <si>
    <t>SERVICIO DE TRANSPORTE PARA EL TRASLADO DE PERSONAL DE LA OFICINA GENERAL DE GESTIÓN SOCIAL PARA REALIZAR EL MONITOREO DE LAS ACTIVIDADES DE LOS ACTORES SOCIALES EN EL CORREDOR VIAL SUR EN LA REGIÓN CUSCO Y APURÍMAC</t>
  </si>
  <si>
    <t>EVALUADOR TÉCNICO PARA DEFINIR LOS TÉRMINOS DE REFERENCIA DEL ESTUDIO DE PREINVERSIÓN ETAPA II.</t>
  </si>
  <si>
    <t>10094180592 - AYBAR CORDERO GEDEON</t>
  </si>
  <si>
    <t>SERVICIO DE CONSULTORIA REGULATORIA Y LEGAL DE REVISION DE PROPUESTAS DE MODIFICACION DE LEYES DEL SUBSECTOR ELECTRICO PARA LA FORMULACION DE UNA INICIATIVA LEGISLATIVA QUE PROMUEVA INVERSIONES EN LAS ACTIVIDADES ELECTRICAS</t>
  </si>
  <si>
    <t>CURSO "INDUSTRIAL MACHINE LEARNING CON AZURE Y POWER BI &amp; INTERNET INDUSTRIAL DE LAS COSAS CON THINGSBOARD EN LA INDUSTRIA 4.0"</t>
  </si>
  <si>
    <t>20492232859 - FOBUS S.A.C</t>
  </si>
  <si>
    <t>SERVICIO DE CONSULTORÍA PARA LA VALORIZACIÓN DE LA LÍNEA DETRANSMISIÓN 220 KV CHILCA - MARCONA - MONTALVO, TRAMO SE MONTALVO 2 Y SE MONTALVO 220 KV EXISTENTE</t>
  </si>
  <si>
    <t>SERVICIO DE REPRESENTACION DE LA DIRECCION EGENRAL DE ELECTRICIDAD DEL MINEM</t>
  </si>
  <si>
    <t>20600113373 - EPOWER GLOBAL E.I.R.L.</t>
  </si>
  <si>
    <t>SERVICIO DE OPERACION Y MONITOREO DE LOS SISTEMAS DE SEGURIDAD DE LA SEDE CENTRAL DEL MINISTERIO DE ENERGIA Y MINAS Y LOCALES ANEXOS - SIAF N°</t>
  </si>
  <si>
    <t>SERVICIO PARA ACTUALIZAR LA APLICACIÓN MÓVIL RECPO PARA MEDIR LA TRAZABILIDAD DEL ORO EN LA PEQUEÑA MINERÍA Y MINERÍA ARTESANAL.</t>
  </si>
  <si>
    <t>20518864379 - DOTNET SOCIEDAD ANONIMA CERRADA</t>
  </si>
  <si>
    <t>SERVICIO DE CONSULTORÍA PARA SUPERVISAR LA ELABORACIÓN DEL ESTUDIO DE PREINVERSIÓN A NIVEL DE PERFIL DE LA VENTANILLA UNICA DIGITAL DEL SECTOR MINERÍA</t>
  </si>
  <si>
    <t>CONSULTORÍA PARA LA ELABORACIÓN DE UN INFORME LEGAL, PROYECTO DE MEDIDA CAUTELAR Y PROYECTO DE DEMANDA QUE DISPONGA LA ESTRATEGIA Y PLAN DE ACCIÓN QUE CORRESPONDAN PARA GARANTIZARLA PRIMACÍA DE LA CONSTITUCIÓN Y LA VIGENCIA EFECTIVA DE LOS DERECHOS CONST</t>
  </si>
  <si>
    <t>10078648398 - QUIROGA LEON ANIBAL GONZALO RAUL</t>
  </si>
  <si>
    <t>SERVICIO ESPECIALIZADO PARA REVISAR EL AVANCE DE LOS PLANESDE IMPLEMENTACIÓN Y PLANES DE OPERACIÓN CONTEMPLADOS EN EL ESTUDIO DE PRE INVERSIÓN A NIVEL DE PERFIL DE LA VUD</t>
  </si>
  <si>
    <t>10093132951 - MUñOZ SANCHEZ JOSE CARLOS</t>
  </si>
  <si>
    <t>SERVICIO PARA LA ELABORACION DE UN DOCUMENTO DE SISTEMATIZACION SOBRE EL BALANCE INTEGRAL DE LAS ACCIONES REALIZADAS ENEL MARCO DEL PLAN DE PREVENCION Y LUCHA CONTRA LA MINERIA ILEGAL PARA MADRE DE DIOS Y EL DESARROLLO DE LA OPERACION MERCURIO 2019, PARA</t>
  </si>
  <si>
    <t>20428781113 - MDA - MECANISMOS DE DESARROLLO ALTERNOS</t>
  </si>
  <si>
    <t>SERVICIO DE ALOJAMIENTO, ALIMENTACIÓN Y COFFEE BREAK PARA 70 PERSONAS ACREDITADAS DE LAS COMUNIDADES NATIVAS AFILIADAS A LAS ORGANIZACIONES FECONAT, FEDINAPA, ORIAP Y LA CN ALIANZA NUEVA CAPAHUARI, CONVOCADAS POR LA OGGS PARA PARTICIPAR ENLA REUNIÓN DE D</t>
  </si>
  <si>
    <t>20567293131 - ALLISON HOTEL SOCIEDAD ANONIMA CERRADA</t>
  </si>
  <si>
    <t>SERVICIO PROFESIONAL PARA GESTIONAR LOS ESPACIOS DE DIÁLOGODE LAS PROVINCIAS DE COTABAMBAS (APURÍMAC) Y ESPINAR (CUSCO) UBICADOS EN EL CORREDOR VIAL APURÍMAC - CUSCO.</t>
  </si>
  <si>
    <t>10105502538 - CAPPILLO SALAZAR MARCO ANTONIO CARLOS</t>
  </si>
  <si>
    <t>SERVICIO DE DESARROLLO DE UN ESQUEMA INTEGRADOR DE ALTO NIVEL QUE MUESTRE VINCULACIONES ENTRE INICIATIVAS ESTRATÉGICAS Y LA CONTRIBUCIÓN DE LA MINERÍA AL DESARROLLO REGIONAL COMO PARTE DEL PROCESO DE DIÁLOGO MULTIACTOR DE RIMAY EN LA REGIÓN MOQUEGUA</t>
  </si>
  <si>
    <t>SERVICIOS DE UN PROFESIONAL PARA REALIZAR EL SEGUIMIENTO, ASESORAMIENTO TÉCNICO-LEGAL COORDINAR Y REPORTAR LOS AVANCES DEL PROCESO DE IMPLEMENTACIÓN DE LA ETAPA DE DISEÑO Y FORMULACIÓN DE LA CONSTRUCCIÓN DE LA POLÍTICA NACIONAL MULTISECTORIAL DE PEQUEÑA</t>
  </si>
  <si>
    <t>10413599577 - WIENER RAMOS LEONIDAS</t>
  </si>
  <si>
    <t>SERVICIO DE MANTENIMIENTO Y MEJORAS DEL SISTEMA DE DECLARACIÓN ESTADÍSTICA MENSUAL PARA LA DGM, DEL MINISTERIO DE ENERGÍA Y MINAS - MINEM</t>
  </si>
  <si>
    <t>10406782137 - CONDEÑA DIAZ EVER MARCELINO</t>
  </si>
  <si>
    <t>SERVICIO DE IMPLEMENTACIÓN DE EVENTOS DE CAPACITACIÓN Y DIFUSIÓN, ASÍ COMO EN EL SEGUIMIENTO A LA EJECUCIÓN DE ACTIVIDADES REALIZADAS DESDE LOS PROYECTOS DE LA COOPERACIÓN INTERNACIONAL Y CONVENIOS BINACIONALES, PARA FORTALECER EL PROCESO DE FORMALIZACIÓ</t>
  </si>
  <si>
    <t>10402533426 - CAM COX DAYHANA CECILIA</t>
  </si>
  <si>
    <t>SERVICIO DE SELLADO DE TIEMPO (ASIGNACIÓN POR MEDIOS ELECTRÓNICOS DE LA FECHA Y LA HORA DE UN DOCUMENTO ELECTRÓNICO) QUE SERÁ UTILIZADO POR LOS SISTEMAS DE INFORMACIÓN PARA ASEGURAR LA TRAZABILIDAD DE LOS DOCUMENTOS DEL MINISTERIO DE ENERGÍA Y MINAS</t>
  </si>
  <si>
    <t>SERVICIO PROFESIONAL PARA PROMOCION Y SEGUIMIENTO AL DESARROLLO DEL PROCESO DE FORMALIZACION MINERA DE LAS ACTIVIDADES DE PEQUEÑA MINERIA Y MINERIA ARTESANAL EN LAS PROVINCIAS DE SANDIA, CARABAYA Y PUNO</t>
  </si>
  <si>
    <t>10406119420 - CHIPANA SAMANIEGO PEDRO JESUS</t>
  </si>
  <si>
    <t>SERVICIO PROFESIONAL PARA PROMOCION Y SEGUIMIENTO AL DESARROLLO DEL PROCESO DE FORMALIZACION MINERA DE LAS ACTIVIDADES DE PEQUEÑA MINERIA Y MINERIA ARTESANAL EN LAS PROVINCIAS DE SAN ANTONIO DE PUTINA, LAMPA Y AZANGARO, REGION PUNO.</t>
  </si>
  <si>
    <t>10439898891 - URURI CALCINA DINO DALTHON</t>
  </si>
  <si>
    <t>SERVICIO PROFESIONAL PARA PROMOCION Y SEGUIMIENTO AL DESARROLLO DEL PROCESO DE FORMALIZACION MINERA DE LAS ACTIVIDADES DE PEQUEÑA MINERIA Y MINERIA ARTESANAL EN LAS PROVINCIAS DE CONDESUYOS, CAMANA Y EN EL DISTRITO DE CASTILLA EN LA REGIONDE AREQUIPA</t>
  </si>
  <si>
    <t>10444682626 - QUEZADA QUEZADA ANGEL MARTIN</t>
  </si>
  <si>
    <t>SERVICIO PROFESIONAL PARA PROMOCION Y SEGUIMIENTO AL DESARROLLO DEL PROCESO DE FORMALIZACION MINERA DE LAS ACTIVIDADES DE PEQUEÑA MINERIA Y MINERIA ARTESANAL EN LA PROVINCIA DE CARAVELI REGION AREQUIPA</t>
  </si>
  <si>
    <t>10431674161 - MANRIQUE FAILOC SULY ALEJANDRA</t>
  </si>
  <si>
    <t>SERVICIO DE ALQUILER DE SOFTWARE DE PROTECCION Y FILTRADO EN LOS BUZONES ELECTRONICOS Y HERRAMIENTAS INFORMATICAS EN SERVIDORES WEB PARA EL MINISTERIO DE ENERGIA Y MINAS.</t>
  </si>
  <si>
    <t>20600981430 - BIGSECURE S.A.C.</t>
  </si>
  <si>
    <t>AVISO DE PUBLICACIÓN EN EL DIARIO OFICIAL EL PERUANO</t>
  </si>
  <si>
    <t>SERVICIO DE TRADUCCIÓN DE LOS INFORMES TÉCNICOS PARCIALES DE LA CONSULTORÍA SOBRE EL MARCO CONCEPTUAL DE LA REFORMA DELSECTOR ELÉCTRICO</t>
  </si>
  <si>
    <t>10103014242 - CASTRO PINTO ROMMEL ANGEL</t>
  </si>
  <si>
    <t>SERVICIO DE EVALUACIÓN DE PLANES DE CIERRE DE MINAS A CARGODE LA DIRECCIÓN GENERAL DE MINERÍA.</t>
  </si>
  <si>
    <t>10443550777 - CASTILLO FAURA GONZALO IVAN</t>
  </si>
  <si>
    <t>SERVICIO DE SOPORTE Y ASESORÍA ESPECIALIZADA EN TEMAS DE CARÁCTER TÉCNICO ADMINISTRATIVO RELACIONADOS A LAS DIVERSAS CONTRATACIONES ENMARCADAS EN LA NORMATIVA DE CONTRATACIONES VIGENTE, ASÍ COMO EL SOPORTE ADMINISTRATIVO RESPECTIVO PARA LADIRECCIÓN GENER</t>
  </si>
  <si>
    <t>SERVICIO EVALUACION TECNICA Y SEGUIMIENTO A LAS ACTIVIDADESREFERENTES A LA EXPLORACION Y EXPLOTACION DE HIDROCARBUROS</t>
  </si>
  <si>
    <t>SERVICIO ESPECIALIZADO PARA EL SEGUIMIENTO A LA EVALUACION DE LAS RESERVAS Y RECURSOS DE HIDROCARBUROS; ASI COMO, A LASACTIVIDADES REFERENTES A LA EXPLORACION Y EXPLOTACION DE HIDROCARBUROS</t>
  </si>
  <si>
    <t>SERVICIO DE ASISTENCIA LEGAL PARA LA IMPLEMENTACIÓN Y SEGUIMIENTO DE LOS EJES DEL SISTEMA DE CONTROL INTERNO EN EL MINISTERIO DE ENERGÍA Y MINAS</t>
  </si>
  <si>
    <t>10474502401 - DAVILA SORIANO MARIA FERNANDA</t>
  </si>
  <si>
    <t>SERVICIO DE ASISTENCIA ESPECIALIZADA EN LA COORDINACION DE ACTIVIDADES EN EL CIERRE DE BRECHAS DEL CORREDOR MINERO</t>
  </si>
  <si>
    <t>SERVICIO ESPECIALIZADO PARA EL SOPORTE Y ASESORÍA EN LA ADMINISTRACIÓN DE PROYECTOS TECNOLÓGICOS EN LA OTI</t>
  </si>
  <si>
    <t>10408439227 - ZEÑA OLIDEN DANTE FARI</t>
  </si>
  <si>
    <t>SERVICIO PROFESIONAL ESPECIALIZADO PARA LA GESTIÓN DE LA INFORMACIÓN Y SISTEMATIZACIÓN DE LOS COMPROMISOS SOCIALES Y AMBIENTALES DE LOS PROYECTOS RAMAL NORTE ONP Y TRAMO II DEL ONP</t>
  </si>
  <si>
    <t>10438979595 - HEMMERLING MORENO JEAN PAUL OSWALDO</t>
  </si>
  <si>
    <t>SERVICIO ESPECIALIZADO PARA EL SEGUIMIENTO, MONITOREO Y ARTICULACIÓN EN LOS ESPACIOS DE DIÁLOGO DE LOS PROYECTOS PRIORIZADOS EN LAS REGIONES DE MOQUEGUA Y PUNO.</t>
  </si>
  <si>
    <t>10445677561 - SANTOS ARIAS LISBET MAGALI</t>
  </si>
  <si>
    <t>EVALUACIÓN LEGAL DE LOS INFORMES DE SUPERVISIÓN PROCEDENTESDEL ORGANISMO DE EVALUACIÓN Y FISCALIZACIÓN AMBIENTAL RELACIONADOS AL CUMPLIMIENTO DE LOS PLANES DE CIERRE DE MINAS DE LA DIRECCIÓN TÉCNICA MINERA</t>
  </si>
  <si>
    <t>SERVICIO DE EVALUACIÓN ADMINISTRATIVA - LEGAL PARA LA OFICINA GENERAL DE ADMINISTRACIÓN</t>
  </si>
  <si>
    <t>SERVICIO DE ASISTENCIA TÉCNICA ESPECIALIZADA PARA LA IMPLEMENTACIÓN Y EJECUCIÓN DE MEDIDAS DE PROMOCIÓN A LA INVERSIÓN DE PROYECTOS MINEROS</t>
  </si>
  <si>
    <t>10067542393 - PAEZ WARTON MIGUEL ADOLFO</t>
  </si>
  <si>
    <t>SERVICIO PROFESIONAL PARA EL SOPORTE SOCIAL Y MONITOREO DE CASOS DE CONFLICTIVIDAD SOCIAL DEL SECTOR MINERO ENERGÉTICO EN LAS PROVINCIAS DE SANTA, CASMA Y HUARMEY EN LA REGIÓN ANCASH</t>
  </si>
  <si>
    <t>10087012994 - PRETELL DOMINGUEZ NICOLAS WALTER</t>
  </si>
  <si>
    <t>SERVICIO ESPECIALIZADO PARA LA GESTIÓN Y PREVENCIÓN DE LA CONFLICTIVIDAD SOCIOAMBIENTAL EN LOS PROYECTOS MINERO ENERGÉTICOS DE LA REGIÓN AREQUIPA.</t>
  </si>
  <si>
    <t>10076410394 - SUELDO LARRAURI ZELMAR</t>
  </si>
  <si>
    <t>SERVICIO DE ASISTENCIA TECNICA ESPECIALIZADA PARA EL DESARROLLO DE PROCESOS ESTRATEGICOS Y/O DE SOPORTE PARA EL MINEM</t>
  </si>
  <si>
    <t>10805242758 - ALCAIDE LOZANO SAIDY BRIGIDA PIEDAD PAOLA</t>
  </si>
  <si>
    <t>SERVICIO PROFESIONAL PARA EL DISEÑO, SEGUIMIENTO Y GESTIÓN DE ACTIVIDADES ESTRATÉGICAS ENMARCADAS EN LAS FUNCIONES DE LA OFICINA GENERAL DE GESTIÓN SOCIAL.</t>
  </si>
  <si>
    <t>10457694844 - PAREDES MONTEZA DAYNIRIA MERLE</t>
  </si>
  <si>
    <t>CANCELACIÓN DEL SERVICIO DE ARBITRAJE, RESPECTO AL CASO ARBITRAL EN LA DEMANDA ARBITRAL SEGUIDO POR EL MINEM-DGE CON LAEMPRESA CONCESIONARIA HIDROELÉCTRICA SUR MEDIO S.A., CASO ARBITRAL Nº 0330-2019-CCL COMPLEJIDAD DE CASO</t>
  </si>
  <si>
    <t>SERVICIO DE ANÁLISIS Y EVALUACIÓN LEGAL EN RELACIÓN A SOLICITUDES DE MODIFICACIÓN DE CONCESIÓN DEFINITIVA POR CAUSAL DEFUERZA MAYOR</t>
  </si>
  <si>
    <t>20101093027 - ESTUDIO GRAU S. CIVIL DE R. L.</t>
  </si>
  <si>
    <t>SERVICIO PROFESIONAL ESPECIALIZADO PARA LA COORDINACIÓN Y SEGUIMIENTO DE COMPROMISOS SOCIALES EN MATERIA DE PROYECTOS DE INVERSIÓN EN EL PLAN DE DESARROLLO DE COTABAMBAS EN EL MARCO DE ESPACIOS DE DIÁLOGO.</t>
  </si>
  <si>
    <t>10467624887 - VARGAS GALLEGOS DAISY SHIRLEY</t>
  </si>
  <si>
    <t>SERVICIO ASISTENCIA ESPECIALIZADA PARA APOYAR EN POLÍTICAS PÚBLICAS EN EL MARCO DEL PROCESO DE CONSTRUCCIÓN DE LAS POLÍTICAS NACIONALES DE COMPETENCIA DEL SUB SECTOR MINERO</t>
  </si>
  <si>
    <t>10192564803 - CASTAÑEDA GONZALES VLADO ERICK</t>
  </si>
  <si>
    <t>SERVICIO DE TRANSPORTE PARA EL TRASLADO DEL PERSONAL DE LA OGGS PARA REALIZAR ACCIONES DE SEGUIMIENTO A LAS ACTIVIDADESDE LAS AUTORIDADES Y DIRIGENTES EN ETAPA DE ELABORACIÓN DE UNA AGENDA MINERA CON NUEVOS REPRESENTANTES AL CONGRESO, EN EL CORREDOR VIAL</t>
  </si>
  <si>
    <t>20606795671 - KARPAY PERU E.I.R.L.</t>
  </si>
  <si>
    <t>SERVICIO DE U ESPECIALISTA EM GESTION DE PROYECTOS PARA SEGUIMIENTO DE GESTION OPERATIVA Y AMBIENTAL DE LAS ACTIVIDADESDE HIDROCARBUROS Y GAS</t>
  </si>
  <si>
    <t>10464898188 - FERNANDEZ JIMENEZ SANDRO EMANUEL</t>
  </si>
  <si>
    <t>SERVICIO DE ASISTENCIA ESPECIALIZADA PARA LA EVALUACIÓN Y ANÁLISIS DE LA PROPUESTA DE POLÍTICA NACIONAL MULTISECTORIAL DE MINERÍA</t>
  </si>
  <si>
    <t>10096780732 - IBARGÜEN CHAVARRI GUSTAVO ADOLFO</t>
  </si>
  <si>
    <t>SERVICIO DE ASISTENCIA EN VIABILIZAR ACTIVIDADES OPERATIVASY SEGUIMIENTO DE LAS ACCIONES ADMINISTRATIVAS, PRESUPUESTO Y PLANEAMIENTO</t>
  </si>
  <si>
    <t>10481838351 - BAUTISTA VALENCIA JEFFERSON ENRIQUE</t>
  </si>
  <si>
    <t>SERVICIO DE ASISTENCIA TÉCNICA ESPECIALIZADA PARA EL PROCESO DE DIÁLOGO MULTIACTOR DE CAJAMARCA, EL DESARROLLO DE ACTIVIDADES DE PROMOCIÓN DE BUENAS PRÁCTICAS EN GESTIÓN HÍDRICA YEL DESARROLLO DE ACCIONES COMUNICACIONES EN EL MARCO DE RIMAY</t>
  </si>
  <si>
    <t>10421247931 - CONCHA CASAVERDE EDITH AMERICA</t>
  </si>
  <si>
    <t>SERVICIO DE ASISTENCIA TÉCNICA ESPECIALIZADA PARA EL PROCESO DE DIÁLOGO MULTIACTOR DE MOQUEGUA, EL DESARROLLO DE ACTIVIDADES DE IMPULSO A LA INNOVACIÓN Y LA EVALUACIÓN DE INICIATIVAS DE PROMOCIÓN Y DIFUSIÓN DE INVESTIGACIONES.</t>
  </si>
  <si>
    <t>10410348506 - CANALES INGA CHRISTIAN DENNIS</t>
  </si>
  <si>
    <t>SERVICIO DE ASISTENCIA EN LA GENERACIÓN DE REPORTES MACROECONÓMICOS DEL SECTOR MINERO</t>
  </si>
  <si>
    <t>10717526690 - CAMPOS ROJAS KIARA STEPHANY</t>
  </si>
  <si>
    <t>SERVICIO PARA LA ACTUALIZACION DE FICHAS Y DOCUMENTOS QUE CORRESPONDEN AL PROGRAMA PRESUPUESTAL 0128</t>
  </si>
  <si>
    <t>10468339680 - MORE SALINAS RAIZA INDHIRA</t>
  </si>
  <si>
    <t>SERVICIO PROFESIONAL ESPECIALIZADO PARA COORDINACION, ARTICULACION Y GESTION DE CONFLICTIVIDAD SOCIAL EN EL AREA DE INFLUENCIA DE LOS PROYECTOS DE HIDROCARBUROS EN LAS REGIONES DELORETO Y UCAYALI</t>
  </si>
  <si>
    <t>SERVICIO PROFESIONAL PARA EL SEGUIMIENTO DE COMPROMISOS SOCIALES Y AMBIENTALES EN LAS ZONAS DE ACTIVIDAD DE HIDROCARBUROS DE LOTE 8 Y ONP</t>
  </si>
  <si>
    <t>10328037101 - CHAMORRO CASTILLO FAUSTA VIOLETA</t>
  </si>
  <si>
    <t>SERVICIO PROFESIONAL PARA LA ARTICULACION Y EL SEGUIMIENTO DE LA ASISTENCIA TECNICA A MINEROS FORMALIZADOS DE LA PEQUEÑA MINERIA Y MINERIA ARTESANAL A NIVEL NACIONAL</t>
  </si>
  <si>
    <t>10439584683 - LINARES LINARES KATHERINE GREACE</t>
  </si>
  <si>
    <t>SERVICIO ESPECIALIZADO PARA LA ELABORACIÓN Y SISTEMATIZACIÓN DE INFORMES TÉCNICOS DE CONSULTA PREVIA DE LOS PROYECTOS MINEROS "HUIÑAC PUNTA" Y "ANTA" Y OTRAS ACTIVIDADES RELACIONADAS A LA CONSULTA PREVIA EN EL SECTOR ENERGÍA Y MINAS.</t>
  </si>
  <si>
    <t>10448377704 - ATAHUAMAN POZO ERIKA PAMELA</t>
  </si>
  <si>
    <t>SERVICIO ESPECIALIZADO PARA LA ELABORACIÓN DE INFORMES TÉCNICOS SOBRE EL PROCESO DE CONSULTA PREVIA DE LOS PROYECTOS MINEROS "III ETAPA DEL BOTADERO SUR" Y "SAN GABRIEL" Y OTRAS ACTIVIDADES RELACIONADAS A LA CONSULTA PREVIA EN EL SECTOR ENERGÍA Y MINAS</t>
  </si>
  <si>
    <t>10413836935 - ACOSTA ARCE MICHAEL CHRISTIAN</t>
  </si>
  <si>
    <t>SERVICIO ESPECIALIZADO PARA LA ELABORACIÓN Y SISTEMATIZACIÓN DE INFORMES TÉCNICOS DE CONSULTA PREVIA DE LOS PROYECTOS MINEROS "ZONA RUBLO ALTO" Y "PUCALOMA" Y OTRAS ACTIVIDADES RELACIONADAS A LA CONSULTA PREVIA EN EL SECTOR ENERGÍA Y MINAS.</t>
  </si>
  <si>
    <t>10473477756 - PIMENTEL SANCHEZ NEKSON</t>
  </si>
  <si>
    <t>SERVICIO ESPECIALIZADO PARA LA ELABORACIÓN DE INFORMES LEGALES RESPECTO AL PROYECTO MINERO LEZARD Y OTRAS ACTIVIDADES RELACIONADAS A LA CONSULTA PREVIA EN EL SECTOR ENERGÍA Y MINAS.</t>
  </si>
  <si>
    <t>10725732941 - FLORES RISCO ARIANA ALEJANDRA</t>
  </si>
  <si>
    <t>SERVICIO ESPECIALIZADO PARA LA ELABORACIÓN DE INFORMES LEGALES DEL PROCESO DE CONSULTA PREVIA DEL PROYECTO MINERO TAJO CHALCOBAMBA Y OTRAS ACTIVIDADES RELACIONADAS A LA CONSULTA PREVIA EN EL SECTOR ENERGÍA Y MINERÍA.</t>
  </si>
  <si>
    <t>10470894771 - VELA MARROQUIN YESENIA</t>
  </si>
  <si>
    <t>SERVICIO DE ALOJAMIENTO, ALIMENTACIÓN Y COFFEE BREAK PARA 60 PERSONAS ACREDITADAS POR LAS CCNN NUEVO ANDOAS NUEVO, ALIANZA TOPAL, PAÑAYACU, NUEVO PORVENIR, TITIYACU, 12 DE OCTUBRE, SAN JUAN DE BARTRA, CENTRO ARENAL, ANDRÉS AVELINO CÁCERES,SAUKI,</t>
  </si>
  <si>
    <t>SERVICIO DE EVALUACIÓN DE PLANES INTEGRALES DE ADECUACIÓN PRESENTADOS A LA DIRECCIÓN GENERAL DE ASUNTOS AMBIENTALES MINEROS</t>
  </si>
  <si>
    <t>10401834724 - LEON LEON OLGA SILVANA</t>
  </si>
  <si>
    <t>ALQUILER DE VEHÍCULOS FLUVIALES Y TERRESTRES PARA ACTORES SOCIALES DE LA CUENCA DEL PASTAZA CORRESPONDIENTE A LA ORGANIZACIÓN CUATRO CUENCAS QUE PARTICIPARAN DE LA REUNIÓN DE LA FIRMA DE ADENDA DEL PLAN DE CONSULTA PREVIA PARA EL LOTE 192 EN LA CIUDAD DE</t>
  </si>
  <si>
    <t>10444906320 - DOMINGUEZ QUINTEROS JUAN CARLOS</t>
  </si>
  <si>
    <t>CONTRATACIÓN DE EMBARCACIONES PARA TRANSPORTE FLUVIAL Y TRANSPORTE TERRESTRE PARA ACTORES SOCIALES DE LA CUENCA DEL CORRIENTES CORRESPONDIENTE A LA ORGANIZACIÓN DE CONSULTA PREVIAPARA EL LOTE 192 EN LA CIUDAD DE IQUITOS.</t>
  </si>
  <si>
    <t>SERVICIO DE ESTUDIO ENERGÉTICO INTEGRAL CONSIDERANDO GENERACIÓN ELÉCTRICA CON GAS NATURAL Y ENERGÍA RENOVABLE</t>
  </si>
  <si>
    <t>SERVICIO DE ASEOSRIA LEGAL Y TECNICO ADMINISTRATIVA</t>
  </si>
  <si>
    <t>SERVICIO DE EVALUACION LEGAL DE EXPEDIENTES DE IDENTIFICACION DE RESPONSABLES DE PASIVOS AMBIENTALES MINEROS</t>
  </si>
  <si>
    <t>SERVICIO DE COORDINACIÓN Y SEGUIMIENTO DEL</t>
  </si>
  <si>
    <t>PROGRAMA DE CAPACIDADES Y ASISTENCIA TÉCNICA VIRTUAL A</t>
  </si>
  <si>
    <t>10102203823 - NUÑEZ CIALLELLA VIRGINIA JULIETA</t>
  </si>
  <si>
    <t>LOS GOBIERNOS REGIONALES</t>
  </si>
  <si>
    <t>SERVICIO DE EVALUACIÓN LEGAL DE PROPUESTAS NORMATIVAS PARA LAS MEJORAS EN MATERIA DE EXPLORACIÓN Y EXPLOTACIÓN DE HIDROCARBUROS.</t>
  </si>
  <si>
    <t>SERVICIO PROFESIONAL PARA EL DISEÑO E IMPLEMENTACIÓN DE ESTRATEGIAS EN LA GESTIÓN DE LA SECRETARÍA TÉCNICA DEL COMITÉ DE GESTIÓN MINERO ENERGÉTICO DE LAS REGIONES PIURA Y TUMBES.</t>
  </si>
  <si>
    <t>10072164771 - HORNA BLAS ADOLFO BRAULIO</t>
  </si>
  <si>
    <t>SERVICIO PROFESIONAL PARA EL DISEÑO, ACOMPAÑAMIENTO, ARTICULACIÓN Y SISTEMATIZACIÓN DE LAS ACCIONES IMPLEMENTADAS POR LOS COMITÉS DE GESTIÓN MINERO ENERGÉTICO A NIVEL NACIONAL</t>
  </si>
  <si>
    <t>SERVICIO EN LA FORMULACION Y ACTUALIZACION DE REPORTES ESTADISTICOS, COORDINACION SOBRE INFORMES PRIORITARIOS SOLICITADOS POR EL MIMP Y ELABORACION DE INFORMES GERENCIALES</t>
  </si>
  <si>
    <t>SERVICIO DE SEGUIMIENTO DE INVERSIONES DEL SECTOR ENERGIA YMINAS EN EL MARCO DE INVIERTE.PE</t>
  </si>
  <si>
    <t>20546124941 - PRAESTANTIA CONSULTING SOCIEDAD ANONIMA CERRADA - PRAESTCON S.A.C.</t>
  </si>
  <si>
    <t>SERVICIO DE SEGUIMIENTO A LAS INVERSIONES DE LA DGER</t>
  </si>
  <si>
    <t>CURSO "TIPOS DE SISTEMAS DE MEDICIÓN INTELIGENTE DE ENERGÍA ELÉCTRICA"</t>
  </si>
  <si>
    <t>CURSO "GENERACION DISTRIBUIDA"</t>
  </si>
  <si>
    <t>SERVICIO DE UN ESPECIALISTA EN PRESUPUESTO Y MANEJO DE BASEDE DATOS DE LOS SISTEMAS PRESUPUESTALES</t>
  </si>
  <si>
    <t>10404669465 - JULCA LEON LUIS MIGUEL</t>
  </si>
  <si>
    <t>SERVICIO DE ASISTENCIA TÉCNICA PARA LA EVALUACIÓN Y ANÁLISIS DE LA EJECUCIÓN OPERATIVA Y FINANCIERA DE LOS PP QUE MANEJA EL MINEM</t>
  </si>
  <si>
    <t>SERVICIO PROFESIONAL PARA EL SEGUIMIENTO DE LOS COMPROMISOSSOCIALES Y CONSULTA PREVIA EN LAS ZONAS DE ACTIVIDAD DE HIDROCARBUROS DEL LOTE 192</t>
  </si>
  <si>
    <t>10431531645 - MUCHAYPIÑA PRADO JUAN JOSE</t>
  </si>
  <si>
    <t>SERVICIO ESPECIALIZADO PARA LA COORDINACION Y ARTICULACION DE ACCIONES EN LOS CASOS DE CONFLICTIVIDAD SOCIAL - MACRO REGION NORTE DE LA OFICINA DE GESTION DE DIALOGO Y PARTICIPACION CIUDADANA</t>
  </si>
  <si>
    <t>20543009483 - PRO INVESTMENT DEVELOPMENT ADVISORS</t>
  </si>
  <si>
    <t>SERVICIO PROFESIONAL DE UN COORDINADOR SOCIAL PARA LA GESTION DEL VIII ESTUDIO NACIONAL Y LOS ESTUDIOS REGIONALES PARA LA IMPLEMENTACION DE LA INICIATIVA PARA LA TRANSPARENCIA EN LAS INDUSTRIAS EXTRACTIVAS - EITI PERU</t>
  </si>
  <si>
    <t>SERVICIO DE CONSULTORÍA PARA LA DETERMINACIÓN DEL IMPACTO EN EL MODELO ECONÓMICO FINANCIERO DEL PROYECTO SUMINISTRO DE ENERGÍA PARA IQUITOS BAJO EL RÉGIMEN CONTINUO DE SUMINISTRO ELÉCTRICO.</t>
  </si>
  <si>
    <t>SERVICIO DE EVALUACIÓN LEGAL DE EXPEDIENTES DE DERECHOS ELÉCTRICOS</t>
  </si>
  <si>
    <t>CURSO "PROTECCIONES EN SUBESTACIONES DE POTENCIA"</t>
  </si>
  <si>
    <t>SERVICIO DE ASISTENCIA TÉCNICA ADMINISTRATIVA EN LA GESTION, SEGUIMIENTO Y MONITOREO DE LOS SERVICIOS DE SEGURIDAD Y LIMPIEZA</t>
  </si>
  <si>
    <t>SERVICIO LEGAL EN MATERIA DE DERECHO ADMINISTRATIVO</t>
  </si>
  <si>
    <t>SERVICIO DE ANALISIS DE LAS SOLICITUDES DE ACCESO A LA INFORMACION PUBLICA Y RECURSOS LEGALES/CONTENCIOSOS PRESENTADOS POR LOS ADMINISTRADOS, CONFORME AL MARCO LEGAL VIGENTE PARA LA DIRECCION GENERAL DE MINERIA</t>
  </si>
  <si>
    <t>SERVICIO DE ESPECIALISTA EN PROGRAMACION Y GESTION LOGISTICA PARA LA OFICINA DE ABASTECIMIENTO Y SERVICIOS</t>
  </si>
  <si>
    <t>(ST-3/90) SERVICIO DE EVALUACION DE ASUNTOS ECONOMICOS Y FINANCIEROS DE PLANES DE CIERRE DE MINAS Y VERIFICACION DE EJECUCION DE PLANES DE CIERRE DE MINAS A CARGO DE LA DIRECCION GENERAL DE MINERIA</t>
  </si>
  <si>
    <t>SERVICIO DE TRANSPORTE PARA EL TRASLADO DEL PROFESIONALES DE LA OFICINA GENERAL DE GESTIÓN SOCIAL PARA ACCIONES DE MONITOREO A LAS ACTIVIDADES DE LOS DIRIGENTES EN ETAPA DE POST ELECCIONES PRESIDENCIALES 2021, EN EL CORREDOR VIAL DEL SUR</t>
  </si>
  <si>
    <t>20602586619 - PROSPERITY SERVICE SOCIEDAD COMERCIAL DE RESPONSABILIDAD LIMITADA</t>
  </si>
  <si>
    <t>SERVICIO PARA LA ELABORACION DE UN INFORME TECNICO QUE PERMITA DETERMINAR LOS TERMINOS DE REFERENCIA PARA LA CONTRATACION DE UNA ENCUESTA DIRIGIDA A LOS MINEROS INFORMALES</t>
  </si>
  <si>
    <t>10075548767 - PADILLA TREJO WILFREDO ALBERTO</t>
  </si>
  <si>
    <t>SERVICIO DE EVALUACION Y ANALISIS DE LA INFORMACION DE LA DECLARACION ESTADISTICA MENSUAL (ESTAMIN) PRESENTADA POR LOS TITULARES MINEROS</t>
  </si>
  <si>
    <t>10413401327 - CARLOS EULOGIO KATYA ROSSANA</t>
  </si>
  <si>
    <t>SERVICIO DE DIAGNÓSTICO EN LA IDENTIFICACIÓN DEL PROBLEMA PÚBLICO PARA EL INFORME DE ANÁLISIS DE PERTINENCIA DE LA POLÍTICA NACIONAL MULTISECTORIAL DE MINERÍA</t>
  </si>
  <si>
    <t>10075350169 - DELGADO PIZARRO CESAR AUGUSTO</t>
  </si>
  <si>
    <t>SERVICIO PROFESIONAL PARA LA GESTIÓN DEL DIALOGO Y SEGUIMIENTO DE CONFLICTIVIDAD SOCIAL Y AMBIENTAL EN LAS ZONAS DE ACTIVIDAD DE HIDROCARBUROS DE LA AMAZONIA NACIONAL (LOTE 95 Y LOTE 192 CUATRO CUENCAS)</t>
  </si>
  <si>
    <t>10053414864 - DEL AGUILA VALCARCEL JORGE ENRIQUE</t>
  </si>
  <si>
    <t>SERVICIO PROFESIONAL PARA EL MONITOREO Y SISTEMATIZACIÓN DELA INFORMACIÓN DE CONFLICTIVIDAD SOCIAL DE LOS LOTES 131 Y LOTE 200.</t>
  </si>
  <si>
    <t>10053818922 - MACEDO CORAZAO FABRICIO JULIO</t>
  </si>
  <si>
    <t>SERVICIOS DE ASESORÍA LEGAL RESPECTO A LA EJECUCIÓN DEL CONTRATO DE CONCESIÓN LÍNEA DE TRANSMISIÓN SGT 500 KV CHILCA MARCONA MONTALVO Y DE SER EL CASO, LA APLICACIÓN DE LA CLÁUSULA SOBRE SOLUCIÓN DE CONTROVERSIAS</t>
  </si>
  <si>
    <t>20605364595 - QUANTIC TELECOM S.A.C.</t>
  </si>
  <si>
    <t>SERVICIO DE ASISTENCIA TÉCNICA EN MATERIA DE FINANZAS PUBLICAS PARA LA OFICINA FINANCIERA DE LA OFICINA GENERAL DE ADMINISTRACION</t>
  </si>
  <si>
    <t>SERVICIO DE COORDINACIÓN PARA LA DIFUSIÓN Y POSICIONAMIENTODE MATERIAL AUDIOVISUAL INFORMATIVO SOBRE LOS PROYECTOS, PROGRAMAS Y ACTIVIDADES DEL SECTOR ENERGÍA Y MINAS EN MEDIOS DE COMUNICACIÓN NACIONAL Y REGIONAL (TELEVISIÓN Y RADIO).</t>
  </si>
  <si>
    <t>SERVICIO DE MANTENIMIENTO PREVENTIVO Y CORRECTIVO DE LA UNIDAD VEHICULAR LEXUS MODELO LS 600HL DE PLACA EGS-046</t>
  </si>
  <si>
    <t>20256211310 - MITSUI AUTOMOTRIZ S A</t>
  </si>
  <si>
    <t>SERVICIO DE ANÁLISIS DEL REFUERZO DE LA LÍNEA DE TRANSMISIÓN 220 KV MONTALVO - MOQUEGUA E INFORME DE ENCARGO DE PROYECTOS A PROINVERSION DERIVADOS DEL PLAN DE TRANSMISIÓN</t>
  </si>
  <si>
    <t>10239445000 - CAMPANA TAMAYO ARMANDO</t>
  </si>
  <si>
    <t>SERVICIO DE EVALUACIÓN Y ANÁLISIS DE SOLICITUDES DE MODIFICACIÓN CONTRACTUAL POR FUERZA MAYOR Y/O CAMBIOS EN LOS ALCANCES DE LOS PROYECTOS C.H. HYDRIKA 1, C.H. HYDRIKA 2 Y C.H. HYDRIKA</t>
  </si>
  <si>
    <t>SERVICIO DE ASISTENCIA TÉCNICA ADMINISTRATIVA EN MATERIA DECONTRATACIONES SIN PROCESO</t>
  </si>
  <si>
    <t>SERVICIO DE DIAGNOSTICO, ASISTENCIA TÉCNICA, DESARROLLO Y MANTENIMIENTO DE LOS SISTEMAS DE INFORMACION PARA LAS UNIDADES ORGANICAS DEL MINEM.</t>
  </si>
  <si>
    <t>10096773663 - AVILA ARROYO VICTOR HUGO</t>
  </si>
  <si>
    <t>SERVICIO DE ASISTENCIA TECNICA EN MATERIA DE CONTRATACIONESMENORES A OCHO (08) UIT</t>
  </si>
  <si>
    <t>SERVICIO DE ASISTENCIA TÉCNICA EN PROCEDIMIENTOS DE SELECCION Y ACUERDO MARCO</t>
  </si>
  <si>
    <t>SERVICIO DE ASISTENCIA TÉCNICA PARA LAS CONTRATACIONES EN EL MARCO DEL TUO DE LA LEY N° 30225 - LEY DE CONTRATACIONES DEL ESTADO Y SU REGLAMENTO</t>
  </si>
  <si>
    <t>SERVICIO DE ESPECIALISTA EN CONTRATACIONES DEL ESTADO</t>
  </si>
  <si>
    <t>SERVICIO DE ASISTENCIA TÉCNICA ADMINISTRATIVA EN MATERIA DECONTRATACIONES PUBLICAS</t>
  </si>
  <si>
    <t>SERVICIO PROFESIONAL PARA LA FACILITACIÓN DEL PROCESO DE CONSULTA PREVIA EN ZONAS DE ACTIVIDAD HIDROCARBURIFERA DE LOS LOTES 192 Y 200 EN LAS REGIONES LORETO Y UCAYALI</t>
  </si>
  <si>
    <t>10053754321 - DANTAS ARANA ALLAN AUGUSTO</t>
  </si>
  <si>
    <t>SERVICIO DE UN PROFESIONAL PARA QUE APOYE A LAS ACTIVIDADESREFERIDAS AL SEGUIMIENTO DE LA IMPLEMENTACIÓN DE LAS RECOMENDACIONES QUE DERIVAN DE LOS INFORMES DE CONTROL A CARGO DE LA SECRETARÍA GENERAL DEL MINEM.</t>
  </si>
  <si>
    <t>10091591842 - CASTAÑEDA HERNANDEZ JEANETHE PERSIS</t>
  </si>
  <si>
    <t>SERVICIO DE ASISTENCIA ESPECIALIZADA EN SOLUCIONES DE TECNOLOGIA E INNOVACION PARA FUNCIONARIOS DEL MINISTERIO DE ENERGIA Y MINAS.</t>
  </si>
  <si>
    <t>SERVICIO ESPECIALIZADO EN MATERIA LEGAL RELACIONADO A LA ABSOLUCIÓN DE LA DECISIÓN PRELIMINAR EMITIDA POR EL EXPERTO TÉCNICO EN LA CONTROVERSIA REFERIDA AL COSTO DE INVERSIÓN DEL PROYECTO "DERIVACIÓN PRINCIPAL AYACUCHO</t>
  </si>
  <si>
    <t>SERVICIO DE ANÁLISIS Y ELABORACIÓN DE PROYECTOS DE NORMATIVA SOBRE EL CÓDIGO DE RED CONEXA AL COES; ACTUALIZACIÓN DE LAS NORMAS DGE CALIFICACIÓN ELÉCTRICA Y USO DE ELECTRICIDAD ENMINAS; EN MATERIA DEL SUBSECTOR ELECTRICIDAD.</t>
  </si>
  <si>
    <t>10103103831 - RIVERA CABALLERO JOSE BENJAMIN</t>
  </si>
  <si>
    <t>SERVICIO DE SEGUIMIENTO DE LAS INVERSIONES EN EL SUBSECTOR ELECTRICIDAD RELACIONADAS CON LOS PROCEDIMIENTOS DE OTORGAMIENTO DE CONCESIONES PARA DESARROLLAR ACTIVIDADES DE GENERACION Y TRANSMISION</t>
  </si>
  <si>
    <t>10472125996 - VALDIVIA ZEGARRA YAHAIRA LIZETH</t>
  </si>
  <si>
    <t>(ST- 3/80)SERVICIO ESPECIALIZADO PARA LA IMPLEMENTACION DELPROCESO DE CONSULTA PREVIA DEL PROYECTO MINERO YUMPAG CARAMA FASE 3 Y OTRAS ACTIVIDADES RELACIONADAS A LA CONSULTA PREVIA</t>
  </si>
  <si>
    <t>10707902952 - ALATA QUISPE EYNER</t>
  </si>
  <si>
    <t>(ST - 3/90)SERVICIO DE ASISTENCIA LEGAL ESPECIALIZADA PARA EL DESPACHO DE VM DE MINAS</t>
  </si>
  <si>
    <t>(ST-3/90 )SERVICIO ESPECIALIZADO PARA LA IMPLEMENTACION DELPROCESOS DE CONSULTA PREVIA DEL PROYECTO DE HIDROCARBUROS LOTE 200</t>
  </si>
  <si>
    <t>10405111727 - STELLA ALVARADO OLIVER ENZO</t>
  </si>
  <si>
    <t>(ST - 2/60)SERVICIO DE ASESORIA TÉCNICA Y MONITOREO DE LAS ACTIVIDADES EN EL MARCO DE LA RM 268-2020-PCM Y RS 238-2020 PRESIDIDAS POR EL VM DE HIDROCARBUROS</t>
  </si>
  <si>
    <t>10101705795 - ZUÑIGA FERNANDEZ YOLANDA</t>
  </si>
  <si>
    <t>(ST-3/90)SERVICIO ESPECIALIZADO PARA LA IDENTIFICACION DE PUEBLOS INDIGENAS, IDENTIFICACION DE POSIBLES AFECTACIONES A PUEBLOS INDIGENAS U ORIGINARIOS E IMPLENTACION DE PROCESOS DE CONSULTA PREVIA EN EL AMBITO DE LOS PROYECTOS MINERO ENERGÉTICOS.</t>
  </si>
  <si>
    <t>10403274025 - OVIEDO GAMERO MAGALY DEL PILAR</t>
  </si>
  <si>
    <t>(ST - 3/90) SERVICIO ESPECIALIZADO PARA LA ELABORACIÓN DE INFORMES LEGALES DEL PROCESO DE CONSULTA PREVIA DEL PROYECTO MINERO ELIDA Y OTRAS ACTIVIDADES RELACIONADAS A LA CONSULTA PREVIA EN EL SECTOR ENERGÍA Y MINERÍA</t>
  </si>
  <si>
    <t>10422701287 - RODRIGUEZ RAMIREZ JOSE LUIS</t>
  </si>
  <si>
    <t>(ST - 3/90) SERVICIO ESPECIALIZADO PARA LA IDENTIFICACIÓN DE PUEBLOS INDÍGENAS U ORIGINARIOS E IMPLEMENTACIÓN DE PROCESOS DE CONSULTA PREVIA Y/O PLANES INFORMATIVOS DE LOS PROYECTOS MINEROS ENERGÉTICOS</t>
  </si>
  <si>
    <t>10428026824 - IPINCE LOPEZ NATALIA</t>
  </si>
  <si>
    <t>(ST - 2/50) SERVICIO PROFESIONAL ESPECIALIZADO PARA LA IMPLEMENTACION DE ESTRATEGIAS PARA LA GESTION DE LOS PROCESOS DEPROYECTOS EN LOS SECTORES MINERIA Y ELECTRICIDAD EN LA OGGS</t>
  </si>
  <si>
    <t>10296107391 - OROSCO CHAVEZ ALVARO EDWIN</t>
  </si>
  <si>
    <t>SERVICIO DE TRANSPORTE PARA EL TRASLADO DEL PERSONAL DE LA OFICINA GENERAL DE GESTIÓN SOCIAL PARA REALIZAR MONITOREO DELOS DIRIGENTES EN ÉPOCA PRE ELECTORAL EN LAS COMUNIDADES Y DISTRITOS DE LA PROVINCIA DE CHUMBIVILCAS, ESPINAR Y COTABAMBAS.</t>
  </si>
  <si>
    <t>(ST - 3/90) SERVICIO ESPECIALIZADO PARA LA ELABORACIÓN DE INFORMES LEGALES DEL PROCESO DE CONSULTA PREVIA DEL PROYECTO MINERO CCELOCCASA FASE I Y OTRAS ACTIVIDADES RELACIONADAS A LA CONSULTA PREVIA EN EL SECTOR ENERGÍA Y MINERÍA.</t>
  </si>
  <si>
    <t>10447672991 - ROMAN NOLE CARLOS ALBERTO</t>
  </si>
  <si>
    <t>SERVICIO DE EJECUCIÓN DEL FORO PARA PRESENTAR EL INICIO DELPROCESO DE FORMULACIÓN DE LA POLÍTICA NACIONAL MULTISECTORIAL PARA LA MINERÍA ARTESANAL Y PEQUEÑA MINERÍA</t>
  </si>
  <si>
    <t>20109705129 - UNIVERSIDAD DEL PACIFICO</t>
  </si>
  <si>
    <t>SERVICIO DE MONITOREO Y ANALISIS DE MEDIOS DE COMUNICACION (NACIONAL)</t>
  </si>
  <si>
    <t>20510709099 - DP COMUNICACIONES S.A.C.</t>
  </si>
  <si>
    <t>AVISO DE PUBLICACION EN DIARIO OFICIAL EL PERUANO</t>
  </si>
  <si>
    <t>CUARTO PAGO DEL CONVENIO ESPECIFICO Nº 001-2019-MEM-CARELEC/UNSA-FIPS (PROVINCIA DE ILO, REGION MOQUEGUA) EN LA MAESTRIA EN GESTION DE LA ENERGIA CON MENCION EN ELECTRICIDAD) - UNIVERSIDAD NACIONAL SAN AGUSTIN</t>
  </si>
  <si>
    <t>CUARTO PAGO DEL CONVENIO ESPECIFICO Nº 002--2019-MEM-CARELEC/UNSA-FIPS (PROVINCIA DE MARISCAL NIETO, REGION MOQUEGUA) EN LA MAESTRIA EN GESTION DE LA ENERGIA CON MENCION EN ELECTRICIDAD</t>
  </si>
  <si>
    <t>(ST - 3/90) ASISTENCIA ADMINISTRATIVA LEGAL PARA LA OFICINAGENERAL DE ADMINISTRACIÓN</t>
  </si>
  <si>
    <t>10107411459 - PINEDO GODOY ROSA ELENA</t>
  </si>
  <si>
    <t>SERVICIO SUSCRIPCIÓN ANUAL DEL SOFTWARE RED HAT LINUX PARA LOS SERVIDORES DE INTRANET Y EXTRANET</t>
  </si>
  <si>
    <t>20345367757 - STORAGEDATA S.A.C.</t>
  </si>
  <si>
    <t>SERVICIO DE ASISTENCIA TÉCNICA EN EL MONITOREO DE LA IMPLEMENTACIÓN DE SISTEMAS INFORMÁTICOS</t>
  </si>
  <si>
    <t>SERVICIO DE ACTIVIDADES JURÍDICAS PARA LA OFICINA GENERAL DE ASESORÍA JURÍDICA</t>
  </si>
  <si>
    <t>10413679091 - ESCOBAR ROZAS GISELLA MARIELL</t>
  </si>
  <si>
    <t>SERVICIO DE ALQUILER DE SOFTWARE PARA BRINDAR SEGURIDAD EN LAS COMUNICACIONES INSTITUCIONALES Y PROTECCIÓN DE APLICACIONES WEB PARA EL MINISTERIO DE ENERGÍA Y MINAS</t>
  </si>
  <si>
    <t>SERVICIO DE UN ESPECIALISTA LEGAL PARA LA EVALUACIÓN DE INSTRUMENTOS DE GESTIÓN AMBIENTAL Y LA ATENCIÓN DE EXPEDIENTES ADMINISTRATIVOS</t>
  </si>
  <si>
    <t>SERVICIO DE ASESORÍA LEGAL EN DERECHO CONSTITUCIONAL Y PROCESAL CONSTITUCIONAL PARA SUSTENTAR ANTE EL PODER JUDICIAL EL CUMPLIMIENTO DEL MINEM DE LA SENTENCIA DE ACCIÓN POPULARN° 28315-2019</t>
  </si>
  <si>
    <t>10077733073 - LANDA ARROYO CESAR RODRIGO</t>
  </si>
  <si>
    <t>(ST - 3/90) SERVICIO ESPECIALIZADO PARA LA ELABORACIÓN DE TRES (03) INFORMES QUE CONTIENEN LA IDENTIFICACIÓN Y POSICIONAMIENTO DE CONDUCTAS EMPRESARIALES RESPONSABLES EN LA GESTIÓN SOCIAL DEL SECTOR MINERO ENERGÉTICO</t>
  </si>
  <si>
    <t>10441274870 - MARTINEZ VASQUEZ JULIO</t>
  </si>
  <si>
    <t>SERVICIO DE UN PROFESIONAL PARA SISTEMATIZAR INFORMACION RESPECTO A LAS CARACTERISTICAS TENICO-LEGALES Y TESTIMONIALES (HISTORIAS DE VIDA), DE EXPERIENCIA EXITOSAS EN MINERIA FORMAL DE PEQUEÑA ESCALA EN 6 REGIONES DEL PERU CON LA FINALIDADDE CONTRIBUIR A</t>
  </si>
  <si>
    <t>10214983970 - VARGAS CORDOVA RAMIRO ALBERTO</t>
  </si>
  <si>
    <t>SERVICIO DE UN PROFESIONAL PARA REALIZAR SEGUIMIENTO TECNICO-LEGAL EN EL MONITOREO, EVALUACION Y COORDINACION DE LAS ACCIONES NECESARIAS QUE COMPRENDEN EL PROCESO DE ELABORACION YENTREGA FINAL DE LA POLITICA NACIONAL DE PEQUEÑA MINERIA Y MINERIA SIGUIEND</t>
  </si>
  <si>
    <t>SERVICIO DE UN PROFESIONAL PARA ELABORAR LAS HERRAMIENTAS METODOLOGICAS Y SISTEMATIZAR LA INFORMACION RECOPILADA PARA EL TRABAJO DE LEVANTAMIENTO DE INFORMACION PRIMARIA PARA LA ELABORACION DE LA POLITICA NACIONAL MULTISECTORIAL DE LA PEQUEÑA MINERIA Y M</t>
  </si>
  <si>
    <t>10759721581 - ESPINOZA PRADO GELIN PILAR</t>
  </si>
  <si>
    <t>SERVICIO DE UN EVALUADOR ECONOMICO DE PROYECTOS EN ASOCIACIONES PUBLICO - PRIVADAS PARA LA UNIDAD FORMULADORA DE LA DGH</t>
  </si>
  <si>
    <t>(ST - 2/60) ESPECIALISTA LEGAL PARA LA EVALUACIÓN Y SEGUIMIENTO DE PROYECTOS DE MASIFICACIÓN DE GAS NATURAL</t>
  </si>
  <si>
    <t>SERVICIO DE EVALUACIÓN TÉCNICA DE LAS ACTIVIDADES REFERENTEA LA EXPLORACIÓN Y EXPLOTACIÓN DE HIDROCARBUROS.</t>
  </si>
  <si>
    <t>CONTRATACIÓN DEL SERVICIO DE SOPORTE Y ASESORÍA ESPECIALIZADA EN TEMAS DE CARÁCTER TÉCNICO ADMINISTRATIVO RELACIONADO CON LA LEY DE CONTRATACIONES DEL ESTADO Y SU REGLAMENTO, ASÍ COMO EL SOPORTE ADMINISTRATIVO RESPECTIVO PARA LA DIRECCIÓN GENERAL DE HIDR</t>
  </si>
  <si>
    <t>(ST - 3/90) SERVICIO DE UN PROFESIONAL EN SISTEMAS PARA REALIZAR SEGUIMIENTO A LOS SISTEMAS Y BASE DE DATOS DE LA DIRECCION GENERAL DE FORMALIZACION MINERA Y EN EL MARCO DE LA COMISION MULTISECTORIAL PERMANENTE</t>
  </si>
  <si>
    <t>(ST - 2/60) SERVICIO DE UN EVALUADOR TÉCNICO ECONÓMICO DE PROYECTOS DE INVERSIÓN PARA LA UNIDAD FORMULADORA DE LA DGH</t>
  </si>
  <si>
    <t>SERVICIO DE ELABORACION Y EDICION DE MATERIAL DIDACTICO</t>
  </si>
  <si>
    <t>20538465055 - TALENTO CREATIVO DISEÑO Y COMUNICACIONES SRL</t>
  </si>
  <si>
    <t>SERVICIO PARA LA ADECUACIÓN DEL MÓDULO EXTRANET DEL NUEVO SISTEMA DE GESTIÓN DE INFORMACIÓN DE LA DIRECCIÓN GENERAL DE ELECTRICIDAD.</t>
  </si>
  <si>
    <t>10167376041 - CHAMBA SAUCEDO CARLOS ALBERTO</t>
  </si>
  <si>
    <t>SERVICIO DE UNA EMPRESA CONSULTORA PARA EL ANALISIS Y SUSTENTACION DE LA FIJACION DEL MARGEN DE RESERVA Y LAS HORAS DE PUNTA PARA EL PERIODO MAYO 2021 - ABRIL 2025</t>
  </si>
  <si>
    <t>20606056762 - WIN CONSULTORIA E INVESTIGACION E.I.R.L.</t>
  </si>
  <si>
    <t>(ST - 3/90) SERVICIO DE UN PROFESIONAL PARA REALIZAR ACTVIDADES DE ASISTENCIA TÉCNICA A NIVEL GEOESPACIAL EN EL MARCO DE LA COMISION MULTISECTORIAL PERMANENTE Y EL PROCESO DE FORMALIZACION MINERA</t>
  </si>
  <si>
    <t>SERVICIO DE CONSULTORÍA LEGAL PARA LA INTERPRETACIÓN DEL CONTRATO DE CONCESIÓN SGT ENLACE 500 KV LA NIÑA - PIURA Y CONTRATO DE CONCESIÓN SGT ENLACE 220 KV PARIÑA - NUEVA TUMBES, SUBESTACIONES, LÍNEAS Y AMPLIACIONES ASOCIADAS</t>
  </si>
  <si>
    <t>SERVICIO DE TRANSPORTE PARA EL TRASLADO DEL PERSONAL DE LA OFICINA GENERAL DE GESTIÓN SOCIAL PARA GESTIÓN, PREVENCIÓN YMONITOREO A PROTESTAS Y BLOQUEOS EN LAS ZONAS DE INFLUENCIADE LA ACTIVIDAD MINERA EN LOS DISTRITOS Y LOCALIDADES DE LAS PROVINCIAS DE C</t>
  </si>
  <si>
    <t>SERVICIO DE ANALISIS Y ELABORACION DE ESPECIFICACIONES PARALA IMPLEMENTACION DE UN NUEVO SISTEMA DE CONCESIONES Y AUTORIZACIONES DE BENEFICIO PARA LA DIRECCION GENERAL DE MINERIADEL MINEM</t>
  </si>
  <si>
    <t>20603024398 - CRAMIX S.A.C.</t>
  </si>
  <si>
    <t>SERVICIO PROFESIONAL PARA PROMOCIÓN Y SEGUIMIENTO AL DESARROLLO DEL PROCESO DE FORMALIZACIÓN MINERA DE LAS ACTIVIDADES DE PEQUEÑA MINERÍA Y MINERÍA ARTESANAL EN LA REGIÓN MADRE DEDIOS, PROVINCIA DE TAMBOPATA</t>
  </si>
  <si>
    <t>10401942390 - ORREGO RODRIGUEZ JUNIORS ADOLFO</t>
  </si>
  <si>
    <t>SERVICIO DE ASISTENCIA TÉCNICA PARA EL MEJORAMIENTO Y CONSERVACIÓN DE LA INFRAESTRUCTURA DE LA SEDE CENTRAL Y LOCALES ANEXOS DEL MINEM</t>
  </si>
  <si>
    <t>SERVICIO PROFESIONAL PARA PROMOCIÓN Y SEGUIMIENTO AL DESARROLLO DEL PROCESO DE FORMALIZACIÓN MINERA DE LAS ACTIVIDADES DE PEQUEÑA MINERÍA Y MINERÍA ARTESANAL EN LA REGIÓN MADRE DEDIOS, PROVINCIA DE MANU.</t>
  </si>
  <si>
    <t>10239864606 - FARFAN PALMA WALTER WASHINGTON</t>
  </si>
  <si>
    <t>SERVICIO DE UN ASESOR SENIOR EN PLANEAMIENTO ENERGÉTICO PARA LA EVALUACIÓN DE PROSPECTIVAS ENERGÉTICAS Y MECANISMOS REGULATORIOS RELACIONADOS A ENERGÍAS RENOVABLES</t>
  </si>
  <si>
    <t>10085329052 - ESPINOZA QUIÑONES LUIS ALBERTO</t>
  </si>
  <si>
    <t>SERVICIO PROFESIONAL PARA GABINETE DE ASESORES DEL MINISTERIO DE ENERGÍA Y MINAS, EN TEMAS RELACIONADOS A LA GESTIÓN DEL FONDO DE ADELANTO SOCIAL</t>
  </si>
  <si>
    <t>10410536850 - MESONES ALVARADO JUANA YAQUELINE</t>
  </si>
  <si>
    <t>SERVICIO DE CONSULTORÍA LEGAL RELACIONADO A LA CONTROVERSIATÉCNICA QUE SE SIGUE CON LA EMPRESA TRANSPORTADORA DEL GAS DEL PERÚ S.A. REFERIDA AL COSTO DE INVERSIÓN DEL PROYECTO "DERIVACIÓN PRINCIPAL AYACUCHO"</t>
  </si>
  <si>
    <t>AVISO DE PUBLICACIÓN EN EL DIARIO OFICIAL EL PERUANO ---- MARZO</t>
  </si>
  <si>
    <t>SERVICIO DE CONSULTORIA CONTABLE Y FINANCIERA RELACIONADA ALA CONTROVERSIA TECNICA QUE SE SIGUE CON LA EMPRESA TRANSPORTADORA DEL GAS DEL PERU S.A. REFERIDA AL COSTO DE INVERSIONDEL PROYECTO DERIVACION PRINCIPAL AYACUCHO</t>
  </si>
  <si>
    <t>20101273602 - ESPINOZA Y ASOCIADOS SOCIEDAD CIVIL</t>
  </si>
  <si>
    <t>SERVICIOS DE CONSULTORÍA PARA EL ANÁLISIS SOBRE EL MARCO REGULATORIO DE TRANSMISIÓN ELÉCTRICA Y LA PROCEDENCIA O NO DE LA MODALIDAD DE PAGO DIRECTO PLANTEADA COMO PRETENSIÓN PRINCIPAL POR CONSORCIO TRANSMANTARO S.A. EN EL CASO ARBITRAL N° 0725-2019CCL, A</t>
  </si>
  <si>
    <t>10102194662 - DAVILA PHILIPPON SANTIAGO DE JESUS</t>
  </si>
  <si>
    <t>SERVICIO DE TRANSPORTE PARA EL TRASLADO DEL PERSONAL DE LA OGGS PARA REALIZAR SEGUIMIENTO Y ACCIONES DE PREVENCIÓN A LOS PAROS BLOQUEOS EN EL CORREDOR VIAL DEL SUR EN COMUNIDADES Y ZONAS DE INFLUENCIA DE LOS DISTRITOS DE LA PROVINCIA DE CHUMBIVILCAS, ESP</t>
  </si>
  <si>
    <t>SERVICIO DE GESTION Y ANALISIS PARA LA AUTOMATIZACION DE PROCEDIMIENTOS ADMINISTRATIVOS DE HIDROCARBUROS Y ELECTRICIDADDEL MINISTERIO DE ENERGIA Y MINAS.</t>
  </si>
  <si>
    <t>10096703428 - MATSUURA GARRO HUGO ALBERTO</t>
  </si>
  <si>
    <t>SERVICIO DE DESARROLLO E IMPLEMENTACION DE LA AUTOMATIZACION DE PROCEDIMIENTOS ADMINISTRATIVOS DE HIDROCARBUROS Y ELECTRICIDAD DEL MINISTERIO DE ENERGIA Y MINAS.</t>
  </si>
  <si>
    <t>10718027662 - GARCIA CHIHUANHUAYLLA MARIO</t>
  </si>
  <si>
    <t>SERVICIO DE ACONDICIONAMIENTO DE SALA Y STANDS VIRTUALES</t>
  </si>
  <si>
    <t>SERVICIO DE UNA PERSONA NATURAL COMO ESPECIALISTA SOCIAL PARA LA GESTION E IDENTIFICACION DE PROYECTOS DE DESARROLLO ENLA PROVINCIA DE COTABAMBAS Y DISTRITO DE PROGRESO EN LA PROVINCIA GRAU, DEPARTAMENTO DE APURIMAC</t>
  </si>
  <si>
    <t>10238549600 - LETONA CASTILLO JOSE DARWIN</t>
  </si>
  <si>
    <t>SERVICIO DE ASISTENCIA TECNICA LEGAL PARA LA OFICINA GENERAL DE ADMINISTRACION</t>
  </si>
  <si>
    <t>SUMINISTRO DE ENERGIA ELECTRICA</t>
  </si>
  <si>
    <t>SERVICIO DE RENOVACION DE SUSCRIPCION AL SPIJ</t>
  </si>
  <si>
    <t>20131371617 - MINISTERIO DE JUSTICIA Y DERECHOS HUMANOS</t>
  </si>
  <si>
    <t>SERVICIO DE EVALUACIÓN DE INSTRUMENTOS DE GESTIÓN AMBIENTAL: INFORMES DE IDENTIFICACIÓN DE SITIOS CONTAMINADOS PRESENTADOS A LA DIRECCIÓN GENERAL DE ASUNTOS AMBIENTALES MINEROS</t>
  </si>
  <si>
    <t>SERVICIO DE EVALUACION DE LOS COMPONENTES AMBIENTAL Y BIOLOGICO DE LOS INSTRUMENTOS DE GESTION AMBIENTAL, TRAMITADOS ANTE LA DIRECCION GENERAL DE ASUNTOS AMBIENTALES DE HIDROCARBUROS</t>
  </si>
  <si>
    <t>10404375810 - MEDINA DEL CARPIO NELSON DELMAR</t>
  </si>
  <si>
    <t>SERVICIO DE EVALUACION DEL COMPONENTE AMBIENTAL DE LOS INSTRUMENTOS GESTION AMBIENTAL, TRAMITADOS ANTE LA DIRECCION GENERAL DE ASUNTOS AMBIENTALES DE HIDROCARBUROS</t>
  </si>
  <si>
    <t>10451504512 - GAMARRA ROJAS JUAN</t>
  </si>
  <si>
    <t>CANCELACION DE SERVICIO DE ARBITRAJE</t>
  </si>
  <si>
    <t>SERVICIO DE EVALUACION DEL COMPONENTE AMBIENTAL DE LOS INSTRUMENTOS DE GESTION AMBIENTAL TRAMITADOS ANTE LA DIRECCION GENERAL ASUNTOS AMBIENTALES DE HIDROCARBUROS</t>
  </si>
  <si>
    <t>10422910773 - ALFARO PORTOCARRERO LUIS FERNANDO</t>
  </si>
  <si>
    <t>SERVICIO DE EVALUACIÓN DEL COMPONENTE SOCIAL DE LOS INSTRUMENTOS DE GESTIÓN AMBIENTAL DE ACTIVIDADES DE COMERCIALIZACIÓN DE HIDROCARBUROS PRESENTADOS ANTE LA DIRECCIÓN GENERAL DE ASUNTOS AMBIENTALES DE HIDROCARBUROS</t>
  </si>
  <si>
    <t>10408065572 - PONCE GALVEZ CARLOS ALFONSO</t>
  </si>
  <si>
    <t>10038966559 - CORONADO SAENZ RICHARD ARTURO</t>
  </si>
  <si>
    <t>10077642604 - CAYCHO BUSTAMANTE MILAGROS KARINA</t>
  </si>
  <si>
    <t>10422273684 - RODRIGUEZ CARREON MARIA EUGENIA</t>
  </si>
  <si>
    <t>10086471570 - DIAZ CARRION JAIRO FELIPE</t>
  </si>
  <si>
    <t>10419407548 - AGUILAR MORI GLIDER</t>
  </si>
  <si>
    <t>10452811249 - VILA HUAPAYA FRANK ELLIOT</t>
  </si>
  <si>
    <t>SERVICIO DE EVALUACION DEL COMPONENTE SOCIAL DE ALOS INSTRUMENTOS DE GESTION AMBIENTAL, TRAMITADOS ANTE LA DIRECCION GENERAL DE ASUNTOS AMBIENTALES DE HIDROCARBUROS</t>
  </si>
  <si>
    <t>10072349623 - MENDOCILLA ALVAREZ LUIS ALEJANDRO</t>
  </si>
  <si>
    <t>10456484706 - LOPEZ ROMERO RICHARD JONATHAN</t>
  </si>
  <si>
    <t>CONTRATACIÓN DE UN PROFESIONAL PARA BRINDAR SERVICIO DE CARÁCTER LEGAL EN LA OFICINA GENERAL DE PLANEAMIENTO Y PRESUPUESTO</t>
  </si>
  <si>
    <t>SERVICIO PROFESIONAL PARA ELABORACION DE INFORMACION SOCIALSOBRE RESOLUCION DE CONFLICTOS SOCIALES EN LAS ZONAS DE INFLUENCIA DE LOS PROYECTOS MINERO ENERGETICOS EN LA REGION DE ICA - Sede Ica.</t>
  </si>
  <si>
    <t>17207646946 - CAHUANA AMBAS JORGE LEOPOLDO</t>
  </si>
  <si>
    <t>SERVICIO PROFESIONAL PARA ELABORACION DE INFORMACION SOCIALSOBRE RESOLUCION DE CONFLICTOS SOCIALES EN LAS ZONAS DE INFLUENCIA DEL PROYECTO MINERO ZAFRANAL - REGION AREQUIPA</t>
  </si>
  <si>
    <t>SERVICIO DE INTERNET MOVIL PARA TRABAJO REMOTO</t>
  </si>
  <si>
    <t>SERVICIO DE INTERNET MOVIL PARA TRABAJOS REMOTOS DEL PERSONAL DEL MINEM</t>
  </si>
  <si>
    <t>SERVICIO DE ASISTENCIA TÉCNICA EN EFICIENCIA ENERGÉTICA</t>
  </si>
  <si>
    <t>10431711490 - GUERRERO ANCAJIMA JOSE ALEJANDRO</t>
  </si>
  <si>
    <t>SERVICIO DE UN ASESOR SENIOR EN PLANEAMIENTO ENERGÉTICO PARA LAELABORACION DE LOS PLANES INDICATIVOS DEL SECTOR ENERGIA2019-2040</t>
  </si>
  <si>
    <t>SERVICIO PROFESIONAL ESPECIALIZADO PARA LA GESTION DE LA INFORMACION SOBRE CONFLICTOS SOCIO AMBIENTALES EN EL AMBITO DEPROYECTOS DE HIDROCARBUROS EN LA AMAZONIA NACIONAL.</t>
  </si>
  <si>
    <t>SERVICIO PROFESIONAL PARA PROMOCION Y SEGUIMIENTO AL DESARROLLO DEL PROCESO DE FORMALIZACION MINERA DE LAS ACTIVIDADES DE PEQUEÑA MINERIA Y MINERIA ARTESANAL EN LAS REGIONES DE CUSCO Y APURIMAC</t>
  </si>
  <si>
    <t>10013230922 - SAMANEZ LIRA JUAN RODOLFO</t>
  </si>
  <si>
    <t>CONSULTORIA PARA LA ELABORACION DE UN INFORME LEGAL, PROYECTO DE MEDIDA CAUTELAR Y PROYECTO DE DEMANDA, QUE DISPONGA LAESTRATEGIA Y PLAN DE ACCION QUE CORRESPONDAN......</t>
  </si>
  <si>
    <t>CONTRATACION DEL SERVICIO DE ASESORIA LEGAL PARA EL PATROCINIO DE PROCESOS ARBITRALES</t>
  </si>
  <si>
    <t>20605731733 - ESTUDIO RIVERA S.A.C.</t>
  </si>
  <si>
    <t>SERVICIO DE UN PROFESIONAL PARA LA EJECUCION DE SERVICIOS DE CONTROL SIMULTANEO EN LA MODALIDAD DE VISITAS DE CONTROL PROGRAMADAS EN EL PLAN ANUAL DE CONTROL PARA EL PRIMER TRIMESTRE DEL 2021 DEL ORGANOS DE CONTROL INSTITUCIONAL</t>
  </si>
  <si>
    <t>10106516516 - SOTIL PEREZ PALMA FREDY JEANSAUL</t>
  </si>
  <si>
    <t>SERVICIO PROFESIONAL PARA BRINDAR ACOMPAÑAMIENTO A LOS ESPACIOS DE DIALOGO DESARROLLADOS EN EL CORREDOR VIAL APURIMAC -CUSCO.</t>
  </si>
  <si>
    <t>SERVICIO DE CONSULTORIA PARA LA SUPERVISION Y REVISION DEL SEGUNDO ENTREGABLE DEL ESTUDIO DE PREINVERSION A NIVEL DE PERFIL DE LA VENTANILLA UNICA DIGITAL DEL SECTOR MINERIA</t>
  </si>
  <si>
    <t>SERVICIO PROFESIONAL ESPECIALIZADO EN GESTION SOCIAL PARA BRINDAR ACOMPAÑAMIENTO A LOS ESPACIOS DE DIALOGO DESARROLLADOS EN LAS REGIONES DE PUNO Y MOQUEGUA.</t>
  </si>
  <si>
    <t>SERVICIO DE CONSULTORIA ESPECIALIZADA PARA UN PERITAJE</t>
  </si>
  <si>
    <t>20553292655 - METACONTROL INGENIEROS S.A.C.</t>
  </si>
  <si>
    <t>MAESTRIA EN INGENIERIA CON MENCION EN GERENCIA DE PROYECTOSELECTROMECANICOS. Rebaja según Memo 030-2021-MINEM-CARELEC,Exp. I-2432</t>
  </si>
  <si>
    <t>AVISO DE PUBLICACION EN EL DIARIO EL PERUANO</t>
  </si>
  <si>
    <t>SERVICIO DE TRANSPORTE PARA EL TRASLADO DEL PERSONAL DE LA OFICINA GENERAL DE GESTIÓN SOCIAL PARA REALIZAR MONITOREO Y IDENTIFICACIÓN DE NUEVOS ACTORES SOCIALES EN LAS COMUNIDADESDE LOS DISTRITOS DE LA PROVINCIA DE CHUMBIVILCAS, ESPINAR Y COTABAMBAS</t>
  </si>
  <si>
    <t>SERVICIO PROFESIONAL PARA PROMOCIÓN Y SEGUIMIENTO AL DESARROLLO DEL PROCESO DE FORMALIZACIÓN MINERA DE LAS ACTIVIDADES DE PEQUEÑA MINERÍA Y MINERÍA ARTESANAL EN LA PROVINCIA DE CARAVELÍ, REGIÓN DE AREQUIPA.</t>
  </si>
  <si>
    <t>SERVICIO PROFESIONAL PARA PROMOCIÓN Y SEGUIMIENTO AL DESARROLLO DEL PROCESO DE FORMALIZACIÓN MINERA DE LAS ACTIVIDADES DE PEQUEÑA MINERÍA Y MINERÍA ARTESANAL EN LAS PROVINCIAS DE SANDIA, CARABAYA Y PUNO.</t>
  </si>
  <si>
    <t>SERVICIO PROFESIONAL PARA PROMOCIÓN Y SEGUIMIENTO AL DESARROLLO DEL PROCESO DE FORMALIZACIÓN MINERA DE LAS ACTIVIDADES DE PEQUEÑA MINERÍA Y MINERÍA ARTESANAL EN LAS PROVINCIAS DE SAN ANTONIO DE PUTINA, LAMPA Y AZÁNGARO, REGIÓN DE PUNO.</t>
  </si>
  <si>
    <t>SERVICIO ANALISIS DE REFUERZOS LT CARABAYLLO CHIMBOTE TRUJILLO Y COMPENSADOR REACTIVO VARIABLE EN SUBESTACION TRUJILLO Y GESTION DEL INFORME MULTIANUAL DE INVERSIONES EN ASOCIACIONES PUBLICO PRIVADAS</t>
  </si>
  <si>
    <t>SERVICIO DE EVALUACION Y ANALISIS DE SOLICITUDES DE MODIFICACION CONTRACTUAL POR FUERZA MAYOR CAMBIOS EN LOS ALCANCES YESPECIFICACIONES DE CONTRATOS DE TRANSMISION DE LA L.T. EN 138 KV AGUAYTIA PUCALLPA Y L.T. EN 220 KV MACHUPICCHU-QUENCORO-ONOCORA-TINTA</t>
  </si>
  <si>
    <t>SERVICIO PROFESIONAL PARA PROMOCIÓN Y SEGUIMIENTO AL DESARROLLO DEL PROCESO DE FORMALIZACIÓN MINERA DE LAS ACTIVIDADES DE PEQUEÑA MINERÍA Y MINERÍA ARTESANAL EN LAS PROVINCIAS DE CONDESUYOS, CAMANÁ Y EN EL DISTRITO DE CASTILLA. REGIÓN AREQUIPA</t>
  </si>
  <si>
    <t>SERVICIO DE UN PROFESIONAL EN APOYO AL CIERRE DE CONVENIO YDONACION Y SEGUIMIENTO EN LA AUDITORIA DE LOS ESTADOS FINANCIEROS DEL PROYECTO "IMPLEMENTACION DEL EITI A NIVEL SUB-NACIONAL", FINANCIADO POR EL BANCO MUNDIAL PERIODO 18/05/2017.</t>
  </si>
  <si>
    <t>10168062571 - OBANDO AYALA BLANCA ELIZABETH</t>
  </si>
  <si>
    <t>SERVICIO DE UN ESPECIALISTA PARA LA COORDINACION Y SEGUIMIENTO DE COMPROMISOS SOCIALES DE LAS EMPRESAS DEL SECTOR EN MATERIA DE SEGUIMIENTO Y ACOMPAÑAMIENTO DE COMPROMISOS SOCIALES EN LA ZONA NORTE</t>
  </si>
  <si>
    <t>SERVICIO DE ASESORIA PARA EL ANALISIS LEGAL Y DEFENSA TECNICA EN EL PROCESO JUDICIAL SEGUIDO POR LA EMPRESA DE GAS TALARA S.A. - GASTALSA CONTRA EL MINEM ANTE EL JUZGADO CIVIL TRANSITORIO DE TALARA DE LA CORTE SUPERIOR DE JUSTICIA DE SULLANA</t>
  </si>
  <si>
    <t>20604912271 - CUATRECASAS GONÇALVES PEREIRA SOCIEDAD CIVIL DE RESPONSABILIDAD LIMITADA - CUATRECASAS GON</t>
  </si>
  <si>
    <t>SERVICIO DE EVALUACION LEGAL DE LOS INFORMES DE SUEPERVISION PROCEDENTES DEL OEFA RELACIONADA AL CUMPLIMIENTO DE LOS PLANES DE CIERRE DE MINAS DE LA DIRECCION TECNICA MINERA</t>
  </si>
  <si>
    <t>SERVICIO DE ALQUILER DE EQUIPOS INFORMATICOS, DE SONIDO, DEVIDEO Y DE AUDIO PARA PUQUIO REGION AYACUCHO</t>
  </si>
  <si>
    <t>10240025103 - NAKAMURA SALAZAR YOSHI AKEMI</t>
  </si>
  <si>
    <t>SERVICIO DE TRANSPORTE PARA TRASLADO OGGS A LA REGION AYACUCHO . REBAJADO CON MEMO N° 203-2021-MINEM-OGGS, EXP. I-1838-2021</t>
  </si>
  <si>
    <t>10405867066 - GUARDIA PALOMINO MISAEL</t>
  </si>
  <si>
    <t>SERVICIO DE TRANSPORTE PARA EL TRASLADO DEL PERSONAL DE LA OFICINA GENERAL DE GESTIÓN SOCIAL PARA LA REUNIÓN MULTISECTORIAL DESARROLLARSE EN LA REGIÓN DE AYACUCHO.</t>
  </si>
  <si>
    <t>10401036038 - CARRASCO ANYOSA ULDARICO</t>
  </si>
  <si>
    <t>(ST-3/90) SERVICIO DE ASISTENCIA TÉCNICA ESPECIALIZADA PARAEL DESARROLLO DE DOS PROCESOS DE DIÁLOGO MULTIACTOR A NIVELREGIONAL EN EL MARCO DE RIMAY</t>
  </si>
  <si>
    <t>(ST-3/45) SERVICIO DE ELABORACIÓN DE UN REPORTE DE DIAGNÓSTICO SOBRE LA INTEGRACIÓN SOCIAL Y TERRITORIAL DE LA MINERÍA EN LA REGIÓN CAJAMARCA</t>
  </si>
  <si>
    <t>10075440061 - SANTILLANA SANTOS MIGUEL ENRIQUE</t>
  </si>
  <si>
    <t>SERVICIO PROFESIONAL PARA ELABORACION DE INFORMACION SOCIALSOBRE RESOLUCION DE CONFLICTOS SOCIALES EN LAS ZONAS DE INFLUENCIA DEL PROYECTO MINERO TIA MARIA Y QUELLAVECO EN LA REGION MOQUEGUA Y AREQUIPA</t>
  </si>
  <si>
    <t>10466469888 - GUTIERREZ AYALA GILIA NINFA</t>
  </si>
  <si>
    <t>SERVICIO DE EVALUACION DE INSTRUMENTOS DE GESTION AMBIENTALPRESENTADOS A LA DIRECCION GENERAL DE ASUNTOS AMBIENTALES MINEROS EN LA ESPECIALIDAS DE INGENIERIA AMBIENTAL</t>
  </si>
  <si>
    <t>SERVICIO DE REVISION Y EVALUACION DE LOS ASPECTOS LEGALES DE LOS INSTRUMENTOS DE GESTION AMBIENTAL</t>
  </si>
  <si>
    <t>10404775834 - CHOQUESILLO SANTILLAN SANDRA ASTRID</t>
  </si>
  <si>
    <t>(ST-3/75)SERVICIO DE EVALUACION LEGAL DE EXPEDIENTES DE IDENTIFICACION DE RESPONSABLES DE PASIVOS AMBIENTALES MINEROS</t>
  </si>
  <si>
    <t>(ST - 3/90) SERVICIO PARA LA GESTIÓN, SEGUIMIENTO Y EVALUACIÓN DEL PROGRAMA PRESUPUESTAL 0128 DE REDUCCIÓN DE LA MINERÍA ILEGAL Y ANÁLISIS DE LAS ACTIVIDADES Y DOCUMENTACIÓN DE LACOMISIÓN MULTISECTORIAL PERMANENTE DE SEGUIMIENTO A LAS ACCIONES DEL GOBIER</t>
  </si>
  <si>
    <t>(ST - 2/60) SERVICIO DE EVALUACIÓN, ANALISIS Y ELABORACIÓN DE PROYECTOS DE NORMATIVA TECNICA Y REGULATORIA DEL SUBSECTOR ELECTRICIDAD CONEXAS AL OSINERGMIN Y AL COES</t>
  </si>
  <si>
    <t>SERVICIO DE EVALUACIÓN TÉCNICA DE LAS ACTIVIDADES REFERENTEA LA EXPLORACIÓN Y EXPLOTACIÓN DE HIDROCARBUROS PARA CONTRIBUIR AL DESARROLLO DEL UPSTREAM.</t>
  </si>
  <si>
    <t>PROGRAMA DE ESPECIALIZACIÓN "PROGRAMA DE LIDERAZGO Y GESTIÓN DEL CAMBIO"</t>
  </si>
  <si>
    <t>SERVICIO DE ANÁLISIS Y MONITOREO DE LAS INTERACCIONES DEL SECTOR ENERGÍA Y MINAS EN REDES SOCIALES Y MEDIOS DIGITALES.</t>
  </si>
  <si>
    <t>20557112759 - QUANTICO TRENDS S.A.C.</t>
  </si>
  <si>
    <t>SERVICIO DE MONITOREO EN MEDIOS DE COMUNICACIÓN REGIONAL</t>
  </si>
  <si>
    <t>20100642019 - EMISORAS CRUZ DEL PERU S.A. - EMICRUZPESA</t>
  </si>
  <si>
    <t>SERVICIO PARA EL SEGUIMIENTO Y MONITOREO DE LAS ACCIONES PREVENTIVAS Y/O CORRECTIVAS DE LOS ORGANOS Y UNIDADES ORGÁNICAS DEL MINEM, EN EL MARCO DEL PLAN DE INTEGRIDAD Y LUCHA CONTRA LA CORRUPCIÓN DEL SECTOR ENERGÍA Y MINAS 2019-2021.</t>
  </si>
  <si>
    <t>SERVICIO DE SOPORTE Y SUSCRIPCION DEL SISTEMA DE ANTIVIRUS DEL MINISTERIO DE ENERGIA Y MINAS</t>
  </si>
  <si>
    <t>20199144961 - BAFING S.A.C.</t>
  </si>
  <si>
    <t>SERVICIO DE ASEOSRAMIENTO LEGAL EN LA REVISION DE EXPEDEINTES PROVENIENTES DEL INSTITUTO GEOLOGICO MINERO Y METALURGICO</t>
  </si>
  <si>
    <t>ADQUISICION DE MASCARILLAS KN95 PARA LOS SERVIDORES DEL MINEM</t>
  </si>
  <si>
    <t>20602526675 - YAIZTH E.I.R.L.</t>
  </si>
  <si>
    <t>ADQUISICIÓN DE LUDOS PARA CAMPAÑA DE EFICIENCIA ENERGÉTICA EN REGIONES</t>
  </si>
  <si>
    <t>SERVICIO DE COORDINACION Y ELABORACION DE INFORMES DE TRANSFERENCIAS EFECTUADAS DEL PROGRAMA DE FORTALECIMIENTO REGIONAL</t>
  </si>
  <si>
    <t>SERVICIO ESPECIALIZADO PARA LA ELABORACION DE INFORMES LEGALES DEL PROCESO DE CONSULTA PREVIA DEL PROYECTO MINERO SAN GABRIEL</t>
  </si>
  <si>
    <t>SERVICIO ESPECIALIZADO PARA LA IMPLEMENTACION DEL PROCESO DE CONSULTA PREVIA DEL PROYECTO MINERO ANTAPACAY EXPANSION TINTAYA</t>
  </si>
  <si>
    <t>SERVICIO PARA LA PREPARACIÓN, COORDINACIÓN Y EJECUCIÓN DE ACCIONES QUE COADYUVEN AL PROCESO DE ELABORACIÓN DE LA POLÍTICA NACIONAL DE PEQUEÑA MINERÍA Y MINERÍA ARTESANAL, QUE INCLUYEN LA GENERACIÓN, SISTEMATIZACIÓN Y ANÁLISIS DE EVIDENCIASRELEVANTES.</t>
  </si>
  <si>
    <t>10411039281 - BAUTISTA SAENZ WILMAN HENRY</t>
  </si>
  <si>
    <t>SERVICIO ESPECIALIZADO PARA LA IMPLEMENTACION DEL PROCESO DE CONSULTA PREVIA DEL PROYECTO MINERO HUACULLO</t>
  </si>
  <si>
    <t>SERVICIO DE VALIDACIÓN DE EVIDENCIAS RELEVANTES EN CAMPO PARA EL PROCESO DE ELABORACIÓN DE LA POLÍTICA NACIONAL DE PEQUEÑA MINERÍA Y MINERÍA ARTESANAL -MAPE, CON LOS ACTORES SOCIALES INVOLUCRADOS EN ESTAS ACTIVIDADES ECONÓMICAS, Y SOCIALIZACIÓN DEL PROCE</t>
  </si>
  <si>
    <t>10267060806 - VASQUEZ CASTILLO JOSE LUIS</t>
  </si>
  <si>
    <t>ADQUISICIÓN DE MATERIAL PARA PROMOCIÓN INTERNA DE LA ACTIVIDAD MINERA (PINES, VASOS, SET DE ÚTILES, LINTERNA, DESTAPADOR)</t>
  </si>
  <si>
    <t>20600146069 - SUNDARA PRINTARA S.A.C.</t>
  </si>
  <si>
    <t>(ST - 3/90) SERVICIO PROFESIONAL PARA LA ARTICULACIÓN Y EL SEGUIMIENTO DE LA ASISTENCIA TÉCNICA EN LA ELABORACIÓN DE IGAFOM DE LAS OPERACIONES MINERAS DE PEQUEÑA ESCALA A NIVEL NACIONAL.</t>
  </si>
  <si>
    <t>(ST-3/80) SERVICIO DE UNA PERSONA NATURAL PARA LA GESTION YCOORDINACION DE ACTIVIDADES PARA LA PRESENTACION DEL VII ESTUDIO NACIONAL Y LA DIFUSION DEL I ESTUDIO REGIONAL LORETO SOBRE LA IMPLEMENTACION DE LA INICIATIVA</t>
  </si>
  <si>
    <t>(ST-3/80) SERVICIO DE ASISTENCIA TÉCNICA PARA EL DISEÑO E IMPLEMENTACION DE LINEAMIENTOS INTERNOS DE LA OFICINA GENERALDE GESTION SOCIAL DEL MINEM</t>
  </si>
  <si>
    <t>10255666326 - ORE ZEVALLOS VICTOR ALEXIS</t>
  </si>
  <si>
    <t>(ST-3/90)SERVICIO DE ASISTENCIA TÉCNICA ESPECIALIZADA PARA LA IMPLEMENTACIÓN DE GRUPOS DE TRABAJO TÉCNICOS Y EL DESARROLLO DE ACTIVIDADES PARA EL IMPULSO DE LA INNOVACIÓN E INVESTIGACIÓN EN EL MARCO DE RIMAY</t>
  </si>
  <si>
    <t>SERVICIO ESPECIALIZADO PARA LA IMPLEMENTACION DEL PROCESO DE CONSULTA PREVIA DEL PROYECTO MINERO TAJO CHALCOBAMBA</t>
  </si>
  <si>
    <t>SERVICIO ESPECIALIZADO PARA LA ELABORACION DE DIAGNOSTICOS Y SISTEMATIZACION DE INFORMES DE CONSULTA PREVIA</t>
  </si>
  <si>
    <t>ADQUISICION DE MATERIAL DIDACTICO PARA EL NIVEL INICIAL POREL DIA NACIONAL DE AHORRO DE ENERGIA</t>
  </si>
  <si>
    <t>20511961719 - MUNDO DIDACTICO ESTIMULACION TEMPRANA EMPRESA INDIVIDUAL DE RESPONSABILIDAD LIMITADA</t>
  </si>
  <si>
    <t>SERVICIO PROFESIONAL PARA LA SECRETARIA TÉCNICA DEL COMITÉ DE GESTION MINERO ENERGÉTICO DE LAS REGIONES PIURA Y TUMBES</t>
  </si>
  <si>
    <t>SERVICIO ESPECIALIZADO PARA LA GESTION DEL DIALOGO Y SEGUIMIENTO DE CONFLICTIVIDAD SOCIAL Y AMBIENTAL EN LAS ZONAS DE ACTIVIDAD DE HIDROCARBUROS DE LA AMAZONIA NACIONAL - SEDE PUINAHUA(LOTE 95)</t>
  </si>
  <si>
    <t>SERVICIO PROFESIONAL DE ASESORIA EN GESTION, COORDINACION YREPORTE DE ESTRATEGIAS EN EL REDISEÑO DE LAS DE LAS FUNCIONES DE LA OFICINA GENERAL DE GESTION SOCIAL</t>
  </si>
  <si>
    <t>SERVICIO ESPECIALIZADO PARA LA GESTION DEL DIALOGO Y SEGUIMIENTO DE CONFLICTIVIDAD SOCIAL Y AMBIENTAL EN LAS ZONAS DE ACTIVIDAD DE HIDROCARBUROS DE LA AMAZONIA NACIONAL(LOTE 8, ONP-TRAMO I -II)</t>
  </si>
  <si>
    <t>SERVICIO ESPECIALIZADO PARA LA GESTION DEL DIALOGO Y SEGUIMIENTO DE CONFLICTIVIDAD SOCIAL Y AMBIENTAL EN LAS ZONAS DE ACTIVIDAD DE HIDROCARBUROS DE LA AMAZONIA NACIONAL(LOTE 192).</t>
  </si>
  <si>
    <t>SERVICIO PROFESIONAL PARA EL MONITOREO Y ANALISIS DE LA INFORMACION DE CONFLICTIVIDAD SOCIAL AMAZONIA NACIONAL (LOTE 64Y OLEODUCTO RAMAL NORTE)</t>
  </si>
  <si>
    <t>SERVICIO PROFESIONAL ESPECIALIZADO PARA GESTION Y ANALISIS DE LOS PROYECTOS VINCULADOS A LOTES PETROLEROS Z-67 Y Z-68 EN LA REGION ANCASH.</t>
  </si>
  <si>
    <t>SERVICIO PROFESIONAL DE UN ESPECIALISTA PARA LA GESTION Y MONITOREO DE LOS PROYECTOS DEL SECTOR MINERO ENERGÉTICO DE LAS REGIONES PIURA,</t>
  </si>
  <si>
    <t>10414136899 - FLORES AGUILAR PAMELA RAQUEL</t>
  </si>
  <si>
    <t>SERVICIO PROFESIONAL PARA LA COORDINACION DE LOS COMITÉS DEGESTION MINERO ENERGETICO</t>
  </si>
  <si>
    <t>SERVICIO PROFESIONAL ESPECIALIZADO PARA COORDINACION DE LA GESTION DE CONFLICTIVIDAD SOCIAL EN AMBITO DE PROYECTOS DE HIDROCARBUROS EN LA AMAZONIA NACIONAL</t>
  </si>
  <si>
    <t>SERVICIO PROFESIONAL ESPECIALIZADO DE CORDINACION DE GESTION SOCIAL EN LA MACRO REGION NORTE (ANCASH, LA LIBERTAD, LAMBAYEQUE, CAJAMARCA, PIURA Y TUMBES)</t>
  </si>
  <si>
    <t>SERVICIO PROFESIONAL ESPECIALIZADO PARA GESTION, ARTICULACION Y COORDINACION DEL PROCESO DE CONSULTA PREVIA EN LA OFICINA GENERAL DE GESTION SOCIAL</t>
  </si>
  <si>
    <t>SERVICIO DE ESPECIALISTA LEGAL</t>
  </si>
  <si>
    <t>SERVICIO DE EVALUACION LEGAL</t>
  </si>
  <si>
    <t>SERVICIO DE ESPECIALISTA EN PRESUPUESTO</t>
  </si>
  <si>
    <t>SERVICIO LEGAL EN MATERIA DE DERECHO</t>
  </si>
  <si>
    <t>SERVICIO DE FORMULACION Y ACTUALIZACION DE REPORTES</t>
  </si>
  <si>
    <t>ADQUISICIÓN DE RESPIRADORES KN95 PARA LOS SERVIDORES DEL MINEM</t>
  </si>
  <si>
    <t>20601969565 - ORIVAL E.I.R.L.</t>
  </si>
  <si>
    <t>SERVICIO DE PEAJE PARA LA FLOTA VEHICULAR DEL MINEM</t>
  </si>
  <si>
    <t>20523621212 - LIMA EXPRESA S.A.C.</t>
  </si>
  <si>
    <t>(ST - 6/180) SERVICIO DE DIGITALIZACIÓN, REGISTRO DE INFORMACIÓN, PREPARACIÓN DE DOCUMENTOS</t>
  </si>
  <si>
    <t>10424129912 - CABANILLAS CIEZA JHOVANA</t>
  </si>
  <si>
    <t>ADQUISICIÓN DE DISCOS DUROS PARA SISTEMA DE ALMACENAMIENTO DELL EMC-VNX 5400</t>
  </si>
  <si>
    <t>20601515751 - STORAGE &amp; BACKUP DATA SERVICE E.I.R.L.</t>
  </si>
  <si>
    <t>SERVICIO DE UN ANALISTA EN PRESUPUESTO Y SISTEMAS DE INFORMACIÓN PARA LA OFICINA DE PRESUPUESTO</t>
  </si>
  <si>
    <t>SERVICIO DE EVLUADOR TECNICO PARA ELABORACION DE LOS TDR DEELABORACION DE ESTUDIO DE VISUALIZACION PARA PROYECTO DE ALMACENAMIENTO DE DIESEL GLP LIQUIDOS DE GAS NATURAL LICUEFACTADO</t>
  </si>
  <si>
    <t>SERVICIO DE EVALUADOR ECONOMICO DE PROYECTOS DE INVERSION PARA L AUNIDAD FORMULADORA DE LA DGH</t>
  </si>
  <si>
    <t>SERVICIO DE EVALUADOR ECONOMICO DE PROYECTOS EN ASOCIACIONES PUBLICO - PRIVADAS PARA L AUNIDAD FORMULADORA DE LA DGH</t>
  </si>
  <si>
    <t>SERVICIO DE SOPORTE Y ASESORIA ESPECIALIZADA EN LA ELABORACION DE TERMINOS DE REFERENCIA Y TEMAS RELACIONADOS CON LA LEY DE CONTRATACIONES DEL ESTADO Y SU REGLAMENTO, ASI COMO EL SOPORTE ADMINISTRATIVO RESPECTIVO PARA LA DIRECCION GENERAL DE HIDROCARBURO</t>
  </si>
  <si>
    <t>SERVICIO DE ASISTENCIA TECNICA EN SISTEMAS ADMINISTRATIVOS</t>
  </si>
  <si>
    <t>10060020090 - ROJAS RUMRRILL ELIZABETH DEL ROSARIO</t>
  </si>
  <si>
    <t>SERVICIO DE UN ESPECIALISTA EN GESTION DE PROYECTOS PARA MONITOREO DE PROYECTOS EN LA PLATAFORMA DE GESTION DE PROYECTOS DEL VICEMINISTRO DE HIDROCARBUROS</t>
  </si>
  <si>
    <t>SERVICIO DE EVALUACION DE LA INFORMACION DE LA ESTADISTICA MENSUAL MINERA (ESTAMIN) PRESENTADA POR LOS TITULARES MINEROS</t>
  </si>
  <si>
    <t>TERCER PAGO DEL CONVENIO ESPECIFICO Nº 001-2019 - CARELEC -UNIVERSIDAD UNI</t>
  </si>
  <si>
    <t>SERVICIO DE SEGUIMIENTO, MONITOREO Y APOYO EN LAS ACTIVIDADES RELACIONADAS CON LA ELABORACION DEL LIBRO BLANCO PARA LA MODERNIZACION DEL SUBSECTOR ELECTRICIDAD</t>
  </si>
  <si>
    <t>SERVICIO DE ARQUITECTURA DE APLICACIONES Y BASE DATOS DE TIPARA LA OFICINA DE TECNOLOGIAS DE LA INFORMACION DEL MINISTERIO DE ENERGIA Y MINAS.</t>
  </si>
  <si>
    <t>10409909804 - ARRASCO LOPEZ LUIS ANTONIO</t>
  </si>
  <si>
    <t>SERVICIO DE ASISTENCIA ESPECIALIZADA EN EQUIPOS TECNOLOGICOS DE ULTIMA GENERACION PARA LA ALTA DIRECCION DEL MINISTERIODE ENERGIA Y MINAS.</t>
  </si>
  <si>
    <t>ADQUISICIÓN DE CINTAS MAGNÉTICAS DE BACKUP Y ETIQUETAS DE CÓDIGO DE BARRAS</t>
  </si>
  <si>
    <t>20503923689 - GLOBAL TOOLS S.A.C.</t>
  </si>
  <si>
    <t>SERVICIO DE ASISTENCIA TÉCNICA EN EL DESARROLLO DE PROYECTOS EN TI Y MANTENIMIENTO DE SISTEMAS DE INFORMACION PARA LA OFICINA DE TECNOLOGIAS DE INFORMACION DEL MINEM.</t>
  </si>
  <si>
    <t xml:space="preserve">SERVICIO DE ASISTENCIA TÉCNICA PARA LA EVALUACIÓN Y ANÁLISIS DE LA EJECUCIÓN OPERATIVA Y FINANCIERA DE LOS PROGRAMAS PRESUPUESTALES QUE MANEJA EL MINISTERIO DE ENERGÍA Y MINAS PARA SU REDISEÑO
</t>
  </si>
  <si>
    <t>SERVICIO DE ASESORIA TECNICA PARA LAS ACTIVIDADES DE COORDINACION Y MONITOREO DS 145-2020-PCM Y PLAN DE CIERRE DE BRECHAS RESOLUCION MINISTERIAL 268-2020-PCM</t>
  </si>
  <si>
    <t>SERVICIO DE LIMPIEZA POR 30 DIAS EN LAS DIFERENTES INSTALACIONES DEL MINISTERIO DE ENEERGIA Y MINAS</t>
  </si>
  <si>
    <t>SERVICIO DE ASISTENCIA TECNICA EN PROCESOS DE ADMINISTRACION FINANCIERA PARA LA OFICINA FINANCIERA DE LA OFICINA GENERAL DE ADMINISTRACION</t>
  </si>
  <si>
    <t>ADQUISICION DE UTILES DE ASEO Y LIMPIEZA - ASP</t>
  </si>
  <si>
    <t>10772255891 - YAÑEZ DEL CASTILLO MAX RICARDO</t>
  </si>
  <si>
    <t>SERVICIO DE ACTUALIZACION DE VALORES NUMÉRICOS DE LOS INDICADORES DE BRECHA DEL SECTOR ENERGIA Y MINAS Y OTROS EN EL MARCO DE INVIERTE.PE</t>
  </si>
  <si>
    <t>SERVICIO DE ASESORIA TECNICA PARA LA COMISION MULTISECTORIAL PARA LA REFORMA DEL SUBSECTOR ELECTRICIDAD</t>
  </si>
  <si>
    <t>10079345623 - ORMEÑO SALCEDO VICTOR MANUEL</t>
  </si>
  <si>
    <t>SERVICIO ESPECIALIZADO PARA EL SOPORTE Y ASESORIA EN LA IDENTIFICACION DE NECESIDADES PARA LA IMPLEMENTACION DE SISTEMAS INFORMATICOS</t>
  </si>
  <si>
    <t>SERVICIO DE ASISTENCIA TÉCNICO - LEGAL PARA EL DESPACHO DELVICEMINISTERIO DE MINAS</t>
  </si>
  <si>
    <t>ADQUISICION DE EQUIPOS DE COMPUTO (COMPUTADORAS DE ESCRITORIO) PARA EL MINISTERIO DE ENERGIA Y MINAS</t>
  </si>
  <si>
    <t>20438509039 - COMPURED S.A.C</t>
  </si>
  <si>
    <t>SERVICIO DE TRANSPORTE PARA EL TRASLADO DEL PERSONAL DE LA OFICINA GENERAL DE GESTIÓN SOCIAL Y ACTORES SOCIALES PARA GESTIÓN DE DIALOGO Y PREVENCIÓN DE CONFLICTOS SOCIALES EN CORREDOR VIAL SUR</t>
  </si>
  <si>
    <t>SERVICIO DE ASISTENCIA LEGAL EN MATERIAL DE EJECUCION CONTRACTUAL</t>
  </si>
  <si>
    <t>SERVICIO DE ASISTENCIA TÉCNICA EN EL MONITOREO DE LOS SERVICIOS DE SEGURIDAD, LIMPIEZA Y TRANSPORTE</t>
  </si>
  <si>
    <t>ADQUISICION DE MONITORES PARA EL MINEM</t>
  </si>
  <si>
    <t>SERVICIO DE ASISTENCIA TÉCNICA EN MATERIA DE CONTRATACIONES</t>
  </si>
  <si>
    <t>SERVICIO DE OPERADOR LOGISTICO EN MATERIA DE ADQUISICIONES DE BIENES Y SERVCIOS MENORES A 8 UITS</t>
  </si>
  <si>
    <t>10422774489 - VELASQUEZ RAMOS GUILLERMO JONATHAN</t>
  </si>
  <si>
    <t>SERVICIO DE ESPECIALISTA EN PLANEAMIENTO Y PROGRAMACION PARA LA OFICINA DE ABASTECIMIENTO Y SERVICIOS</t>
  </si>
  <si>
    <t>SERVICIO ESPECIALISTA EN CONTROL PREVIO</t>
  </si>
  <si>
    <t>SERVICIO DE ASISTENCIA TÉCNICA EN CONTRATACIONES CON EL ESTADO</t>
  </si>
  <si>
    <t>SERVICIO DE INTERNET MOVIL PARA TRABAJO REMOTO DEL PERSONALDE LA DIRECCION GENERAL DE MINERIA</t>
  </si>
  <si>
    <t>SERVICIO DE MANTENIMIENTO CORRECTIVO LEXUS</t>
  </si>
  <si>
    <t>SUMINISTRO DE DIARIOS Y REVISTAS</t>
  </si>
  <si>
    <t>10074502682 - MALDONADO HERRERA JULIA ROSA</t>
  </si>
  <si>
    <t>SERVICIO DE ASISTENCIA TECNICA EN MATERIA DE ADQUISICIONES</t>
  </si>
  <si>
    <t>ADQUISICION DE PRUEBAS PARA ANTIGENO</t>
  </si>
  <si>
    <t>20100177341 - PRODUCTOS ROCHE Q F S A</t>
  </si>
  <si>
    <t>SERVICIO DE TRASLADO DE PERSONAL</t>
  </si>
  <si>
    <t>10437134800 - LOPEZ SALAS JUAN PABLO</t>
  </si>
  <si>
    <t>ESTUDIO A NIVEL DE PREINVERSION DEL PERFIL DEL PROYECTO DE INVERSION "CREACION E IMPLEMENTACION DE LA VENTANILLA UNICA DIGITAL DEL SECTOR MINERIA" ADMINISTRADA POR EL MINISTERIO DE ENERGIA Y MINAS</t>
  </si>
  <si>
    <t>ADJUDICACION SIMPLIFICADA(*)</t>
  </si>
  <si>
    <t>015 - 2020</t>
  </si>
  <si>
    <t>20155945860 - PONTIFICIA UNIVERSIDAD CATOLICA DEL PERU</t>
  </si>
  <si>
    <t>001-2021 -MINEM/OGA</t>
  </si>
  <si>
    <t>SERVICIO DE DESARROLLO E IMPLEMENTACION DE UN NUEVO SISTEMADE DECLARACION ANUAL CONSOLIDADA (DAC) PARA LA DIRECCION GENERAL DE MINERIA DEL MINISTERIO DE ENERGIA Y MINAS</t>
  </si>
  <si>
    <t>014 - 2020</t>
  </si>
  <si>
    <t>20515479261 - NET CONSULTORES S.A.C.</t>
  </si>
  <si>
    <t>004-2021-MINEM/OGA</t>
  </si>
  <si>
    <t>SERVICIO DE CONSULTORÍA PARA LA ELABORACIÓN DEL SÉPTIMO INFORME NACIONAL DE TRANSPARENCIA EN LAS INDUSTRIAS EXTRACTIVAS EITI PERU</t>
  </si>
  <si>
    <t>034 - 2019</t>
  </si>
  <si>
    <t>015-2020-MINEM/OGA</t>
  </si>
  <si>
    <t>SERVICIO DE CONSULTORIA PARA EL DESARROLLO DE LOS ESTANDARES MINIMOS DE EFICIENCIA ENERGÉTICA - MEPS DE EQUIPOS ENERGÉTICOS</t>
  </si>
  <si>
    <t>022 - 2020</t>
  </si>
  <si>
    <t>20102074018 - VERMAN E I R L</t>
  </si>
  <si>
    <t>025-2021-MINEM/OGA</t>
  </si>
  <si>
    <t>SERVICIO DE CONSULTORÍA PARA EL ANÁLISIS Y EVALUACIÓN DE LA DETERMINACIÓN, DISTRIBUCIÓN Y EJECUCIÓN MENSUAL Y ANUAL DEL CANON Y SOBRECANON PETROLERO Y CANON GASÍFERO EN CADA REGIÓN</t>
  </si>
  <si>
    <t>20601038596 - PACHAS MIRANDA&amp;ASOCIADOS SOCIEDAD ANONIMA CERRADA</t>
  </si>
  <si>
    <t>002-2021  -MINEM/OGA</t>
  </si>
  <si>
    <t>SERVICIO DE CONSULTORÍA PARA LA ELABORACIÓN DE UNA DIRECTIVA QUE ESTABLEZCA LOS LINEAMIENTOS PARA LA EVALUACIÓN DEL USO EFICIENTE DEL RECURSO HÍDRICO QUE CONSIDERE LA MÁXIMA CAPACIDAD DE GENERACIÓN ELÉCTRICA Y PRIVILEGIE EL APROVECHAMIENTO HIDROENERGÉTICO</t>
  </si>
  <si>
    <t>020 - 2019</t>
  </si>
  <si>
    <t>040-2019-MINEM-OGA</t>
  </si>
  <si>
    <t>ADQUISICIÓN E INSTALACIÓN DE SWITCHES PARA LA MEJORA DE LA ARQUITECTURA TECNOLÓGICA DEL MINISTERIO DE ENERGÍA Y MINAS</t>
  </si>
  <si>
    <t>017 - 2020</t>
  </si>
  <si>
    <t>007-2021-MINEM-OGA</t>
  </si>
  <si>
    <t>SERVICIO DE MANTENIMIENTO DE LOS EQUIPOS DE SEGURIDAD PERIMETRAL FIREWALL (CONTRATO N° 058-2019-MINEM/OGA) . SEGUNDO PAGO DE LA PRESTACION ACCESORIA.</t>
  </si>
  <si>
    <t>015 - 2019</t>
  </si>
  <si>
    <t>20545751811 - SMART GLOBAL SOCIEDAD ANONIMA CERRADA</t>
  </si>
  <si>
    <t>058-2019-MINEM-OGA</t>
  </si>
  <si>
    <t>ADQUISICION DE LIBROS EDUCATIVOS PARA LA PREMIACION A LAS INSTITUCIONES EDUCATIVAS, POR EL DIA NACIONAL DEL AHORRO DE ENERGIA</t>
  </si>
  <si>
    <t>012 - 2021</t>
  </si>
  <si>
    <t>20100488699 - ORGAN PARA EL DESARR CULT DEL PERU SRL</t>
  </si>
  <si>
    <t>041-2021-MINEM-OGA</t>
  </si>
  <si>
    <t>ADQUISICIÓN DE EQUIPOS PARA EL BLOQUEO Y FILTRADO DE PÁGINAS WEB PARA EL MINEM</t>
  </si>
  <si>
    <t>010 - 2021</t>
  </si>
  <si>
    <t>034-2021-MINEM-OGA</t>
  </si>
  <si>
    <t>ADQUISICION DE TRES EQUIPOS DE VIDEO CONFERENCIA PARA LAS SALAS DE LA ALTA DIRECCION DEL MINISTERIO DE ENERGIA Y MINAS - MINEM</t>
  </si>
  <si>
    <t>010 - 2020</t>
  </si>
  <si>
    <t>20502657225 - MYL COMUNICACIONES S.R.L.</t>
  </si>
  <si>
    <t>005-2021-MINEM-OGA</t>
  </si>
  <si>
    <t>SERVICIO DE INTERNET CORPORATIVO PARA EL MINISTERIO DE ENERGIA Y MINAS</t>
  </si>
  <si>
    <t>010 - 2019</t>
  </si>
  <si>
    <t>023-2019-MINEM-OGA</t>
  </si>
  <si>
    <t>SERVICIO DE SUSCRIPCIÓN ANUAL DEL SOFTWARE DE VIDEOCONFERENCIA ZOOM, PARA EL USO DE VIDEOCONFERENCIAS Y WEBINAR EN MODOCLOUD PARA LA OFICINA DE TECNOLOGÍAS DE LA INFORMACIÓN DEL MINISTERIO DE ENERGÍA Y MINAS</t>
  </si>
  <si>
    <t>007 - 2021</t>
  </si>
  <si>
    <t>20511369771 - ARGACORP S.A.C.</t>
  </si>
  <si>
    <t>026-2021-MINEM-OGA</t>
  </si>
  <si>
    <t>SERVICIO DE CONSULTORÍA PARA LA ELABORACIÓN DEL LIBRO ANUALDE RECURSOS DE HIDROCARBUROS 2019</t>
  </si>
  <si>
    <t>007 - 2020</t>
  </si>
  <si>
    <t>006-2021-MINEM-OGA</t>
  </si>
  <si>
    <t>SERVICIO DE CONSULTORIA PARA LA ELABORACION DE LOS PORCEDIMIENTOS PARA LA INYECCION DE LA ENERGIA EN LAS REDES ELÉCTRICAS</t>
  </si>
  <si>
    <t>024-2020-MINEM-OGA</t>
  </si>
  <si>
    <t>SERVICIO DE CONSULTORÍA PARA LA ELABORAR NORMA DGE Y UNA GUÍA PARA LA SELECCIÓN DE LOS DESCARGADORES DE SOBRETENSIONES EN REDES ELÉCTRICAS DE DISTRIBUCIÓN</t>
  </si>
  <si>
    <t>008-2021-MINEM-OGA</t>
  </si>
  <si>
    <t>SERVICIO DE CONSULTORÍA PARA ELABORAR LAS GUÍAS Y CARTILLASDE ORIENTACIÓN DEL USO EFICIENTE DE LA ENERGÍA Y DE DIAGNÓSTICO ENERGÉTICO</t>
  </si>
  <si>
    <t>20106636011 - CENTRO DE CONSERVACION DE ENERGIA Y DEL AMBIENTE</t>
  </si>
  <si>
    <t>020-2020-MINEM-OGA</t>
  </si>
  <si>
    <t>SERVICIO DE IMPRESION, CORTE, REFILADO Y POST PRENSA DE PUBLICACIONES ESTADISTICAS DEL SECTOR MINERO</t>
  </si>
  <si>
    <t>20504593224 - PRESS OFF GRAPHICS E.I.R.L.</t>
  </si>
  <si>
    <t>021-2021-MINEM-OGA</t>
  </si>
  <si>
    <t>SERVICIO DE DEFENSA LEGAL EX SERVIDORES DEL MINEM - GUSTAVONAVARRO VALDIVIA - HAYDE CUNZA ROCA - FÉLIX BENABEL BADILLO</t>
  </si>
  <si>
    <t>ADJUDICACION DE MENOR CUANTIA POR EXONERACION</t>
  </si>
  <si>
    <t>012 - 2015</t>
  </si>
  <si>
    <t>10098754798 - RUIZ AVILA WILFREDO SANTIAGO</t>
  </si>
  <si>
    <t>018-2015-MINEM-OGA</t>
  </si>
  <si>
    <t>SERVICIO DEL MANTENIMIENTO PREVENTIVO POR LA ADQUISICION DESERVIDORES DE COMPUTO Y SISTEMA DE ALMACENAMIENTO</t>
  </si>
  <si>
    <t>002-2018</t>
  </si>
  <si>
    <t>013-2019-MEM/OGA</t>
  </si>
  <si>
    <t>ADQUISICION DE TONERS - PERU COMPRAS</t>
  </si>
  <si>
    <t>CONTRATACION POR CATALOGO ELECTRONICO</t>
  </si>
  <si>
    <t>20107903951 - TRADING SERVICE M&amp;A SRLTDA</t>
  </si>
  <si>
    <t>ORDEN DE COMPRA NRO 043</t>
  </si>
  <si>
    <t>20554039376 - GROUP INFOTECH E.I.R.L.</t>
  </si>
  <si>
    <t>ORDEN DE COMPRA NRO 042</t>
  </si>
  <si>
    <t>20545678633 - VISUAL AMERICA DATA E.I.R.L</t>
  </si>
  <si>
    <t>ORDEN DE COMPRA NRO 041</t>
  </si>
  <si>
    <t>ADQUISICION DE CONSUMIBLES PARA IMPRESORAS - PERU COMPRAS</t>
  </si>
  <si>
    <t>20522947629 - COMPUTER LVC SYSTEM E.I.R.L.</t>
  </si>
  <si>
    <t>ORDEN DE COMPRA NRO 0148</t>
  </si>
  <si>
    <t>20605334751 - QOSOFT SOCIEDAD COMERCIAL DE RESPONSABILIDAD LIMITADA - QOSOFT S.R.L.</t>
  </si>
  <si>
    <t>ORDEN DE COMPRA NRO 0147</t>
  </si>
  <si>
    <t>ADQUISICION DE COMSUMIBLES PARA IMPRESORAS PERU COMPRAS</t>
  </si>
  <si>
    <t>20605638890 - IVDECI S.A.C.</t>
  </si>
  <si>
    <t>ORDEN DE COMPRA NRO 0116</t>
  </si>
  <si>
    <t>SERVICIO DE RENOVACIÓN DE SOPORTE TÉCNICO Y ACTUALIZACIONESDE LOS PRODUCTOS ORACLE O EQUIVALENTE PARA EL MINISTERIO DEENERGÍA Y MINAS CONTRATO N° 042-2021-OGA</t>
  </si>
  <si>
    <t>006-2021</t>
  </si>
  <si>
    <t>20182246078 - SISTEMAS ORACLE DEL PERU S.R.L.</t>
  </si>
  <si>
    <t>042-2021-MINEM/OGA</t>
  </si>
  <si>
    <t>SERV. DE ASESORÍA LEGAL ESP. PARA LA DEFENSA LEGAL DEL MINEM EN LOS PROCESOS ARBITRALES CONTRA GR TARUCA S.A.C. Y GR PAINO S.A.C. POR LAS CONTROVERSIAS RELACIONADOS A LOS CONTRATOS DE LAS CONCESIONES CENTRAL EÓLICA HUAMBOS Y CENTRAL EÓLICADUNA.</t>
  </si>
  <si>
    <t>005-2021</t>
  </si>
  <si>
    <t>037-2021 -MINEM/OGA</t>
  </si>
  <si>
    <t>CONTRATACION DEL SERVICIO DE ASESORIA LEGAL PARA EL PATROCINIO DE PROCESOS ARBITRALES, CONTRATO Nº 018-2020</t>
  </si>
  <si>
    <t>001-2020</t>
  </si>
  <si>
    <t>018-2020-MINEM/OGA</t>
  </si>
  <si>
    <t>ADQUISICION DE LICENCIAMIENTOS ACTUALIZADOS A LA VERSION VIGENTE DE PRODUCTOS DE LA SUITE ARCGIS DEL MINISTERIO DE ENERGIA Y MINAS O EQUIVALENTE.</t>
  </si>
  <si>
    <t>001-2022</t>
  </si>
  <si>
    <t>07-2022-MINEM/OGA</t>
  </si>
  <si>
    <t>SERVICIO DE TELEFONIA MOVIL DE VOZ Y DATOS PARA EL MINISTERIO DE ENERGIA Y MINAS (CONTRATO 013-2021-MINEM/OGA).</t>
  </si>
  <si>
    <t>011-2020</t>
  </si>
  <si>
    <t xml:space="preserve">013-2021-MEM-OGA </t>
  </si>
  <si>
    <t>SERVICIO DE SEGURIDAD Y VIGILANCIA PRIVADA PARA EL MINISTERIO DE ENERGIA Y MINAS, CONTRATO N° 002-2022-MINEM/OGA</t>
  </si>
  <si>
    <t>002-2020</t>
  </si>
  <si>
    <t>20520731203 - PRETORIAN SEGURIDAD INTEGRAL S.A.C.</t>
  </si>
  <si>
    <t>028-2020 -MINEM-OGA</t>
  </si>
  <si>
    <t>SERVICIO DE SEGURIDAD Y VIGILANCIA PARA EL MINISTERIO DE ENERGIA Y MINAS (CONTRATO N°028-2020)</t>
  </si>
  <si>
    <t>SERVICIO DE RENOVACION DE SOPORTE Y MANTENIMIENTO DE LOS PRODUCTOS MICROSOFT PARA EL MINISTERIO DE ENERGIA Y MINAS (CONTRATO 001-2020-MINEM/OGA)</t>
  </si>
  <si>
    <t>006-2019</t>
  </si>
  <si>
    <t>001-2020  -MEM-OGA</t>
  </si>
  <si>
    <t>Servicio de Renovación de Soporte y Mantenimiento de Licencias de Software Microsoft - Concurso Público N° 005-2021-MINEM - Contrato N° 002-2022-MINEM/OGA</t>
  </si>
  <si>
    <t xml:space="preserve">002-2022-MINEM/OGA                                                                                                                                                                                                                                        </t>
  </si>
  <si>
    <t>SERVICIO DE MENSAJERIA LOCAL Y NACIONAL, ENVIADA DESDE EL MINEM (CORRESPONDIENTE A LAS PRESTACIONES PENDIENTES DE EJECUCION, DERIVADO DE RESOLUCION DE CONTRATO Nº 036-2021-MINEM-OGA)</t>
  </si>
  <si>
    <t>003-2021</t>
  </si>
  <si>
    <t xml:space="preserve">006-2022-MINEM/OGA </t>
  </si>
  <si>
    <t>SERVICIO DE MANTENIMIENTO PREVENTIVO Y CORRECTIVO DE LA FLOTA VEHICULAR DEL MINISTERIO DE ENERGIA Y MINAS AÑO 2022 CONTRATO 044-2021-MINEM/OGA</t>
  </si>
  <si>
    <t>004-2021</t>
  </si>
  <si>
    <t xml:space="preserve">044-2021  -MINEM/OGA </t>
  </si>
  <si>
    <t>SERVICIO DE LIMPIEZA EN LAS DIFERENTES INSTALACIONES DEL MINISTERIO DE ENERGIA Y MINAS</t>
  </si>
  <si>
    <t>009-2020</t>
  </si>
  <si>
    <t xml:space="preserve">011-2021 -MEM-OGA </t>
  </si>
  <si>
    <t>SERVICIO DE FOTOCOPIADO E IMPRESIONES PARA EL MINISTERIO DEENERGIA Y MINAS (CONTRATO N°010-2021)</t>
  </si>
  <si>
    <t>012-2020</t>
  </si>
  <si>
    <t>SERVICIO DE COMUNICACIONES UNIFICADAS PARA EL MINISTERIO DEENERGIA Y MINAS (CONTRATO 027-2020-MINEM/OGA).</t>
  </si>
  <si>
    <t>005-2020</t>
  </si>
  <si>
    <t xml:space="preserve">027-2020   -MINEM/OGA   </t>
  </si>
  <si>
    <t>SERVICIO DE ALQUILER DE SISTEMA DE SEGURIDAD AUTOMATIZADA PARA LA SEDE CENTRAL DEL MINISTERIO DE ENERGIA Y MINAS Y LOCALES ANEXOS (CONTRATO</t>
  </si>
  <si>
    <t>001-2021</t>
  </si>
  <si>
    <t>031-2021-MINEM-OGA</t>
  </si>
  <si>
    <t>SERVICIO DE ALMACENAMIENTO Y CUSTODIA DE LA DOCUMENTACION DEL MINISTERIO DE ENERGIA Y MINAS (CONTRATO N°025-2020)</t>
  </si>
  <si>
    <t>003-2020</t>
  </si>
  <si>
    <t>SERVICIO DE AGENCIAMIENTO DE PASAJES AEREOS NACIONALES Y SERVICIOS CONEXOS PARA EL MINEM</t>
  </si>
  <si>
    <t>012-2018</t>
  </si>
  <si>
    <t xml:space="preserve">008-2019-MEM-OGA </t>
  </si>
  <si>
    <t>SERVICIO DE AGENCIAMIENTO DE PASAJES AEREOS NACIONALES PARAEL MINEM CONTRO NRO 08 - 2022 CP 01-2022</t>
  </si>
  <si>
    <t>008-2022-MINEM-OGA</t>
  </si>
  <si>
    <t>SEGURO MÉDICO FAMILIAR - PERIODO DEL 01 DE MARZO AL 01 DE ABRIL 2022-CONTRATO Nº 027-2021-MINEM-OGA- CONTRATACION DE SEGUROS PERSONALES.</t>
  </si>
  <si>
    <t>002-2021</t>
  </si>
  <si>
    <t xml:space="preserve">027-2021-MINEM-OGA </t>
  </si>
  <si>
    <t>SERVICIO DE SUSCRIPCIÓN A BASE DE DATOS QUE PERMITA EL ACCESO DIVERSAS FUENTES DE ESTUDIOS DE COMPETITIVIDAD GLOBAL Y FUENTE MUNDIAL EN DATA DE EXPLORACIÓN MINERA</t>
  </si>
  <si>
    <t>007-2022</t>
  </si>
  <si>
    <t>30609014136 - SYP GLOBAL MARKET INTELLIGENCE LLC</t>
  </si>
  <si>
    <t>SERVICIO DE SUSCRIPCIÓN A BASE DE DATOS GLOBAL ESPECIALIZADA EN ESTUDIOS ECONÓMICOS DE COSTOS Y DATOS DE OPERACIONES Y PROYECTOS DE ORO Y COBRE</t>
  </si>
  <si>
    <t>30609014134 - WOOD MACKENZIE INC</t>
  </si>
  <si>
    <t>SERVICIO DE PRODUCCIÓN, ELABORACIÓN DE CONTENIDOS AUDIOVISUALES E IMPLEMENTACIÓN DE LA PLATAFORMA DIGITAL PARA LA PARTICIPACIÓN PERUANA EN EL EVENTO INTERNACIONAL PDAC 2022"</t>
  </si>
  <si>
    <t>002-2022</t>
  </si>
  <si>
    <t>935</t>
  </si>
  <si>
    <t>SERVICIO DE ALQUILER DE SALON PARA 300 PERSONAS QUE
INCLUYE CATERING Y ALQUILER DE EAQUIPOS A/V PARA EVENTO
DENOMINADO REPECION PERUANA EN PDAC</t>
  </si>
  <si>
    <t>003-2022</t>
  </si>
  <si>
    <t>30606465498 - MOSO CATERING Y EVENTS</t>
  </si>
  <si>
    <t>937</t>
  </si>
  <si>
    <t>SERVICIO DE ALQUILER DE SALON QUE INCLUYE CATERING PARA
EVENTO CEO LUCHEON EN EL PDAC 2022</t>
  </si>
  <si>
    <t>004-2022</t>
  </si>
  <si>
    <t>30556212595 - THE RITZ-CARLTON, TORONTO</t>
  </si>
  <si>
    <t>938</t>
  </si>
  <si>
    <t>SERVICIOS DE ALQUILER DE EQUIPOS DE AUDIO Y VIDEO PARA LAS ACTIVIDADES</t>
  </si>
  <si>
    <t>30000003606 - AV-CANADA INC</t>
  </si>
  <si>
    <t>942</t>
  </si>
  <si>
    <t>CEO LUNCHEON &amp; PERU DAY</t>
  </si>
  <si>
    <t>00156</t>
  </si>
  <si>
    <t>SUMINISTRO DE DIARIOS PARA LAS DIFERENTES DEPENDENCIAS DEL MINISTERIO DE ENERGÍA Y MINAS.</t>
  </si>
  <si>
    <t>10107931312 - HIDALGO HUAMAN MARITZA</t>
  </si>
  <si>
    <t>0026</t>
  </si>
  <si>
    <t>SERVICIOS DE UN ABOGADO PARA LA OFICINA DE RECURSOS HUMANOS</t>
  </si>
  <si>
    <t>10407920240 - QUISPE TACO EDDY RIMBERTO</t>
  </si>
  <si>
    <t>575</t>
  </si>
  <si>
    <t>SERVICIO PROFESIONAL SEGUIMIENTO Y MONITOREO DE LOS PROCESOS DE DIALOGO EN LAS ZONAS DE INFLUENCIA DE LOS PROYECTOS MINERO ENERGÉTICOS EN LA REGIÓN MOQUEGUA Y SOPORTE SOCIAL A OTRAS REGIONES DE LA ACTIVIDAD MINERA</t>
  </si>
  <si>
    <t>10485151708 - TAFUR GONZALES LUZ BELLA</t>
  </si>
  <si>
    <t>1253</t>
  </si>
  <si>
    <t>SERVICIO PROFESIONAL PARA REVISIÓN, REGISTRO Y GESTIÓN DE LOS FONDOS POR VIÁTICOS APROBADOS DE LOS PROFESIONALES EN COMISIÓN DE SERVICIOS Y SEGUIMIENTO DE LOS PASAJES AÉREOS SOLICITADOS EN LA OFICINA DE GESTIÓN DEL DIÁLOGO Y PARTICIPACIÓN CIUDADANA DE LA</t>
  </si>
  <si>
    <t>10757165657 - FLORES REYNOSO YORKA SHAMELIMS</t>
  </si>
  <si>
    <t>1235</t>
  </si>
  <si>
    <t>SERVICIO PROFESIONAL PARA REALIZAR UN ANÁLISIS DE POSICIÓN E INTERÉS DE LOS ACTORES SOCIALES QUE PARTICIPARAN EN LOS CONFLICTOS EN TORNO AL DESARROLLO DE LOS PROYECTOS EN EL SECTOR EN LA REGIÓN MACRO SUR I: PROVINCIA DE COTABAMBAS, REGIÓN APURÍMAN</t>
  </si>
  <si>
    <t>10296068719 - MITA QUISPE CELSO JAVIER</t>
  </si>
  <si>
    <t>871</t>
  </si>
  <si>
    <t>SERVICIO PROFESIONAL PARA PROMOCIÓN Y SEGUIMIENTO AL DESARROLLO DEL PROCESO DE FORMALIZACIÓN MINERA INTEGRAL DE LAS ACTIVIDADES DE PEQUEÑA MINERÍA Y MINERÍA ARTESANAL EN LAS REGIONES CUZCO Y APURIMAC</t>
  </si>
  <si>
    <t>10448293641 - LOZANO DIAZ JUNIORS BELISARIO</t>
  </si>
  <si>
    <t>01115</t>
  </si>
  <si>
    <t>SERVICIO PROFESIONAL PARA MONITOREO, SISTEMATIZACION Y SEGUIMIENTO DE LOS CASOS Y COMPROMISOS SOCIALES EN EL SECTOR MINERO ENERGÉTICO EN LAS REGIONES DE ICA Y LIMA ( METROPOLITANAY PROVINCIAS).</t>
  </si>
  <si>
    <t>10725655571 - EGUSQUIZA ACERO EVELIN ERIKA</t>
  </si>
  <si>
    <t>1233</t>
  </si>
  <si>
    <t>SERVICIO PROFESIONAL PARA LA GESTIÓN Y PREVENCIÓN DE CONFLICTOS SOCIALES DEL SECTOR MINERO EN EL DISTRITO DE QUIÑOTA ENLA PROVINCIA DE CHUMBIVILCAS, CUSCO; DEL DISTRITO DE HAQUIRA EN LA PROVINCIA DE COTABAMBAS, APURÍMAC, PROPIEDAD DE LA EMPRESA ANABI S.A</t>
  </si>
  <si>
    <t>10469143215 - LABRA GUTIERREZ ABEL</t>
  </si>
  <si>
    <t>1234</t>
  </si>
  <si>
    <t>SERVICIO PROFESIONAL PARA LA GESTION LEGAL DE EXPEDIENTES TRAMITADOS POR LA OFICINA DE COBRANZA COACTIVA DEL MINISTERIODE ENERGIA Y MINAS</t>
  </si>
  <si>
    <t>10456230852 - LEON MONTALVO HARRY RUSSELL</t>
  </si>
  <si>
    <t>01346</t>
  </si>
  <si>
    <t>SERVICIO PROFESIONAL PARA LA COORDINACION Y ASISTENCIA EN LAS PROVINCIAS DE CARAVELI, CONDESUYOS, CAMANA Y CASTILLA DE LA REGION DE AREQUIPA, PARA LA PROMOCION DEL PROCESO DE FORMALIZACION MINERA</t>
  </si>
  <si>
    <t>01267</t>
  </si>
  <si>
    <t>SERVICIO PROFESIONAL PARA IMPLEMENTAR LAS ACCIONES DE SOSTENIBILIDAD DEL PROCESO DE FORMALIZACIÓN MINERA MEDIANTE LA ARTICULACIÓN Y EL SEGUIMIENTO DE LA ASISTENCIA TÉCNICA A MINEROS FORMALIZADOS DE LA PEQUEÑA MINERIA Y MINERIA ARTESANAL A NIVEL NACIONAL</t>
  </si>
  <si>
    <t>713</t>
  </si>
  <si>
    <t>SERVICIO PROFESIONAL PARA GESTIÓN Y SEGUIMIENTO DE LOS CASOS SOCIALES Y AVANCE DE LOS COMPROMISOS EN LAS ZONAS DE INFLUENCIA A LOS PROYECTOS MINERO ENERGÉTICOS EN LAS REGIONES DE UCAYALI Y HUANUCO</t>
  </si>
  <si>
    <t>10707588069 - BERAUN RIOJA LUIS ANDERSON</t>
  </si>
  <si>
    <t>1314</t>
  </si>
  <si>
    <t>SERVICIO PROFESIONAL PARA GESTIÓN Y SEGUIMIENTO DE LOS CASOS SOCIALES Y AVANCE DE LOS COMPROMISOS EN LAS ZONAS DE INFLUENCIA A LOS PROYECTOS MINERO ENERGÉTICOS EN LA REGIÓN LAMBAYEQUE Y LA LIBERTAD</t>
  </si>
  <si>
    <t>10188980126 - SANDOVAL POZO RICARDO ROGER</t>
  </si>
  <si>
    <t>1242</t>
  </si>
  <si>
    <t>SERVICIO PROFESIONAL PARA GESTIÓN DE PLANEAMIENTO Y SEGUIMIENTO DEL PLAN OPERATIVO INSTITUCIONAL DE LA OFICINA GENERAL DE GESTIÓN SOCIAL.</t>
  </si>
  <si>
    <t>10470566146 - AGUILAR CHICOMA CARMEN PAOLA</t>
  </si>
  <si>
    <t>1191</t>
  </si>
  <si>
    <t>SERVICIO PROFESIONAL PARA EL SEGUIMIENTO DE COMPROMISOS DE CONSULTA PREVIA</t>
  </si>
  <si>
    <t xml:space="preserve">10425230692 - </t>
  </si>
  <si>
    <t>01313</t>
  </si>
  <si>
    <t>SERVICIO PROFESIONAL PARA ANALIZAR, EVALUAR Y SISTEMATIZAR INFORMACIÓN DE GESTIÓN DEL DIALOGO Y PARTICIPACIÓN CIUDADANAEN LA MACRO REGIÓN CENTRO Y NORTE DE LA OFICINA GENERAL DE GESTIÓN SOCIAL</t>
  </si>
  <si>
    <t>10738707619 - NAJAR ALCANTARA SYLVIA ALEXANDRA</t>
  </si>
  <si>
    <t>1114</t>
  </si>
  <si>
    <t>SERVICIO PROFESIONAL PARA ANÁLISIS Y SISTEMATIZACIÓN DE LA INFORMACIÓN DE LOS CASOS SOCIALES Y APOYO EN LOS PROCESOS DEDIALOGO EN LA REGIÓN LORETO</t>
  </si>
  <si>
    <t>10725112560 - PFENNIG VENTURI ESTELA YAJAIRA</t>
  </si>
  <si>
    <t>1258</t>
  </si>
  <si>
    <t>SERVICIO PROFESIONAL ESPECIALIZADO PARA SISTEMATIZAR Y PRESENTAR UN CUADRO DE NIVEL DE CUMPLIMIENTO DE LOS COMPROMISOS SOCIALES EN LOS ESPACIOS DE DIÁLOGO: 1) EMPRESA MMG LAS BAMBAS Y COMUNIDAD DE CHOAQUERE 2)EMPRESA MMG ...</t>
  </si>
  <si>
    <t>10464121418 - VELAZCO PALOMINO JUNIOR BRYAND</t>
  </si>
  <si>
    <t>110</t>
  </si>
  <si>
    <t>SERVICIO PROFESIONAL ESPECIALIZADO PARA QUE FORMULE, DISEÑEE IMPLEMENTE ESTRATEGIAS Y PROPUESTAS DE PROYECTOS DE INVERSIÓN EN LAS COMUNIDADES DE INFLUENCIA AL PROYECTO ANTAPACCAYEXPANSIÓN TINTAYA-INTEGRACIÓN COROCCOHUAYCO</t>
  </si>
  <si>
    <t>10201137956 - HOSPINAL MOORI MIGUEL ANGEL</t>
  </si>
  <si>
    <t>671</t>
  </si>
  <si>
    <t>SERVICIO PROFESIONAL ESPECIALIZADO PARA LA SISTEMATIZACIÓN,ANÁLISIS, ELABORACIÓN DE RECOMENDACIONES TÉCNICAS Y SOCIALIZACIÓN DE HALLAZGOS EN MATERIA DE COMPROMISOS SOCIALES EN LOS ESTUDIOS DE IMPACTO AMBIENTAL DE LAS UNIDADES MINERAS COLQUIJIRCA, ACUMULA</t>
  </si>
  <si>
    <t>10458529286 - MERINO CARHUACHINCHAY NOHELLY ALINA</t>
  </si>
  <si>
    <t>176</t>
  </si>
  <si>
    <t>SERVICIO PROFESIONAL ESPECIALIZADO PARA LA PREVENCION Y GESTION DE CONFLICTOS SOCIALES ACOMPAÑAMIENTO Y PARTICIPACION EN LOS ESPACIOS DEL DIALOGO DESARROLLADOS EN EL CORREDOR VIALDEL SUR, PROVINCIA DE COTABAMBAS EN LA REGION APURIMAC</t>
  </si>
  <si>
    <t>10175964059 - SORALUZ LUZQUIÑOS JUAN JOSE</t>
  </si>
  <si>
    <t>01139</t>
  </si>
  <si>
    <t>SERVICIO PROFESIONAL ESPECIALIZADO PARA LA IDENTIFICACION, ANALISIS Y GESTION DE PROYECTOS DE DESARROLLO SOSTENIBLE VINCULADOS A CONFLICTOS SOCIO AMBIENTALES EN LAS ZONAS A LA ACTIVIDAD MINERO ENERGÉTICO</t>
  </si>
  <si>
    <t>01434</t>
  </si>
  <si>
    <t>SERVICIO PROFESIONAL ESPECIALIZADO PARA LA IDENTIFICACIÓN, ANÁLISIS Y GESTIÓN DE PROYECTOS DE DESARROLLO SOSTENIBLE VINCULADOS A CONFLICTOS SOCIO AMBIENTALES EN LAS ZONAS A LA ACTIVAD MINERO ENERGÉTICO</t>
  </si>
  <si>
    <t>10414912074 - VALQUI HIDALGO KARINA JANETTE</t>
  </si>
  <si>
    <t>595</t>
  </si>
  <si>
    <t>SERVICIO PROFESIONAL ESPECIALIZADO PARA LA GESTIÓN Y PREVENCIÓN DE CONFLICTOS SOCIALES DEL SECTOR HIDROCARBUROS EN EL OLEODUCTO NOR PERUANO Y/O CIRCUITO PETROLERO, REGIÓN LORETO</t>
  </si>
  <si>
    <t>10434549413 - LOPEZ SANTILLAN MILLER VIDAL</t>
  </si>
  <si>
    <t>718</t>
  </si>
  <si>
    <t>SERVICIO PROFESIONAL ESPECIALIZADO PARA LA ASISTENCIA TÉCNICA EN PROCESOS DE CONSULTA PREVIA PROMOVIDOS POR EL MINISTERIO DE ENERGÍA Y MINAS</t>
  </si>
  <si>
    <t>10415320600 - INGA MENDEZ DEYSSI DEL ROSARIO</t>
  </si>
  <si>
    <t>175</t>
  </si>
  <si>
    <t>SERVICIO PROFESIONAL ESPECIALIZADO PARA GESTIÓN DEL DIÁLOGOY ANÁLISIS PARA RESOLUCIÓN DE CONFLICTIVIDAD SOCIAL EN TORNO AL DESARROLLO DE LOS PROYECTOS MINEROS ENERGÉTICOS QUE PROMUEVEN EL SECTOR EN LA REGIÓN MACRO SUR, PROVINCIA DE COTABAMBAS, REGIÓN APU</t>
  </si>
  <si>
    <t>10087056452 - CASTILLA ALATA JOHN PITY</t>
  </si>
  <si>
    <t>1291</t>
  </si>
  <si>
    <t>SERVICIO PROFESIONAL ESPECIALIZADO PARA GESTIÓN DEL DIALOGOY ANÁLISIS PARA RESOLUCIÓN DE CONFLICTIVIDAD RELACIONADOS APOSIBLES AFECTACIONES EN ANIMALES POR LA ACTIVIDAD MINERO ENERGÉTICA PARA LA OFICINA DE GESTIÓN DE DIALOGO Y PARTICIPACIÓN CIUDADANA</t>
  </si>
  <si>
    <t>10200738409 - CORDOVA PARDO WILLIAM</t>
  </si>
  <si>
    <t>584</t>
  </si>
  <si>
    <t>SERVICIO PROFESIONAL ESPECIALIZADO PARA EL ANÁLISIS, ELABORACIÓN DE RECOMENDACIONES TÉCNICAS Y SOCIALIZACIÓN DE HALLAZGOS EN MATERIA DE COMPROMISOS SOCIALES EN LOS ESTUDIOS DE IMPACTO AMBIENTAL DE LAS UNIDADES MINERAS ACUMULACIÓN ...</t>
  </si>
  <si>
    <t>10418513760 - URQUIZO VALDEIGLESIAS LUIS MIGUEL</t>
  </si>
  <si>
    <t>107</t>
  </si>
  <si>
    <t>SERVICIO PROFESIONAL ESPECIALIZADO PARA COORDINACIÓN DE LA GESTIÓN DE CONFLICTIVIDAD SOCIAL EN ÁMBITO DE PROYECTOS DE HIDROCARBUROS EN LOS DEPARTAMENTOS DE LORETO Y UCAYALI</t>
  </si>
  <si>
    <t>963</t>
  </si>
  <si>
    <t>SERVICIO PROFESIONAL ESPECIALIZADO PARA ARTICULACION Y GESTION DE CONFLICTIVIDAD SOCIAL EN AMBITO DE PROYECTOS DE HIDROCARBUROS EN EL TRAMO II Y RAMAL NORTE DEL OLEODUCTO NOR PERUANO</t>
  </si>
  <si>
    <t>10425562415 - MOZOMBITE OROCHE TATIANA</t>
  </si>
  <si>
    <t>01347</t>
  </si>
  <si>
    <t>SERVICIO PROFESIONAL ESPECIALIZADO PARA ARTICULACION DE LA GESTION DE CONFLICTIVIDAD SOCIAL EN AMBITO DE PROYECTOS DE HIDROCARBUROS EN LAS REGIONES DE LORETO Y AMAZONAS</t>
  </si>
  <si>
    <t>10053728320 - JARAMA ESCUDERO MOACYR ENRIQUE</t>
  </si>
  <si>
    <t>1184</t>
  </si>
  <si>
    <t>SERVICIO PROFESIONAL ESPECIALIZADO EN TECNOLOGIAS DE LA INFORMACION PARA LA OFICINA DE TECNOLOGIAS DE LA DE LA INFORMACION DE LA OFICINA GENERAL DE ADMINISTRACION DEL MINEM.</t>
  </si>
  <si>
    <t>10448744375 - PALOMINO GUTIERREZ RALPH GUIDO</t>
  </si>
  <si>
    <t>1218</t>
  </si>
  <si>
    <t>SERVICIO PROFESIONAL ESPECIALIZADO DE UNA PERSONA NATURAL PARA SERVICIO DE ANALISTA DE BASE DE DATOS EN LA CONSULTA PREVIA DE LA OFICINA DE GESTIÓN DE DIALOGO Y PARTICIPACIÓN CIUDADANA</t>
  </si>
  <si>
    <t>10409138093 - CORDOVA MALLQUI VLADIMIR LUIS ANTONIO</t>
  </si>
  <si>
    <t>837</t>
  </si>
  <si>
    <t>SERVICIO PROFESIONAL ESPECIALIZADO DE UN ANALISTA SOCIAL PARA LA GESTIÓN DE LA CONFLICTIVIDAD SOCIAL EN EL ÁMBITO DE PROYECTOS MINEROS, ELÉCTRICOS Y DE HIDROCARBUROS EN LAS REGIONES DE SAN MARTIN Y AMAZONAS.</t>
  </si>
  <si>
    <t>10475153176 - MACEDO OCHOA CHERLY</t>
  </si>
  <si>
    <t>1257</t>
  </si>
  <si>
    <t>SERVICIO PROFESIONAL ESPECIALIZADO DE PLANEAMIENTO Y GESTIÓN ESTRATÉGICA DE LOS CASOS DE CONFLICTIVIDAD SOCIAL EN EL SECTOR MINERO ENERGÉTICO DE LA OFICINA GENERAL DE GESTIÓN SOCIAL DE MINEM</t>
  </si>
  <si>
    <t>10060773519 - GARAY VERASTEGUI VICTOR CARLOMAN</t>
  </si>
  <si>
    <t>1002</t>
  </si>
  <si>
    <t>SERVICIO PROFESIONAL EN DERECHO AMBIENTAL</t>
  </si>
  <si>
    <t>10107974127 - ESPINOZA MIRANDA MARCO ANTONIO</t>
  </si>
  <si>
    <t>01413</t>
  </si>
  <si>
    <t>SERVICIO PROFESIONAL EN DERECHO ADMINISTRATIVO</t>
  </si>
  <si>
    <t>10094401033 - DULANTO SANTA CRUZ ERIK YVAN</t>
  </si>
  <si>
    <t>01336</t>
  </si>
  <si>
    <t>SERVICIO PROFESIONAL DE COORDINACIÓN EN COMUNICACIÓN SOCIALPARA LA OFICINA GENERAL DE GESTIÓN SOCIAL DEL MINISTERIO DEENERGÍA Y MINAS</t>
  </si>
  <si>
    <t>10471725574 - ROJAS VARA KAREN MARITZA</t>
  </si>
  <si>
    <t>1100</t>
  </si>
  <si>
    <t>SERVICIO PROFESIONAL DE ARTICULACIÓN Y RELACIONAMIENTO POSITIVO CON DIRIGENTES DE ORGANIZACIONES SOCIALES</t>
  </si>
  <si>
    <t>10060315898 - FLORES TTITO TIMOTEO</t>
  </si>
  <si>
    <t>593</t>
  </si>
  <si>
    <t>SERVICIO PROFESIONAL COORDINAR LAS ACCIONES DE GESTIÓN Y PREVENCIÓN DE CONFLICTOS SOCIALES EN LAS ZONAS DE INFLUENCIA DE LOS PROYECTOS MINERO ENERGÉTICOS EN LA REGIÓN MOQUEGUA Y SOPORTE SOCIAL A OTRAS REGIONES DE LA ACTIVIDAD MINERA</t>
  </si>
  <si>
    <t>10449039250 - HUMPIRI CACERES SALVADOR</t>
  </si>
  <si>
    <t>579</t>
  </si>
  <si>
    <t>SERVICIO PARA LA IMPLEMENTACION DE MEJORAS EN EL FORMULARIODE SOLICITUD DE ACCESO A LA INFORMACION PUBLICA, EN EL SISTEMA DE GESTION DOCUMENTARIA - SIGED - BANDEJA FRAI Y EN EL SISTEMA DE CONTROL DE PROCESO DE DIGITALIZACION - SIDIG</t>
  </si>
  <si>
    <t>20486427648 - DEVELOPMENT IT EMPRESA INDIVIDUAL DE RESPONSABILIDAD LIMITADA.</t>
  </si>
  <si>
    <t>581</t>
  </si>
  <si>
    <t>SERVICIO PARA LA IDENTIFICACIÓN Y SISTEMATIZACIÓN DE LA INFORMACIÓN VIGENTE DEL CUMPLIMIENTO DE COMPROMISOS VOLUNTARIOSASUMIDOS EN EL MARCO DEL D.S. N° 040-2014-EM, DE LAS EMPRESAS: COMPAÑÍA MINERA CHINALCO PERÚ S.A. (U.M. TOROMOCHO),</t>
  </si>
  <si>
    <t>10455937375 - SAAVEDRA LLAMO FRESIA</t>
  </si>
  <si>
    <t>310</t>
  </si>
  <si>
    <t>SERVICIO PARA LA EVALUACIÓN DE LAS SOLICITUDES DE DEVOLUCIÓN DEL IGV EN LA ETAPA PRE-PRODUCTIVA, SEGUN EL DECRETO LEGISLATIVO Nª 973</t>
  </si>
  <si>
    <t>10430756589 - CUSQUISIBAN FERNANDEZ SEGUNDO AFANOR</t>
  </si>
  <si>
    <t>1039</t>
  </si>
  <si>
    <t>SERVICIO PARA LA ELABORACIÓN DE INFORMES LEGALES DE LOS EXPEDIENTES Y PROCEDIMIENTOS ASIGNADOS A LA DIRECCIÓN GENERAL DE ELECTRICIDAD.</t>
  </si>
  <si>
    <t>10100017780 - CHAVARRI GARCIA CLARA MERCEDES</t>
  </si>
  <si>
    <t>1073</t>
  </si>
  <si>
    <t>SERVICIO PARA LA COORDINACIÓN Y SEGUIMIENTO DE LOS CONVENIOS CON ORGANISMOS NACIONALES E INTERNACIONALES PARA LA INICIATIVA EITI; ASI COMO SEGUIMIENTO AL PROCESO DE IMPLEMENTACIÓNDEL SISTEMA EN LÍNEA PARA LA AUTOMATIZACIÓN DE LOS INFORMESNACIONALES DE TR</t>
  </si>
  <si>
    <t>1282</t>
  </si>
  <si>
    <t>SERVICIO LEGAL PARA LA ELABORACIÓN DE INFORMES U OTROS DOCUMENTOS LEGALES DE ATENCIÓN Y RESPUESTA A SOLICITUDES Y/O CONSULTAS RELACIONADAS AL PROCESO DE FORMALIZACION MINERA INTEGRAL PRESENTADAS POR ENTIDADES PÚBLICAS Y PARTICULARES</t>
  </si>
  <si>
    <t>10411422521 - RIVERA MUGUERZA PAUL ORLANDO</t>
  </si>
  <si>
    <t>732</t>
  </si>
  <si>
    <t>SERVICIO LEGAL ESPECIALIZADO RESPECTO A LOS ALCANCES DE LA EJECUCIÓN DE LA MEDIDA CAUTELAR DE OTORGAMIENTO DE CONCESIÓNDE DISTRIBUCIÓN DE GAS NATURAL POR RED DE DUCTOS EN EL DISTRITO DE PARIÑAS</t>
  </si>
  <si>
    <t>20101056091 - ESTUDIO RUBIO LEGUIA NORMAND Y ASOCIADOS S.CIVIL DE R.L.</t>
  </si>
  <si>
    <t>01079</t>
  </si>
  <si>
    <t>SERVICIO LEGAL ESPECIALIZADO RESPECTO A LA SITUACIÓN JURÍDICA DE LOS BIENES DE LA CONCESIÓN DEL SISTEMA DE DISTRIBUCIÓNDE GAS NATURAL POR RED DE DUCTOS CONCESION SUR OESTE</t>
  </si>
  <si>
    <t>20467462874 - ESTUDIO MARIO CASTILLO F. S.CIVIL DE R.L</t>
  </si>
  <si>
    <t>747</t>
  </si>
  <si>
    <t>SERVICIO LEGAL ESPECIALIZADO RESPECTO A LA PUESTA EN OPERACIÓN COMERCIAL (POC) DE LA CONCESIÓN DE DISTRIBUCIÓN DE GAS NATURAL POR RED DE DUCTOS EN LA REGIÓN PIURA</t>
  </si>
  <si>
    <t>1068</t>
  </si>
  <si>
    <t>SERVICIO LEGAL ESPECIALIZADO PARA EL DESPACHO DEL VICEMINISTERIO DE MINAS, EN EL SEGUIMIENTO Y MONITOREO DE LOS PROCEDIMIENTOS ADMINISTRATIVO CONCURSALES EN EL MARCO DEL DECRETO SUPREMO Nª 004-2019-JUS Y LA LEY Nª 27809</t>
  </si>
  <si>
    <t>1108</t>
  </si>
  <si>
    <t>SERVICIO LEGAL EN MATERIA DE DERECHO ENERGÉTICO</t>
  </si>
  <si>
    <t>10702454463 - CAHUI HUAMANI KARINA JOVITA</t>
  </si>
  <si>
    <t>01328</t>
  </si>
  <si>
    <t>SERVICIO ESPECIALIZADO PARA REALIZAR UN ANÁLISIS DE LA POSICIONES E INTERESES DE LOS ACTORES SOCIALES QUE PARTICIPAN ENLOS CONFLICTOS EN TORNO AL DESARROLLO DE LOS PROYECTOS MINERO ENERGÉTICOS QUE PROMUEVE EL SECTOR EN LA REGIÓN MACRO SURII: REGIONES MOQ</t>
  </si>
  <si>
    <t>10712224768 - RAMIREZ VERA CARMIN KATHERINE ASTRID</t>
  </si>
  <si>
    <t>152</t>
  </si>
  <si>
    <t>SERVICIO ESPECIALIZADO PARA LA GESTIÓN Y PREVENCIÓN DE LA CONFLICTIVIDAD SOCIO AMBIENTAL EN LOS PROYECTOS MINEROS ENERGÉTICOS DE LA MACRO REGIÓN SUR - REGIÓN PUNO</t>
  </si>
  <si>
    <t>10012342344 - CATACORA CHOQUE JOHN HERNAN</t>
  </si>
  <si>
    <t>1280</t>
  </si>
  <si>
    <t>SERVICIO ESPECIALIZADO PARA LA EVALUACIÓN SISTEMÁTICA, DIAGNÓSTICO DE CUMPLIMIENTO Y ASISTENCIA TÉCNICA PARA EL SEGUIMIENTO DE LOS COMPROMISOS SOCIALES ADOPTADOS EN LOS PLANES DE GESTIÓN SOCIAL DE LOS ESTUDIOS DE IMPACTO AMBIENTAL DE LAS UNIDADES MINERAS</t>
  </si>
  <si>
    <t>1182</t>
  </si>
  <si>
    <t>SERVICIO ESPECIALIZADO PARA LA COORDINACIÓN Y GESTIÓN SOCIAL DE LA CONFLICTIVIDAD MINERO ENERGÉTICA EN LOS DEPARTAMENTOS DE TACNA Y MOQUEGUA</t>
  </si>
  <si>
    <t>1128</t>
  </si>
  <si>
    <t>SERVICIO ESPECIALIZADO PARA IDENTIFICAR Y REALIZAR UN ANALISIS DE LA POSICIONES E INTERESES DE LOS ACTORES SOCIALES QUEPARTICIPAN EN LOS CONFLICTOS EN TORNO AL DESARROLLO DE LOS PROYECTOS ENERGETICOS QUE PROMUEVE EL SECTOR EN LA REGION CAJAMARCA.</t>
  </si>
  <si>
    <t>1121</t>
  </si>
  <si>
    <t>SERVICIO ESPECIALIZADO PARA EL MONITOREO, SISTEMATIZACIÓN Y SEGUIMIENTO A LOS PROYECTOS DE INVERSIÓN SOCIAL EJECUTADOS Y A LOS COMITÉS DE GESTIÓN DE LOS FONDOS SOCIALES</t>
  </si>
  <si>
    <t>10457632954 - PRADA VINCES YULIANA PAMELA</t>
  </si>
  <si>
    <t>1278</t>
  </si>
  <si>
    <t>SERVICIO ESPECIALIZADO PARA EL ANÁLISIS TÉCNICO GEOGRÁFICO DE VERIFICACIÓN DE CESE DE PASIVOS AMBIENTALES DE HIDROCARBUROS Y SU RESPECTIVA UBICACIÓN GEOGRÁFICA, REPORTADOS POR OEFA</t>
  </si>
  <si>
    <t>10423141595 - ZEVALLOS PAREDES WILLIAM EDWARD</t>
  </si>
  <si>
    <t>636</t>
  </si>
  <si>
    <t>SERVICIO ESPECIALIZADO PARA EL ANALISIS TECNICO DE LA EVALUACION SOCIAL DE LOS INSTRUMENTOS DE GESTION AMBIENTAL, TRAMITADOS ANTE LA DIRECCION GENERAL DE ASUNTOS AMBIENTALES DE HIDROCARBUROS</t>
  </si>
  <si>
    <t>10056429986 - ROMERO CHAUCA MARTIN ADAN</t>
  </si>
  <si>
    <t>1404</t>
  </si>
  <si>
    <t>SERVICIO ESPECIALIZADO PARA EL ANÁLISIS TÉCNICO DE LA EVALUACIÓN BIOLÓGICA DE LOS INSTRUMENTOS DE GESTIÓN AMBIENTAL Y TRAMITADOS ANTE LA DIRECCIÓN GENERAL DE ASUNTOS AMBIENTALES DE HIDROCARBUROS</t>
  </si>
  <si>
    <t>10401282969 - BARTOLO SANTIAGO JAIME ISIDRO</t>
  </si>
  <si>
    <t>1447</t>
  </si>
  <si>
    <t>SERVICIO ESPECIALIZADO PARA EL ANÁLISIS TÉCNICO DE LA EVALUACIÓN AMBIENTAL DE LOS INSTRUMENTOS DE GESTIÓN AMBIENTAL, TRAMITADOS ANTE LA DIRECCIÓN GENERAL DE ASUNTOS AMBIENTALES DE HIDROCARBUROS</t>
  </si>
  <si>
    <t>10451087326 - BALDARRAGO SULLA JUAN PAULO</t>
  </si>
  <si>
    <t>1377</t>
  </si>
  <si>
    <t>SERVICIO ESPECIALIZADO EN LAS RESERVAS Y RECURSOS DE HIDROCARBUROS; ASÍ COMO, A LAS ACTIVIDADES REFERENTES A LA EXPLORACIÓN Y EXPLOTACIÓN DE HIDROCARBUROS ONSHORE EN LA SELVA DEL PAÍS</t>
  </si>
  <si>
    <t>0052</t>
  </si>
  <si>
    <t>SERVICIO ESPECIALIZADO EN INSTALACIONES ELECTRICAS PARA APOYAR EN EL CUMPLIMIENTO DEL PLAN DE ACTIVIDADES PARA OBTENER EL CERTIFICADO ITSE</t>
  </si>
  <si>
    <t>10086759077 - RODRIGUEZ CAYETANO EDGARD WILDER</t>
  </si>
  <si>
    <t>1462</t>
  </si>
  <si>
    <t>SERVICIO ESPECIALIZADO EN INSTALACIONES ELECTRICAS</t>
  </si>
  <si>
    <t>901</t>
  </si>
  <si>
    <t>SERVICIO ESPECIALIZADO EN GESTIÓN PÚBLICA PARA EL DESPACHO DEL VICEMINISTRO DE MINAS, EN EL SEGUIMIENTO Y MONITOREO DE LOS RECURSOS ASIGNADOS EN EL MARCO DEL DU 040-2021, EN EL MARCO DE LA LEY Nª 31366 Y LA LEY 31365; ASÍ COMO LA COORDINACIÓN, EVALUACIÓN</t>
  </si>
  <si>
    <t>10295800611 - CONZA DELGADO GIOVANNA HIGIDIA</t>
  </si>
  <si>
    <t>1153</t>
  </si>
  <si>
    <t>SERVICIO ESPECIALIZADO DE UNA PERSONA NATURAL, PARA LA ELABORACIÓN DE PRODUCTOS CARTOGRÁFICOS EN LOS CASOS DE LOS PROYECTOS MINERO ENERGÉTICOS DE LA OFICINA DEL DIALOGO Y PARTICIPACIÓN CIUDADANA</t>
  </si>
  <si>
    <t>10434926616 - ESPINOZA VERAMENDI JHON ANDERSON</t>
  </si>
  <si>
    <t>1243</t>
  </si>
  <si>
    <t>SERVICIO ESPECIALIZADO DE UNA PERSONA NATURAL, PARA LA ELABORACIÓN DE INFORMES CARTOGRÁFICOS EN EL MARCO DE PROCESOS DECONSULTA PREVIA DE PROYECTOS MINERO ENERGÉTICOS</t>
  </si>
  <si>
    <t>10482551811 - ALVARADO QUISPE LUIS ALFONSO</t>
  </si>
  <si>
    <t>1244</t>
  </si>
  <si>
    <t>SERVICIO ESPECIALIZADO DE UNA PERSONA NATURAL PARA REALIZARSOPORTE LEGAL EN LOS PROCESOS DE CONSULTA PREVIA EN EL AMBITO DE PROYECTOS MINERO ENERGERTICOS.</t>
  </si>
  <si>
    <t>01109</t>
  </si>
  <si>
    <t>SERVICIO ESPECIALIZADO DE UNA PERSONA NATURAL PARA REALIZAR SOPORTE JURÍDICO Y LEGAL AL EQUIPO DE CONSULTA PREVIA DE LA OFICINA DE GESTIÓN DEL DIALOGO Y PARTICIPACIÓN CIUDADANA EN MATERIA DE ELECTRICIDAD</t>
  </si>
  <si>
    <t>10724588455 - QUIJANO QUISPE RENZO ANTONIO</t>
  </si>
  <si>
    <t>204</t>
  </si>
  <si>
    <t>SERVICIO ESPECIALIZADO DE UNA PERSONA NATURAL PARA REALIZAR ACCIONES DE IMPLEMENTACIÓN DE PROCESOS DE CONSULTA PREVIA EN EL SUBSECTOR DE HIDROCARBUROS DEL LOTE 08</t>
  </si>
  <si>
    <t>10210013810 - AVELLANEDA JAUREGUI VICTOR MANUEL</t>
  </si>
  <si>
    <t>726</t>
  </si>
  <si>
    <t>SERVICIO ESPECIALIZADO DE UNA PERSONA NATURAL PARA REALIZARACCIONES DE IMPLEMENTACION DE PROCESOS DE CONSULTA PREVIA EN EL AMBITO DE PROYECTOS MINEROS DE LA MACROREGION CENTRO Y SUR</t>
  </si>
  <si>
    <t>10418111661 - PRINCIPE HUAMANI MARCO ANTONIO</t>
  </si>
  <si>
    <t>01117</t>
  </si>
  <si>
    <t>SERVICIO ESPECIALIZADO DE UNA PERSONA NATURAL PARA REALIZARACCIONES DE IMPLEMENTACION DE PROCESOS DE CONSULTA PREVIA EN EL AMBITO DE PROYECTOS MINERO ENERGÉTICOS</t>
  </si>
  <si>
    <t>10467043566 - FONSECA ZANCA DANIEL ENRIQUE</t>
  </si>
  <si>
    <t>01395</t>
  </si>
  <si>
    <t>SERVICIO ESPECIALIZADO DE UNA PERSONA NATURAL PARA REALIZARACCIONES DE IMPLEMENTACION DE PROCESOS DE CONSULTA PREVIA DEL SUBSECTOR ELECTRICIDAD EN EL AMBITO DE LAS MACROREGIONES CENTRO Y SUR</t>
  </si>
  <si>
    <t>10404807922 - GUILLEN ESPINO JORGE ANTONIO</t>
  </si>
  <si>
    <t>1219</t>
  </si>
  <si>
    <t>SERVICIO ESPECIALIZADO DE UNA PERSONA NATURAL PARA REALIZAR ACCIONES DE IMPLEMENTACIÓN DE PROCESOS DE CONSULTA PREVIA DEL SUBSECTOR ELECTRICIDAD EN EL ÁMBITO DE LAS MACROREGIONES CENTRO Y NORTE</t>
  </si>
  <si>
    <t>10802533484 - LIMA SAYAS FELIX CARLOS</t>
  </si>
  <si>
    <t>1263</t>
  </si>
  <si>
    <t>SERVICIO ESPECIALIZADO DE UNA PERSONA NATURAL PARA REALIZARACCIONES DE IMPLEMENTACION DE PROCESOS DE CONSULTA PREVIA DEL SUBSECTOR ELECTRICIDAD EN EL AMBITO DE LAS MACROREGIONES CENTRO Y NORTE</t>
  </si>
  <si>
    <t xml:space="preserve">10450923694 - </t>
  </si>
  <si>
    <t>1200</t>
  </si>
  <si>
    <t>SERVICIO ESPECIALIZADO DE UNA PERSONA NATURAL PARA MONITOREO, SISTEMATIZACION, SEGUIMIENTO Y APOYO EN LA PREVENCION DE LA CONFLICTIVIDAD SOCIAL EN EL SUBSECTOR HIDROCARBUROS EN LAMACRO REGION NORTE, REGION DE ANCASH</t>
  </si>
  <si>
    <t xml:space="preserve">10756119848 - </t>
  </si>
  <si>
    <t>01460</t>
  </si>
  <si>
    <t>SERVICIO ESPECIALIZADO DE UNA PERSONA NATURAL PARA MONITOREO, SISTEMATIZACION Y APOYO EN LA PREVENCION DE LA CONFLICTIVIDAD SOCIAL EN LA MACRO REGION NORTE, PROVINCIA DE CAJABAMBA, REGION DE CAJAMARCA</t>
  </si>
  <si>
    <t>10425033412 - SAMAN GAONA LUIS ALBERTO</t>
  </si>
  <si>
    <t>01376</t>
  </si>
  <si>
    <t>SERVICIO ESPECIALIZADO DE UNA PERSONA NATURAL PARA IMPLEMENTAR ESTRATEGIAS PARA FORTALECER LA PARTICIPACIÓN DEL SECTOR EN LOS ESPACIOS DE DIÁLOGO PROMOVIDOS EN LAS ÁREAS DE INFLUENCIA DE LOS PROYECTOS MINERO ENERGÉTICOS EN LA MACRO NORTE: REGIÓN ANCASH</t>
  </si>
  <si>
    <t>10445940211 - CORPUS MENDEZ EVER MIJAIL</t>
  </si>
  <si>
    <t>193</t>
  </si>
  <si>
    <t>SERVICIO ESPECIALIZADO DE UNA PERSONA NATURAL PARA DISEÑAR UNA ESTRATEGIA PARA FORTALECER LAS ACCIONES DEL COMITÉ MINERO ENERGÉTICO EN LA REGIÓN PIURA</t>
  </si>
  <si>
    <t>333</t>
  </si>
  <si>
    <t>SERVICIO ESPECIALIZADO DE UNA PERSONA NATURAL PARA DISEÑAR UNA ESTRATEGIA PARA FORTALECER LAS ACCIONES DEL COMITÉ MINERO ENERGÉTICO EN LA REGIÓN DE PASCO</t>
  </si>
  <si>
    <t>10451954232 - TORRES ORTIZ ELENA YANINA</t>
  </si>
  <si>
    <t>173</t>
  </si>
  <si>
    <t>SERVICIO ESPECIALIZADO DE UN ANALISTA DE BASE DE DATOS Y PROCESAMIENTO CARTOGRÁFICO DE LOS CASOS SOCIALES RELACIONADOS A LOS PROYECTOS MINERO ENERGÉTICOS EN LA MACRO REGIÓN AMAZONIA Y SUR</t>
  </si>
  <si>
    <t>10720241663 - CHANG RUIZ JANETTE CRISTINA</t>
  </si>
  <si>
    <t>1123</t>
  </si>
  <si>
    <t>SERVICIO ESPECIALIZADO DE COORDINACIÓN, MONITOREO, SISTEMATIZACIÓN Y SEGUIMIENTO DE LOS CASOS Y COMPROMISOS SOCIALES ENEL SECTOR MINERO ENERGÉTICO EN LA ZONA MACRO SUR.</t>
  </si>
  <si>
    <t>10458022289 - RAMIREZ FARRO CLAUDIA JANNET</t>
  </si>
  <si>
    <t>01116</t>
  </si>
  <si>
    <t>SERVICIO ESPECIALIZADO DE COORDINACIÓN, MONITOREO, SISTEMATIZACIÓN Y SEGUIMIENTO DE LOS CASOS Y COMPROMISOS SOCIALES EN EL SECTOR MINERO ENERGÉTICO EN LA ZONA MACRO AMAZONÍA</t>
  </si>
  <si>
    <t>10412090361 - CASTILLO GUTARRA EDUARDO BRUNO</t>
  </si>
  <si>
    <t>1126</t>
  </si>
  <si>
    <t>SERVICIO EN LA FORMULACIÓN Y ACTUALIZACIÓN DE REPORTES ESTADÍSTICOS, DISEÑO Y SEGUIMIENTO DE INDICADORES ESTRATÉGICOS DE LOS PLANES Y POLÍTICAS DEL SECTOR ENERGÍA Y MINAS</t>
  </si>
  <si>
    <t>10704786293 - GONZALES LOPEZ LUIS AQUILES</t>
  </si>
  <si>
    <t>1053</t>
  </si>
  <si>
    <t>SERVICIO EN ASUNTOS TÉCNICOS - LEGALES EN EJECUCION CONTRACTUAL PARA LA OFICINA DE ABASTECIMIENTO Y SERVICIOS, A CARGO DE LA OFICINA GENERAL DE ADMINISTRACION</t>
  </si>
  <si>
    <t>10456009668 - ZUÑIGA TORRES BRUNO GIANCARLO</t>
  </si>
  <si>
    <t>01432</t>
  </si>
  <si>
    <t>SERVICIO DEL QUINTO ESTUDIO DE TRASPARENCIA REGIONAL DE LA INICIATIVA EITI PARA LA REGIÓN PIURA 2019, 2020 Y 2021</t>
  </si>
  <si>
    <t>10453498803 - GUZMAN CASTILLA BORIS IVAN</t>
  </si>
  <si>
    <t>1299</t>
  </si>
  <si>
    <t>SERVICIO DE VERIFICACIÓN, MONITOREO Y CONTROL DE LAS UNIDADES VEHICULARES DEL MINEM</t>
  </si>
  <si>
    <t>10422733898 - PECHO GAVE NICKEL SMITH</t>
  </si>
  <si>
    <t>720</t>
  </si>
  <si>
    <t>SERVICIO DE VERIFICACION DEL ESTADO SITUACIONAL DE LOS PASIVOS AMBIENTALES EN LAS REGIONES HUANCAVELICA, PUNO, ANCASH YJUNIN</t>
  </si>
  <si>
    <t>10403653336 - JULCA NORABUENA EDMER VANNINE</t>
  </si>
  <si>
    <t>01266</t>
  </si>
  <si>
    <t>SERVICIO DE VERIFICACIÓN DE LAS ADQUISICIONES REALIZADAS POR LAS EMPRESAS CALIFICADAS PARA LA RECUPERACIÓN ANTICIPADA DEL IGV</t>
  </si>
  <si>
    <t>20544605462 - MVL CONSULTORES SOCIEDAD ANONIMA CERRADA</t>
  </si>
  <si>
    <t>1287</t>
  </si>
  <si>
    <t>SERVICIO DE UNA PERSONA PARA QUE BRINDE APOYO TÉCNICO PARA LA COORDINACIÓN PARLAMENTARIA DEL MINISTERIO DE ENERGÍA Y MINAS</t>
  </si>
  <si>
    <t>10076267541 - CANDIA CARRASCO JOSE MANUEL</t>
  </si>
  <si>
    <t>0021</t>
  </si>
  <si>
    <t>SERVICIO DE UNA PERSONA NATURAL COMO ESPECIALISTA SIG PARA LA SISTEMATIZACIÓN DE INFORMACIÓN CARTOGRÁFICA EN LOS CASOS DE COMPROMISOS SOCIALES DEL ÁMBITO NACIONAL EN EL SECTOR ENERGÍA Y MINAS</t>
  </si>
  <si>
    <t>308</t>
  </si>
  <si>
    <t>SERVICIO DE UN PROFESIONAL TÉCNICO PARA LA CONSTRUCCION DE INDICADORES DE EFICIENCIA ENERGÉTICA EN EL SECTOR MINERO</t>
  </si>
  <si>
    <t>10465656714 - ANCAJIMA CUEVA DIEGO FRANCISCO</t>
  </si>
  <si>
    <t>997</t>
  </si>
  <si>
    <t>SERVICIO DE UN PROFESIONAL TECNICO PARA EL DESARROLLO DE UNA PROPUESTA DE MECANISMOS TECNICOS NORMATIVOS PARA IMPLEMENTACION DE PROGRAMAS DE EFICIENCIA ENERGETICA EN EL SECTOR INDUSTRIAL</t>
  </si>
  <si>
    <t>01361</t>
  </si>
  <si>
    <t>SERVICIO DE UN PROFESIONAL TÉCNICO PARA EL DESARROLLO DE NUEVOS ANEXOS DEL REGLAMENTO TÉCNICO SOBRE EL ETIQUETADO DE EFICIENCIA ENERGÉTICA PARA EQUIPOS ENERGÉTICOS</t>
  </si>
  <si>
    <t>10218874164 - SARAVIA POICON FREDY ALBERTO</t>
  </si>
  <si>
    <t>1353</t>
  </si>
  <si>
    <t>SERVICIO DE UN PROFESIONAL PARA REALIZAR SEGUIMIENTO A LOS SERVICIOS INFORMÁTICOS DE LA DIRECCIÓN GENERAL DE FORMALIZACIÓN MINERA.</t>
  </si>
  <si>
    <t>682</t>
  </si>
  <si>
    <t>SERVICIO DE UN PROFESIONAL PARA QUE BRINDE ASESORIA LEGAL EN MATERIA ADMINISTRATIVA PARA EL DESPACHO DE LA SECRETARIA GENERAL DEL MINISTERIO DE ENERGIA Y MINAS</t>
  </si>
  <si>
    <t>10093980285 - VALDIVIESO PAYVA GUILLERMO STEVE</t>
  </si>
  <si>
    <t>1383</t>
  </si>
  <si>
    <t>SERVICIO DE UN PROFESIONAL PARA LA ELABORACIÓN DE INFORMES LEGALES DE OPINIÓN SOBRE PROCEDIMIENTOS RELATIVOS A LA INFORMACIÓN CONTENIDA EN EL REGISTRO INTEGRAL DE FORMALIZACIÓN MINERA - REINFO Y/O BRINDEN ATENCIÓN DE CONSULTAS O PEDIDOS DEADMINISTRACIÓN</t>
  </si>
  <si>
    <t>10701841561 - CENTENO ROQUE MAGNO WILIAN</t>
  </si>
  <si>
    <t>722</t>
  </si>
  <si>
    <t>SERVICIO DE UN PROFESIONAL PARA APOYO TÉCNICO EN EL DESARROLLO DE ESTUDIOS Y/O PROYECTOS EN EFICIENCIA ENERGÉTICA Y ENERGÍA RENOVABLE EN PERÚ</t>
  </si>
  <si>
    <t>10007979911 - HERRERA LIENDO WILFREDO GERARDO</t>
  </si>
  <si>
    <t>1085</t>
  </si>
  <si>
    <t>SERVICIO DE UN ESPECIALISTA TÉCNICO EN UNIDADES MENORES DE GAS LICUADO DE PETRÓLEO DE LA DIRECCIÓN GENERAL DE HIDROCARBUROS</t>
  </si>
  <si>
    <t>1149</t>
  </si>
  <si>
    <t>SERVICIO DE UN ESPECIALISTA PARA LA IMPLEMENTACION DE LAS TRANSFERENCIAS FINANCIERAS EN EL MARCO DE LA LEY DE EQUILIBRIO FINANCIERO DEL PRESUPUESTO DEL SECTOR PUBLICO PARA EL AÑO FISCAL 2022 Y POSTERIOR SEGUIMIENTO EN EL AREA DE INFLUENCIAMINERO - ENERGÉ</t>
  </si>
  <si>
    <t>10418114814 - ROQUE RIVERA JORGE ALEJANDRO</t>
  </si>
  <si>
    <t>01397</t>
  </si>
  <si>
    <t>SERVICIO DE UN ESPECIALISTA LEGAL PARA LA EVALUACIÓN Y SEGUIMIENTO DE PROCEDIMIENTOS ADMINISTRATIVOS Y PROYECTOS DE MASIFICACIÓN DE GAS NATURAL</t>
  </si>
  <si>
    <t>10412778982 - CHILET MANRIQUE ROBERTO XAVIER</t>
  </si>
  <si>
    <t>1298</t>
  </si>
  <si>
    <t>SERVICIO DE UN ESPECIALISTA EN PRESUPUESTO Y PLANIFICACION PARA LA GESTION DE PROYECTOS Y SEGUIMIENTO DE LAS TRANSFERENCIAS FINACIERAS REALIZADAS Y POR IMPLEMENTARSE EN VIRTUD A LA LEY DE PRESUPUESTO Y DE EQUILIBRIO FINANCIERO 2021 - 2022</t>
  </si>
  <si>
    <t>01398</t>
  </si>
  <si>
    <t>SERVICIO DE UN ESPECIALISTA EN PRESUPUESTO PARA LA REVISIÓNDE LAS TRASFERENCIAS FINANCIERAS REALIZADAS EN VIRTUD AL DECRETO DE URGENCIA N° 040-2021 Y OTROS</t>
  </si>
  <si>
    <t>638</t>
  </si>
  <si>
    <t>SERVICIO DE UN ESPECIALISTA EN PRESUPUESTO PARA EL SEGUIMIENTO DEL AVANCE FISICO Y FINANCIERO DE LA EJECUCION DE LAS TRANSFERENCIAS FINANCIERAS</t>
  </si>
  <si>
    <t>0016</t>
  </si>
  <si>
    <t>SERVICIO DE UN ESPECIALISTA EN CONTRATACIONES DEL ESTADO</t>
  </si>
  <si>
    <t>10709872392 - ALFARO LOAYZA CLAUDIA ROSARIO</t>
  </si>
  <si>
    <t>1428</t>
  </si>
  <si>
    <t>SERVICIO DE UN ESPECIALISTA AMBIENTAL EN LA EVALUACIÓN DE LOS INSTRUMENTOS DE GESTIÓN AMBIENTAL Y FISCALIZACIÓN PARA LAFORMALIZACIÓN DE ACTIVIDADES DE PEQUEÑA MINERÍA Y MINERÍA ARTESANAL (IGAFOM)</t>
  </si>
  <si>
    <t>10706687217 - FLORES BARAZORDA LUIS IVAN</t>
  </si>
  <si>
    <t>165</t>
  </si>
  <si>
    <t>SERVICIO DE UN ABOGADO PARA ATENCIÓN DE SOLICITUDES Y/O CONSULTAS DE CARÁCTER ADMINISTRATIVO RESPECTO AL MARCO DEL PROCESO DE FORMALIZACIÓN MINERA INTEGRAL</t>
  </si>
  <si>
    <t>10415635465 - HUAMAN MITMA EDITH</t>
  </si>
  <si>
    <t>755</t>
  </si>
  <si>
    <t>SERVICIO DE UN (A) ABOGADO (A) ACTIVIDADES REFERIDAS EN LOSPROCESOS JUDICIALES</t>
  </si>
  <si>
    <t>10401010802 - PILLACA HUACLES FREDDY SERGIO</t>
  </si>
  <si>
    <t>01418</t>
  </si>
  <si>
    <t>SERVICIO DE UN (1) PROFESIONAL PARA QUE BRINDE APOYO LEGAL Y ADMINISTRATIVO AL DESPACHO DE SECRETARIA GENERAL DEL MINEM</t>
  </si>
  <si>
    <t>10706742803 - RAMIREZ ORIHUELA KRISLEY KATIA</t>
  </si>
  <si>
    <t>551</t>
  </si>
  <si>
    <t>SERVICIO DE TRANSPORTE TERRESTRE, PARA TRASLADAR A PERSONAL DE LA OGGS EN LA EJECUCIÓN DE SESIÓN DE DIÁLOGO DE LOS PROCESOS DE CONSULTA PREVIA DEL PROYECTO DE EXPLOTACIÓN ANTAPACCAY, QUE SE REALIZARÁ EN LA CIUDAD DE TINTAYA, REGIÓN CUSCO.</t>
  </si>
  <si>
    <t>1396</t>
  </si>
  <si>
    <t>SERVICIO DE TRANSPORTE TERRESTRE PARA TRASLADO DE PROFESIONALES DE LA OFICINA GENERAL DE GESTIÓN SOCIAL Y ACTORES SOCIALES PARA PARTICIPACIÓN EN PROCESO DE DIALOGO SOBRE CASOS SOCIALES EN CONFLICTIVIDAD EN LA REGIÓN PUNO.</t>
  </si>
  <si>
    <t>20602934994 - ALTURAS PERU 4X4 SOCIEDAD ANONIMA CERRADA - ALTURAS PERU 4X4 S.A.C.</t>
  </si>
  <si>
    <t>251</t>
  </si>
  <si>
    <t>SERVICIO DE TRANSPORTE TERRESTRE PARA TRASLADO DE PROFESIONALES DE LA OFICINA GENERAL DE GESTIÓN SOCIAL PARA REALIZAR EL MONITOREO Y SEGUIMIENTO SOCIAL DE LAS ACTIVIDADES DE LOS ACTORES Y LÍDERES SOCIALES EN EL CORREDOR MINERO SUR</t>
  </si>
  <si>
    <t>003</t>
  </si>
  <si>
    <t>SERVICIO DE TRANSPORTE TERRESTRE PARA TRASLADO DE PROFESIONALES DE LA OFICINA GENERAL DE GESTIÓN SOCIAL PARA REALIZAR EL MONITOREO DE LAS ACTIVIDADES DE LOS ACTORES SOCIALES EN EL CORREDOR VIAL SUR</t>
  </si>
  <si>
    <t>757.</t>
  </si>
  <si>
    <t>SERVICIO DE TRANSPORTE TERRESTRE PARA TRASLADO DE PROFESIONALES DE LA OFICINA GENERAL DE GESTIÓN SOCIAL PARA PARTICIPAR Y GESTIONAR ACCIONES DE DIALOGO Y RESOLUCIÓN DE CONFLICTOS SOCIALES EN LOCALIDADES DE APURÍMAC</t>
  </si>
  <si>
    <t>105</t>
  </si>
  <si>
    <t>SERVICIO DE TRANSPORTE TERRESTRE PARA TRASLADO DE PROFESIONALES DE LA OFICINA GENERAL DE GESTIÓN SOCIAL PARA BRINDAR SOPORTE SOCIAL DE SEGUIMIENTO A LOS CASOS SOCIALES DE LA CONFLICTIVIDAD SOCIAL EN LA REGIÓN CAJAMARCA.</t>
  </si>
  <si>
    <t>20128117211 - TRANSPORTES MI CHAPERITO EIRL</t>
  </si>
  <si>
    <t>1324</t>
  </si>
  <si>
    <t>SERVICIO DE TRANSPORTE TERRESTRE PARA TRASLADO DE PROFESIONALES DE LA OFICINA GENERAL DE GESTIÓN SOCIAL PARA BRINDAR SOPORTE SOCIAL A LOS ESPACIOS DE DIALOGO EN LOS CASOS DE CONFLICTIVIDAD SOCIAL EN CUSCO Y APURÍMAC</t>
  </si>
  <si>
    <t>952</t>
  </si>
  <si>
    <t>SERVICIO DE TRANSPORTE TERRESTRE PARA TRASLADO DE PROFESIONALES DE LA OFICINA GENERAL DE GESTIÓN SOCIAL- MINEM Y ACTORES SOCIALES EN LAS ACCIONES DE GESTIÓN Y PREVENCIÓN DE CONFLICTOS SOCIALES EN II TRIMESTRE 2022 REGIÓN PUNO</t>
  </si>
  <si>
    <t>20600879961 - GE &amp; S TRANSPORTE Y DISTRIBUCIONES COMERCIALES E.I.R.L.</t>
  </si>
  <si>
    <t>838</t>
  </si>
  <si>
    <t>SERVICIO DE TRANSPORTE TERRESTRE PARA PARTICIPAR DE LAS REUNIONES Y REALIZAR EL MONITOREO DE LAS ACTIVIDADES DE LOS ACTORES SOCIALES EN LOS PROYECTOS DE HIDROCARBUROS Y MASIFICACIÓN DE GAS NATURAL EN LA REGIÓN PIURA Y TUMBES</t>
  </si>
  <si>
    <t>1323</t>
  </si>
  <si>
    <t>SERVICIO DE TRANSPORTE TERRESTRE EN CAMIONETA PARA TRASLADO DE PROFESIONALES DE LA OFICINA GENERAL DE GESTIÓN SOCIAL -MINEM</t>
  </si>
  <si>
    <t>563</t>
  </si>
  <si>
    <t>SERVICIO DE TRANSPORTE TERRESTRE EN CAMIONETA PARA TRASLADO DE PROFESIONALES DE LA OFICINA GENERAL DE GESTIÓN SOCIAL - MINEM Y OTROS FUNCIONARIOS QUE PARTICIPAN EN PROCESOS DE DIALOGO VINCULADOS A CASOS DE CONFLICTIVIDAD SOCIAL EN LA REGIÓN AREQUIPA Y MOQUEGUA</t>
  </si>
  <si>
    <t>503</t>
  </si>
  <si>
    <t>SERVICIO DE TRANSPORTE TERRESTRE EN CAMIONETA PARA TRASLADO DE PROFESIONALES DE LA OFICINA GENERAL DE GESTIÓN SOCIAL - MINEM Y OTROS ACTORES SOCIALES PARA GESTIONES EN PROCESOS DE DIALOGO VINCULADOS A CASOS DE CONFLICTIVIDAD SOCIAL EN LA REGIÓN AREQUIPA Y</t>
  </si>
  <si>
    <t>294</t>
  </si>
  <si>
    <t>SERVICIO DE TRANSPORTE TERRESTRE EN CAMIONETA PARA TRASLADO DE PROFESIONALES DE LA OFICINA GENERAL DE GESTIÓN SOCIAL - MINEM PARA SU PARTICIPACIÓN EN PROCESOS DE DIALOGO Y SEGUIMIENTO DE CASOS SOCIALES EN LAS ZONAS DE INFLUENCIA DE LOS PROYECTOS MINEROS E</t>
  </si>
  <si>
    <t>1017</t>
  </si>
  <si>
    <t>SERVICIO DE TRANSPORTE TERRESTRE EN CAMIONETA PARA TRASLADO DE PROFESIONALES DE LA OFICINA GENERAL DE GESTIÓN SOCIAL - MINEM EN REUNIONES Y REALIZAR EL MONITOREO DE LAS ACTIVIDADES DE LOS ACTORES SOCIALES EN EL CORREDOR VIAL SUR Y EN LA REGIÓN PUNO</t>
  </si>
  <si>
    <t>1144</t>
  </si>
  <si>
    <t>SERVICIO DE TRANSPORTE TERRESTRE EN CAMIONETA PARA PROFESIONALES DE LA OFICINA GENERAL DE GESTIÓN SOCIAL, MINEM Y DE OTROS ACTORES SOCIALES PARA FACILITAR PROCESOS DE DIALOGO EN LA REGIÓN CUSCO.</t>
  </si>
  <si>
    <t>357</t>
  </si>
  <si>
    <t>SERVICIO DE TRANSPORTE TERRESTRE EN CAMIONETA PARA LA OFICINA GENERAL DE GESTIÓN SOCIAL- MINEM</t>
  </si>
  <si>
    <t>564</t>
  </si>
  <si>
    <t>SERVICIO DE TRANSPORTE FLUVIAL Y TERRESTRE PARA UN REPRESENTANTE DEL FEDIQUEP, QUIEN PARTICIPO EN LA REUNIÓN DEL LOTE 192.</t>
  </si>
  <si>
    <t>926</t>
  </si>
  <si>
    <t>SERVICIO DE TRANSPORTE FLUVIAL Y TERRESTRE PARA REUNIÓN CON COMUNIDADES AFILIADAS A FECONACO Y FIURCO DEL DISTRITO DE TROMPETEROS, PROVINCIA Y REGIÓN LORETO</t>
  </si>
  <si>
    <t>10057141471 - PIZANGO CANCINO ORLANDO</t>
  </si>
  <si>
    <t>685</t>
  </si>
  <si>
    <t>SERVICIO DE TRANSPORTE FLUVIAL PARA REPRESENTANTES DE LAS COMUNIDADES DE FEIURCHA (NUEVO PERÚ, NUEVO PROGRESO Y SANTA MARTA), FEPIURCHA (NUEVA UNIÓN, SANTA TERESA, BELLA VISTA, SANTA ROSA, NUEVA VISTA, SANTA ELENA, SAN PEDRO) Y OLLANTA, EN LA REGIÓN LORETO</t>
  </si>
  <si>
    <t>1292</t>
  </si>
  <si>
    <t>SERVICIO DE TRANSPORTE FLUVIAL PARA REPRESENTANTES DE LA CN ANDOAS VIEJO, PAÑAYACU ALIANZA CAPAHURIYACU, QUIENES ASISTIRAN A REUNION SOBRE PROBLEMATICA DEL LOTE 192</t>
  </si>
  <si>
    <t>10462425762 - CALDERON PINEDO CHRISTIAN</t>
  </si>
  <si>
    <t>996</t>
  </si>
  <si>
    <t>SERVICIO DE TRANSPORTE FLUVIAL PARA REPRESENTANTES DE FEDERACIONES Y COMUNIDADES EN REUNIONES INFORMATIVAS SOBRE LA SITUACIÓN DEL LOTE 8.</t>
  </si>
  <si>
    <t>20606374365 - TRANSPORTE MIGUEL E.I.R.L.</t>
  </si>
  <si>
    <t>781</t>
  </si>
  <si>
    <t>SERVICIO DE TRANSPORTE FLUVIAL PARA 7 REPRESENTANTES DE FEDERACIONES Y COMUNIDADES EN REUNIONES INFORMATIVAS SOBRE LA SITUACIÓN DEL LOTE 8.</t>
  </si>
  <si>
    <t>779</t>
  </si>
  <si>
    <t>SERVICIO DE TRANSPORTE FLUVIAL PARA 4 REPRESENTANTES DE FEDERACIONES Y COMUNIDADES EN REUNIONES INFORMATIVAS SOBRE LA SITUACIÓN DEL LOTE 8.</t>
  </si>
  <si>
    <t>772</t>
  </si>
  <si>
    <t>SERVICIO DE TRANSPORTE FLUVIAL PARA 18 REPRESENTANTES DE FEDERACIONES Y COMUNIDADES EN REUNIONES INFORMATIVAS SOBRE LA SITUACIÓN DEL LOTE 8</t>
  </si>
  <si>
    <t>770</t>
  </si>
  <si>
    <t>SERVICIO DE TRANSPORTE FLUVIAL PARA 15 REPRESENTANTES DE LAS COMUNIDADES NATIVAS BETANIA, MARSELLA, EL SALVADOR, NUEVO CANAÁN, VISTA ALEGRE, NUEVO REMANENTE Y TENIENTE RUIZ A LA CIUDAD DE NAUTA PARA LA INSTALACIÓN DE GRUPOS DE TRABAJO EN EL MARCO DEL CUM</t>
  </si>
  <si>
    <t>768</t>
  </si>
  <si>
    <t>SERVICIO DE TRANSPORTE FLUVIAL PARA 11 REPRESENTANTES DE LAS COMUNIDADES NATIVAS SAUKI, PAMPA HERMOSA, ANTIOQUIA, NAZARETH Y NUEVO JERUSALÉN PARA LA INSTALACIÓN DE GRUPOS DE TRABAJO EN EL MARCO DEL CUMPLIMIENTO DE LOS ACUERDOS DE LA CONSULTA PREVIA DEL L</t>
  </si>
  <si>
    <t>775</t>
  </si>
  <si>
    <t>SERVICIO DE TRANSPORTE FLUVIAL PARA 10 REPRESENTANTES DE LAS COMUNIDADES DE ANDOAS VIEJO, NUEVA ALIANZA CAPAHUARI Y PAÑAYACU DE LA CUENCA DEL PATAZA DESDE SUS COMUNIDADES HASTA LA CCNN NUEVO ANDOAS</t>
  </si>
  <si>
    <t>780</t>
  </si>
  <si>
    <t>SERVICIO DE TRANSPORTE FLUVIAL PARA 10 REPRESENTANTES DE LAS COMUNIDADES DE ANDOAS VIEJO NUEVA ALIANZA CAPAHUARI Y PAÑAYACU DE LA CUENCA DEL PASTAZA DESDE SUS COMUNIDADES HASTA LACCNN NUEVO ANDOAS (IDA Y VUELTA)</t>
  </si>
  <si>
    <t>01373</t>
  </si>
  <si>
    <t>SERVICIO DE TRANSPORTE FLUVIAL PARA 07 REPRESENTANTES DE LAS COMUNIDADES DE TITIYACU, NUEVO ANDOAS, ALIANZA TOPAL DE LA CUENCA DEL PASTAZA DESDE SUS COMUNIDADES HASTA LA CCNN NUEVO ANDOAS</t>
  </si>
  <si>
    <t>785</t>
  </si>
  <si>
    <t>SERVICIO DE TRANSPORTE FLUVIAL PARA 01 ESPECIALISTA SOCIAL PARA LA ENTREGA DE OFICIOS RELACIONADOS A LA IDENTIFICACIÓN DE PUEBLOS INDÍGENAS ORIGINARIOS - ETAPA 2 DE LA CONSULTA PREVIA DEL LOTE 8, EN LAS COMUNIDADES NATIVAS DE LA CUENCA DE CORRIENTES BAJO</t>
  </si>
  <si>
    <t>01429</t>
  </si>
  <si>
    <t>SERVICIO DE TRANSPORTE FLUVIAL PARA 01 ESPECIALISTA SOCIAL PARA LA ENTREGA DE OFICIOS RELACIONADO A LA IDENTIFICACION DE PUEBLOS INDIGENAS ORIGINARIOS - ETAPA 2 DE LA CONSULTA PREVIA DEL LOTE 8, EN LAS COMUNIDADES NATIVAS DE LA CUENCA DE CHAMBIRA - PATOY</t>
  </si>
  <si>
    <t>01423</t>
  </si>
  <si>
    <t>SERVICIO DE TRANSPORTE FLUVIAL (CORRIENTES) PARA TRANSPORTAR A REPRESENTANTES DE FEDERACIONES Y COMUNIDADES EN EL MARCO DE UNA REUNIÓN PREPARATORIA AL PROCESO DE CONSULTA PREVIA PERTENECIENTES AL LOTE 8 A REALIZARSE EN LA CIUDAD DE IQUITOS- LORETO</t>
  </si>
  <si>
    <t>894</t>
  </si>
  <si>
    <t>SERVICIO DE TRANSPORTE FLUVIAL (CHAMBIRA) PARA TRANSPORTAR A REPRESENTANTES DE FEDERACIONES Y COMUNIDADES EN EL MARCO DE UNA REUNIÓN PREPARATORIA AL PROCESO DE CONSULTA PREVIA PERTENECIENTES AL LOTE 8 A REALIZARSE EN LA CIUDAD DE IQUITOS -LORETO</t>
  </si>
  <si>
    <t>896</t>
  </si>
  <si>
    <t>SERVICIO DE TRANSPORTE AEREO (CHARTER-AVIONETA) PARA TRASLADO DE 18 REPRESENTANTES DE LAS COMUNIDADES PROBLEMATICA LOTE192</t>
  </si>
  <si>
    <t>989</t>
  </si>
  <si>
    <t>SERVICIO DE TRANSPORTE AÉREO (CHÁRTER-AVIONETA) PARA TRASLADO DE 18 REPRESENTANTES DE LAS COMUNIDADES INDEPENDIENTES DELA CUENCA DEL PASTAZA DESDE LA CCNN NUEVO ANDOAS A LA CIUDAD DE IQUITOS PARA LA INSTALACIÓN DE GRUPOS DE TRABAJOS EN EL MARCO DEL CUMPLI</t>
  </si>
  <si>
    <t>782</t>
  </si>
  <si>
    <t>SERVICIO DE TRANSPORTE AÉREO (CHÁRTER-AVIONETA) PARA TRASLADO DE 13 REPRESENTANTES DE LAS COMUNIDADES NATIVAS JOSÉ OLAYA, ANTIOQUIA, NAZARETH, NUEVO JERUSALÉN, PAMPA HERMOSA Y SAUKI DESDE LA CCNN NUEVO ANDOAS HASTA LA CIUDAD DE IQUITOS PARA LA INSTALACIÓ</t>
  </si>
  <si>
    <t>788</t>
  </si>
  <si>
    <t>SERVICIO DE TRANSPORTE AÉREO (CHÁRTER-AVIONETA) PARA TRASLADO DE 07 REPRESENTANTES DE LAS COMUNIDADES DE TITIYACU, NUEVO ANDOAS, ALIANZA TOPAL DE LA CUENCA DEL PASTAZA DESDE SUS COMUNIDADES HASTA LA CCNN NUEVO ANDOAS HASTA LA CIUDAD DE IQUITOS</t>
  </si>
  <si>
    <t>787</t>
  </si>
  <si>
    <t>SERVICIO DE TRANSPORTE AÉREO (CHARTEO) PARA TRASLADO DE FUNCIONARIOS DE LA OGGS Y MINEM A LA LOCALIDAD VILLA TROMPETEROS, DISTRITO DE TROMPETEROS PARA SESIÓN DE DIALOGO LEVANTAMIENTO MEDIDA DE FUERZA DE LAS COMUNIDADES SAN JUAN CAMPESINO, SAN JUAN NATIVO</t>
  </si>
  <si>
    <t>20602019480 - MULTISERVICIOS SHARDIN E.I.R.L.</t>
  </si>
  <si>
    <t>749</t>
  </si>
  <si>
    <t>SERVICIO DE TRANSPORTE AÉREO (CHARTEO) PARA TRASLADO DE FUNCIONARIOS DE LA OGGS Y MINEM A LA LOCALIDAD VILLA TROMPETEROS, DISTRITO DE TROMPETEROS- LORETO PARA ACTIVIDAD SOCIAL SOBRE LANZAMIENTO DE LA IDENTIFICACIÓN DE PUEBLOS ORIGINARIOS PARA LA CONSULTA</t>
  </si>
  <si>
    <t>793</t>
  </si>
  <si>
    <t>SERVICIO DE TRANSPORTE AÉREO (CHARTEO) PARA TRASLADO DE 18 REPRESENTANTES DE LAS COMUNIDADES INDEPENDIENTES DEL PASTAZA DESDE LA CCNN NUEVO ANDAOS A LA CIUDAD DE IQUITOS (IDA Y RETORNO) PARA LA CONVOCATORIA A REUNIÓN SOBRE SITUACIÓN ADMINISTRATIVA DEL CON</t>
  </si>
  <si>
    <t>1339</t>
  </si>
  <si>
    <t>SERVICIO DE TRANSPORTE AÉREO (CHARTEO) PARA TRASLADO DE 11 REPRESENTANTES DE LA COMUNIDAD LOS JARDINES PARA REUNIÓN INFORMATIVA SOBRE AVANCE DE LOS ACUERDOS DE CONSULTA PREVIA 2015-2021</t>
  </si>
  <si>
    <t>20600923171 - MULTISERVICIOS SHARD E.I.R.L.</t>
  </si>
  <si>
    <t>376</t>
  </si>
  <si>
    <t>SERVICIO DE TOMA DE PRUEBAS MOLECULARES (PCR-RT) PARA DETECCION DEL SARS-COV-2 (COVID-19) PARA LOS SERVIDORES DEL MINEM</t>
  </si>
  <si>
    <t>20553108153 - CENTRO MEDICO SOLSALUD S.A.C.</t>
  </si>
  <si>
    <t>337</t>
  </si>
  <si>
    <t>SERVICIO DE SUSCRIPCION DEL SOFTWARE RED HAT LINUX.</t>
  </si>
  <si>
    <t>20522859410 - SOAINT PERU S.A.C.</t>
  </si>
  <si>
    <t>479</t>
  </si>
  <si>
    <t>SERVICIO DE SUMINISTRO DE ENERGIA ELECTRICA, CORRESPONDIENTE AL MES DE MARZO 2022</t>
  </si>
  <si>
    <t>583</t>
  </si>
  <si>
    <t>SERVICIO DE SUMINISTRO DE ENERGIA ELECTRICA MES DE JULIO</t>
  </si>
  <si>
    <t>1421</t>
  </si>
  <si>
    <t>SERVICIO DE SUMINISTRO DE ENERGIA ELECTRICA ENE</t>
  </si>
  <si>
    <t>00335</t>
  </si>
  <si>
    <t>SERVICIO DE SUMINISTRO DE ENERGIA ELECTRICA - MES JUNIO 2022</t>
  </si>
  <si>
    <t>1137</t>
  </si>
  <si>
    <t>SERVICIO DE SUMINISTRO DE ENERGIA ELECTRICA - MES ABRIL 2022 SUMINISTROS 358939 -400328</t>
  </si>
  <si>
    <t>742</t>
  </si>
  <si>
    <t>450</t>
  </si>
  <si>
    <t>149</t>
  </si>
  <si>
    <t>SERVICIO DE SOPORTE Y SUSCRIPCION DEL SISTEMA ANTIVIRUS PARA EL MINISTERIOS DE ENERGIA Y MINAS.</t>
  </si>
  <si>
    <t>454</t>
  </si>
  <si>
    <t>SERVICIO DE SOPORTE TÉCNICO Y MANTENIMIENTO POR USO DEL NUEVO SISTEMA DE GESTIÓN DE INFORMACIÓN DE LA DIRECCIÓN GENERALDE ELECTRICIDAD, POR PARTE DE LAS EMPRESAS DEL SUBSECTOR</t>
  </si>
  <si>
    <t>274</t>
  </si>
  <si>
    <t>SERVICIO DE SOPORTE TÉCNICO ESPECIALIZADO PARA LA CONSTRUCCIÓN DE UNA PAGINA WEB DE DIFUSIÓN DE LOS ALCANCES Y AVANCES DE RIMAY.</t>
  </si>
  <si>
    <t>20601130883 - EMOTIV S.A.C.</t>
  </si>
  <si>
    <t>1078</t>
  </si>
  <si>
    <t>622</t>
  </si>
  <si>
    <t>SERVICIO DE SEGUIMIENTO Y MONITOREO DEL PROGRAMA PRESUPUESTAL 0128: REDUCCIÓN DE LA MINERÍA ILEGAL EN CONCORDANCIA CON LA GESTIÓN DE LA COMISIÓN MULTISECTORIAL DE NATURALEZA PERMANENTE CON EL OBJETO DE REALIZAR EL SEGUIMIENTO DE LAS ACCIONES DEL GOBIERNO</t>
  </si>
  <si>
    <t>683</t>
  </si>
  <si>
    <t>SERVICIO DE SEGUIMIENTO Y ANÁLISIS DE LA TRAMITOLOGÍA TÉCNICO-AMBIENTAL DE PROYECTOS DE LA CARTERA DE EXPLORACIÓN MINERA Y ASISTENCIA EN LA ACTUALIZACIÓN DE LA PLATAFORMA OFICIAL PROYECTA MINERA</t>
  </si>
  <si>
    <t>10730318583 - CARRANZA AVELLANEDA VICTOR GIANMARCO</t>
  </si>
  <si>
    <t>799</t>
  </si>
  <si>
    <t>SERVICIO DE SEGUIMIENTO DEL AVANCE DE EJECUCION DEL PLAN DECIERRE DE MINAS REPORTADOS POR EL OEFA DE UNIDADES MINERAS DE LIMA, CERRO DE PASCO, CAJAMARCA, MOQUEGUA Y PUNO</t>
  </si>
  <si>
    <t>10463074025 - SUAREZ CHAVEZ ABNER</t>
  </si>
  <si>
    <t>01236</t>
  </si>
  <si>
    <t>SERVICIO DE SEGUIMIENTO DEL AVANCE DE EJECUCION DEL PLAN DECIERRE DE MINAS REPORTADO POR OEFA DE UM DE: ANCASH, HUANCAVELICA, LA LIBERTAD Y AYACUCHO</t>
  </si>
  <si>
    <t>10440733731 - GONZALES CCAMA ERIKA ALICIA</t>
  </si>
  <si>
    <t>01227</t>
  </si>
  <si>
    <t>SERVICIO DE SEGUIMIENTO AL PROGRAMA PLAN DE INVERSIONES DE TRANSMISIÓN (PIT) Y OTROS EN EL MARCO DE INVIERTE.PE</t>
  </si>
  <si>
    <t>10418933246 - LEZAMETA NIETO ARQUIMEDES</t>
  </si>
  <si>
    <t>1194</t>
  </si>
  <si>
    <t>SERVICIO DE REVISIÓN Y ANÁLISIS DE LA MATRIZ DE PROPUESTA DE MODIFICACIÓN NORMATIVA DEL DS Nº 039-2014-EM CORRESPONDIENTE AL A DGAAH</t>
  </si>
  <si>
    <t>10093048631 - DURAN CHAVEZ ELMER</t>
  </si>
  <si>
    <t>933</t>
  </si>
  <si>
    <t>SERVICIO DE REVISION DE PROCEDIMIENTOS SECTORIALES DE LA DIRECCION GENERAL DE ELECTRICIDAD</t>
  </si>
  <si>
    <t>10403126123 - SACO MORI KAREN URSULA</t>
  </si>
  <si>
    <t>01261</t>
  </si>
  <si>
    <t>SERVICIO DE REVISIÓN DE INFORMES DE RESPUESTA A PEDIDOS DELCONGRESO DE LA REPUBLICA, REVISIÓN DE PROYECTOS NORMATIVOS Y SOLICITUDES DE OTORGAMIENTO O MODIFICACIÓN DE DERECHOS ELÉCTRICOS</t>
  </si>
  <si>
    <t>0083</t>
  </si>
  <si>
    <t>SERVICIO DE RENOVACION DEL SOPORTE TÉCNICO DEL SOFTWARE DE BACKUP NETWORKER DEL MINISTERIO DE ENERGIA Y MINAS.</t>
  </si>
  <si>
    <t>344</t>
  </si>
  <si>
    <t>SERVICIO DE RENOVACIÓN DEL MANTENIMIENTO Y SOPORTE DEL SOFTWARE DE FIRMA DIGITAL 4IDENTITY DEL MINISTERIO DE ENERGÍA YMINAS</t>
  </si>
  <si>
    <t>1056</t>
  </si>
  <si>
    <t>SERVICIO DE RENOVACION DE LA SUSCRIPCION ANUAL PARA DOS (O2) LICENCIAS DE USO DE SOFTWARE DE ANALISIS DE ESTABILIDAD DETALUDES</t>
  </si>
  <si>
    <t>20503713285 - IT SUPPORT &amp; SERVICES CONSULTORES ASOCIADOS S.R.L</t>
  </si>
  <si>
    <t>909</t>
  </si>
  <si>
    <t>SERVICIO DE PROPUESTA DE MEJORA DE PROCESOS Y/O PROCEDIMIENTOS INTERNOS DE LAS DIRECCIONES DE LINEA DEL SUBSECTOR ELECTRICIDAD</t>
  </si>
  <si>
    <t>100</t>
  </si>
  <si>
    <t>SERVICIO DE PERSONA NATURAL PARA EL MONITOREO, SISTEMATIZACIÓN Y SEGUIMIENTO DE LOS CASOS Y COMPROMISOS SOCIALES EN EL CORREDOR VIAL SUR</t>
  </si>
  <si>
    <t>10401588260 - ARIZA SALAZAR CRISTABEL</t>
  </si>
  <si>
    <t>1272</t>
  </si>
  <si>
    <t>SERVICIO DE PEAJES (PEX) PARA LA FLOTA VEHICULAR DEL MINISTERIO DE ENERGIA Y MINAS AÑO 2022</t>
  </si>
  <si>
    <t>101</t>
  </si>
  <si>
    <t>SERVICIO DE MONITOREO Y ANÁLISIS DE MEDIOS DE COMUNICACIÓN (NACIONAL).</t>
  </si>
  <si>
    <t>030</t>
  </si>
  <si>
    <t>062</t>
  </si>
  <si>
    <t>SERVICIO DE MANTENIMIENTO PREVENTIVO Y CORRECTIVO DE LOS EQUIPOS DE AIRES ACONDICIONADOS DE PRECISION DEL MINISTERIO DEENERGIA Y MINAS</t>
  </si>
  <si>
    <t>20520655001 - ELECTRICOM ELECTRICIDAD &amp; COMUNICACIONES S.A.C.-ELECTRICOM E &amp; C S.A.C.</t>
  </si>
  <si>
    <t>490</t>
  </si>
  <si>
    <t>SERVICIO DE MANTENIMIENTO PREVENTIVO DEL SISTEMA DE AIRE ACONDICIONADO DE LAS INSTALACIONES DE LA SEDE CENTRAL DEL MINISTERIO DE ENERGIA Y MINAS (MINEM</t>
  </si>
  <si>
    <t>20603719680 - MJC INGENIERIA Y ARQUITECTURA S.A.C.</t>
  </si>
  <si>
    <t>1107-2022</t>
  </si>
  <si>
    <t>SERVICIO DE MANTENIMIENTO PREVENTIVO DE COMPUTADORAS DE ESCRITORIO DEL MINEM.</t>
  </si>
  <si>
    <t>20440341234 - PC MARKET S.A.C.</t>
  </si>
  <si>
    <t>1174</t>
  </si>
  <si>
    <t>SERVICIO DE MANTENIMIENTO DE LAS TORRES (ANTENAS) DE COMUNICACIONES DE LA SEDE CENTRAL DEL MINEM Y SEDE SAN JUAN DE MIRAFLORES</t>
  </si>
  <si>
    <t>802</t>
  </si>
  <si>
    <t>SERVICIO DE IMPRESIÓN, CORTE, REFILADO Y POSTPRENSA DE LIBRO ANUARIO MINERO 202, CUADERNO PATA DURA, BLOCKS Y BOLSAS DEPAPEL, PARA DIFUSIÓN EN EVENTOS DEL SECTOR MINERO</t>
  </si>
  <si>
    <t>20343101652 - FORMATOS IMPRESOS J.V. S.A.C.</t>
  </si>
  <si>
    <t>628</t>
  </si>
  <si>
    <t>SERVICIO DE IMPRESIÓN, CORTE, REFILADO Y POSTPRENSA DE BOLETINES ESTADÍSTICOS (PRIMER SEMESTRE), FOLDERS Y CARTERA DE PROYECTOS DE EXPLORACIÓN 2022</t>
  </si>
  <si>
    <t>356</t>
  </si>
  <si>
    <t>SERVICIO DE IMPRESION , CORTE, REFILADO Y POSTPRENSA DE BOLETIN ESTADISTICO MINERO BEM (SEGUNDO SEMESTRE) MAPA DE PROYECTOS MINEROS 2022 Y CERTIFICADOS PARA TALLERES</t>
  </si>
  <si>
    <t>20562618008 - INVERSIONES IAKOB S.A.C.</t>
  </si>
  <si>
    <t>1318</t>
  </si>
  <si>
    <t>SERVICIO DE HOSPEDAJE, ALMENTACIÓN Y ALQUILER DE LOCAL DE CAPACITACIÓN PARA EL DESARROLLO DEL X PROGRAMA MUJERES MÁGICAS EN LA CIUDAD DE HUARAZ, ANCASH.</t>
  </si>
  <si>
    <t>20488387074 - HOTEL LA JOYA SAC</t>
  </si>
  <si>
    <t>1143</t>
  </si>
  <si>
    <t>SERVICIO DE GESTIÓN LEGAL DE LOS EXPEDIENTES PERIODOS ANTERIORES Y EVALUACIÓN DE DOCUMENTOS INTERNOS Y EXTERNOS</t>
  </si>
  <si>
    <t>10714799571 - ARBILDO PEREZ NATALIA IVETT</t>
  </si>
  <si>
    <t>106</t>
  </si>
  <si>
    <t>SERVICIO DE GESTIÓN DEL ARCHIVO FÍSICO DOCUMENTARIO DE LA OFICINA GENERAL DE GESTIÓN SOCIAL- GESTIÓN DEL DIALOGO</t>
  </si>
  <si>
    <t>10416462041 - MOSCOSO CAMARGO GUSTAVO DANIEL</t>
  </si>
  <si>
    <t>192</t>
  </si>
  <si>
    <t>SERVICIO DE GESTIÓN DE EXPEDIENTES DIGITALES PARA LA ATENCIÓN DE SOLICITUDES DE ACCESO A LA INFORMACIÓN PÚBLICA</t>
  </si>
  <si>
    <t>10467542619 - CARDENAS LEON GULLYANA MARGOTH</t>
  </si>
  <si>
    <t>1312</t>
  </si>
  <si>
    <t>SERVICIO DE GESTIÓN ADMINISTRATIVA Y APOYO AL SEGUIMIENTO DE LAS TRANSFERENCIAS EN VIRTUD DEL DECRETO DE URGENCIA N° 040-2021 PARA LA OFICINA DE PRESUPUESTO</t>
  </si>
  <si>
    <t>10400882300 - LLAULLI ROMERO MIRIAN BEATRIZ</t>
  </si>
  <si>
    <t>651</t>
  </si>
  <si>
    <t>10416369017 - CHAVEZ MAURICIO ROCIO ROSA</t>
  </si>
  <si>
    <t>0013</t>
  </si>
  <si>
    <t>SERVICIO DE FLUIDO ELECTRICO MINEM SEDE CENTRAL Y YANACOTO PERIODO MAYO 2022</t>
  </si>
  <si>
    <t>00957-2022</t>
  </si>
  <si>
    <t>SERVICIO DE FISCALIZACION POSTERIOR DE CONTRATOS DE PROCESOS DE SELECCION PARA LA OFICINA DE ABASTECIMIENTO Y SERVICIOSDEL MINEM</t>
  </si>
  <si>
    <t>10096824837 - PEÑA ESCOBAR MARIA ELENA</t>
  </si>
  <si>
    <t>627</t>
  </si>
  <si>
    <t>SERVICIO DE EVALUADOR ECONÓMICO DE PROYECTOS DE INVERSIÓN PARA LA DIRECCIÓN DE GESTIÓN DEL GAS NATURAL</t>
  </si>
  <si>
    <t>304</t>
  </si>
  <si>
    <t>SERVICIO DE EVALUACIÓN Y SEGUIMIENTO A LAS LIQUIDACIONES DELOS PROYECTOS DE AMPLIACIONES 2, 3 Y 4 Y REVISI6N DE LA DOCUMENTACIÓN TÉCNICA Y LIQUIDACIÓN PRESENTADA POR EL CONCESIONARIO RED ELÉCTRICA DEL PERÚ DEL CONTRATO ETECEN ETESUR DE LAS AMPLIACIONES 5</t>
  </si>
  <si>
    <t>10238128124 - OLARTE PINO FIDEL ENRIQUE</t>
  </si>
  <si>
    <t>1214</t>
  </si>
  <si>
    <t>SERVICIO DE EVALUACIÓN Y ANÁLISIS TÉCNICO DE SOLICITUDES DELOS CONCESIONARIOS DE LOS PROYECTOS LT 500 KV MANTARO - YANANGO - CARAPONGO (COYA), LT 500 KV HUANUCO - YANANGO (YANA),LT 220 KV TINTAYA - AZÁNGARO</t>
  </si>
  <si>
    <t>1210</t>
  </si>
  <si>
    <t>SERVICIO DE EVALUACIÓN TÉCNICA DE LAS ACTIVIDADES RELACIONADAS A LA EXPLORACIÓN Y EXPLOTACIÓN DE HIDROCARBUROS EN OFFSHORE Y ANÁLISIS DEL IMPACTO DEL PROCESO DE APROBACIÓN DE LOS CERTIFICADOS AMBIENTALES IGAS SOBRE LOS PROYECTOS DE EXPLORACIÓN Y EXPLOTAC</t>
  </si>
  <si>
    <t>1161</t>
  </si>
  <si>
    <t>SERVICIO DE EVALUACIÓN TÉCNICA DE LAS ACTIVIDADES RELACIONADAS A LA EXPLORACIÓN Y EXPLOTACIÓN DE HIDROCARBUROS</t>
  </si>
  <si>
    <t>708</t>
  </si>
  <si>
    <t>SERVICIO DE EVALUACIÓN SOBRE LOS DESCARGOS Y AUTO DIRECTORALES DE IMPUTACIÓN DE CARGOS PARA LA ELABORACIÓN DE INFORMES FINALES DE INSTRUCCIÓN REFERENTE ALA PROCEDIMIENTO ADMINISTRATIVO SANCIONADOR ANUAL CONSOLIDADA DAC - 2020, CORRESPONDIENTE A LAS REGIO</t>
  </si>
  <si>
    <t>10481325451 - HERNANDEZ COLINA ISABEL FRANCESCA</t>
  </si>
  <si>
    <t>1160</t>
  </si>
  <si>
    <t>SERVICIO DE EVALUACION PARA LA ELABORACION DE INFORMES FINALES DE INSTRUCCION - FASE INSTRUCTORA Y PROYECTOS DE RESOLUCIONES DIRECTORALES-FASE SANCIONADORA, REFERENTE AL PROCEDIMIENTO ADMINISTRATIVO SANCIONADOR - PAS, POR LA NO PRESENTACION DE LA DECLARA</t>
  </si>
  <si>
    <t>10414723018 - CASTRO TRIPULL ERROLL</t>
  </si>
  <si>
    <t>930</t>
  </si>
  <si>
    <t>SERVICIO DE EVALUACIÓN PARA LA ELABORACIÓN DE INFORMES FINALES DE INSTRUCCIÓN - FASE INSTRUCTORA Y PROYECTOS DE RESOLUCIONES DIRECTORALES REFERENTE AL PAS, POR LA NO PRESENTACIÓN DE LA DECLARACIÓN ANUAL CONSOLIDADA-DAC-2019 - FASE SANCIONADORA</t>
  </si>
  <si>
    <t>10257958987 - RIVERA CALLE CARMEN MARITZA</t>
  </si>
  <si>
    <t>253</t>
  </si>
  <si>
    <t>SERVICIO DE EVALUACIÓN PARA LA ELABORACIÓN AUTO DIRECTORALES DE IMPUTACIÓN DE CARGOS E INFORMES FINALES DE INSTRUCCIÓN,REFERENTE AL PAS, POR LA NO PRESENTACIÓN DE LA DECLARACIÓN ANUAL CONSOLIDADA DAC - 2020 CORRESPONDIENTE A LAS REGIONES DE LIMA, HUANCAV</t>
  </si>
  <si>
    <t>254</t>
  </si>
  <si>
    <t>SERVICIO DE EVALUACIÓN LEGAL Y PROCEDIMIENTO PARA LA MODIFICACI6N CONTRACTUAL PARA SUSCRIPCIÓN DE ADENDA DEBIDO A LA SUSTITUCIÓN DE LA TASA LIBOR DE LOS PROYECTOS DE RECURSOS ENERGÉTICOS RENOVABLES, LÍNEAS DE TRANSMISI6N Y GRANDES CENTRALES</t>
  </si>
  <si>
    <t>10443702259 - RIOS PINEDO FANNY LISSET</t>
  </si>
  <si>
    <t>1213</t>
  </si>
  <si>
    <t>SERVICIO DE EVALUACION LEGAL Y ATENCION DE RECURSOS IMPUGNATORIOS GENERADOS DE LAS RESOLUCIONES DIRECTORALES EMITIDAS AL RESPECTO AL PROCEDIMIENTO ADMINISTRATIVO SANCIONADOR - PAS, POR LA NO PRESENTACION DE LA DECLARACION ANUAL CONSOLIDADADAC - 2020 CORR</t>
  </si>
  <si>
    <t>10458709641 - MUÑOZ SALAZAR JENNISE MADELEYNE</t>
  </si>
  <si>
    <t>01230</t>
  </si>
  <si>
    <t>SERVICIO DE EVALUACIÓN LEGAL PARA LA ELABORACIÓN DE PROYECTOS NORMATIVOS: REGLAMENTO DE EXPLORACIÓN EXPLOTACIÓN DE HIDROCARBUROS, Y LA VALIDEZ LEGAL DEL REGISTRO DE SERVIDUMBRES</t>
  </si>
  <si>
    <t>10438859701 - CANCINO ALVITES JOSE ORLANDO</t>
  </si>
  <si>
    <t>1355</t>
  </si>
  <si>
    <t>SERVICIO DE EVALUACIÓN LEGAL PARA LA ELABORACIÓN DE INFORMES O REPORTES LEGALES REFERIDOS A LA IMPLEMENTACIÓN EN EL PERÚ DEL MERCADO ANDINO ELÉCTRICO REGIONAL DE CORTO PLAZO A CARGO DE LA DIRECCIÓN DE ESTUDIOS Y PROMOCIÓN ELÉCTRICA DE LA DIRECCIÓN GENERA</t>
  </si>
  <si>
    <t>1049</t>
  </si>
  <si>
    <t>687</t>
  </si>
  <si>
    <t>0049</t>
  </si>
  <si>
    <t>SERVICIO DE EVALUACIÓN LEGAL DE LOS PROYECTOS DE LA CT LA GRINGA, CH SHIMA, LT 220 KV TINTAYA - AZANGARO, CH PURMACANA Y DE RED DE ENERGÍA DEL PERÚ, ADMINISTRADOS POR LA DIRECCIÓNGENERAL DE ELECTRICIDAD</t>
  </si>
  <si>
    <t>10102519618 - MENDOZA JORGECHAGUA SANDRA</t>
  </si>
  <si>
    <t>1211</t>
  </si>
  <si>
    <t>SERVICIO DE EVALUACIÓN LEGAL DE LOS AUTOS DIRECTORALES DE IMPUTACIÓN DE CARGOS Y ELABORACIÓN DE INFORMES REFERENTE AL PROCEDIMIENTO ADMINISTRATIVO SANCIONADOR - PAS, POR LA NO PRESENTACIÓN DE LA DECLARACIÓN ANUAL CONSOLIDADA DAC - 2020, CORRESPONDIENTE A</t>
  </si>
  <si>
    <t>10700215925 - CABRERA MEDINA MARILYN MELISSA</t>
  </si>
  <si>
    <t>1163</t>
  </si>
  <si>
    <t>SERVICIO DE EVALUACIÓN LEGAL DE LA SITUACIÓN DE LOS PROYECTOS: LT 220 KV MACHUPICCHU - QUENCORO- ONOCORA-TINTAYA, REFUERZO L\ 220 KV MONTALVO - MOQUEGUA (2DO CIRCUITO), REFUERZO CAMBIO DE LT 220 KV MOQUEGUA-LOS H6ROES A LT 220 KV MONTALVO-LOS H6ROES, REF</t>
  </si>
  <si>
    <t>10414563568 - CASTRO JURADO DIEGO ALONSO</t>
  </si>
  <si>
    <t>1212</t>
  </si>
  <si>
    <t>SERVICIO DE EVALUACIÓN LEGAL DE DERECHOS ELÉCTRICOS Y MONITOREO DE PROYECTOS ELÉCTRICOS.</t>
  </si>
  <si>
    <t>1058</t>
  </si>
  <si>
    <t>SERVICIO DE EVALUACION GEOTECNICA DE AUTORIZACIONES DE INICIO O MODIFICACION DE PLANES DE MINADO Y PLANTAS</t>
  </si>
  <si>
    <t>01265</t>
  </si>
  <si>
    <t>SERVICIO DE EVALUACIÓN DE MEDIOS IMPUGNATORIOS DEL PROCEDIMIENTO ADMINISTRATIVO SANCIONADOR POR LA NO PRESENTACIÓN DE LA DECLARACIÓN ANUAL CONSOLIDADA DAC.</t>
  </si>
  <si>
    <t>255</t>
  </si>
  <si>
    <t>SERVICIO DE EVALUACIÓN DE LOS INSTRUMENTOS DE GESTIÓN AMBIENTAL COMPLEMENTARIOS: MEMORIA TÉCNICA DETALLADA (MTD) Y OTROS IGA EN LA ESPECIALIDAD DE INGENIERÍA DE MINAS.</t>
  </si>
  <si>
    <t>10200859656 - ORELLANA DE LA CRUZ EDGAR DAVID</t>
  </si>
  <si>
    <t>00519</t>
  </si>
  <si>
    <t>SERVICIO DE EVALUACIÓN DE LOS INSTRUMENTOS DE GESTIÓN AMBIENTAL COMPLEMENTARIOS: INFORMES DE IDENTIFICACIÓN DE SITIOS CONTAMINADOS (IISC) Y OTROS IGA EN LA ESPECIALIDAD DE INGENIERÍA QUÍMICA</t>
  </si>
  <si>
    <t>10416087607 - OJEDA UCHUPE CRISS</t>
  </si>
  <si>
    <t>1150</t>
  </si>
  <si>
    <t>SERVICIO DE EVALUACIÓN DE LOS INSTRUMENTOS DE GESTIÓN AMBIENTAL COMPLEMENTARIOS: INFORMES DE IDENTIFICACIÓN DE SITIOS CONTAMINADOS (IISC) Y OTROS IGA EN LA ESPECIALIDAD DE INGENIERÍA AMBIENTAL</t>
  </si>
  <si>
    <t>1148</t>
  </si>
  <si>
    <t>SERVICIO DE EVALUACION DE DOCUMENTACION DEL OEFA RESPECTO AL CUMPLIMIENTO DE LOS PLANES DE CIERRE DE MINAS UM ATACOCHA,COLQUIJIRCA, FLORENCIA - TUCARI, ANABI, ANDAYCHAGUA, EL COFRE, ESPERANZA 2001, SANTA ROSA, TACAZA, ACUM ANCOYO, ACUM. YAURICOCHA Y AZUL</t>
  </si>
  <si>
    <t>256</t>
  </si>
  <si>
    <t>SERVICIO DE ESTUDIO PARA REALIZAR EL ANÁLISIS ESPACIAL DE COORDENADAS UTM WGS-84 CONSIGNADAS EN LA SOLICITUD DE REORDENAMIENTO DE ÁREAS DE CONCESIÓN DEFINITIVA DE ELECTRO PUNO S.A.A.</t>
  </si>
  <si>
    <t>946</t>
  </si>
  <si>
    <t>SERVICIO DE ESPECIALISTA EN PROYECTOS PARA EL SEGUIMIENTOS DE LOS ARREGLOS INSTITUCIONALES DEL ESTUDIO DE PREINVERSION DE LA VENTANILLA UNICA DIGITAL DEL SECTOR MENERO (VUD)</t>
  </si>
  <si>
    <t>01256</t>
  </si>
  <si>
    <t>SERVICIO DE ESPECIALISTA EN LA EVALUACION DEL COMPONENTE SOCIAL DE LOS INSTRUMENTOS DE GESTION AMBIENTAL PRESENTADOS A LA DIRECCION GENERAL DE ASUNTOS AMBIENTALES MINEROS</t>
  </si>
  <si>
    <t>10403430051 - ZAVALA JIMENO CESAR MARTIN</t>
  </si>
  <si>
    <t>01315</t>
  </si>
  <si>
    <t>SERVICIO DE ELABORACIÓN Y EDICIÓN DE VIDEO PROMOCIONAL EN IDIOMA INGLES CON SUBTITULADO EN ESPAÑOL RESPECTO A LA PROMOCIÓN DE LAS ACTIVIDADES MINERAS</t>
  </si>
  <si>
    <t>20525005161 - F45 E.I.R.L</t>
  </si>
  <si>
    <t>891</t>
  </si>
  <si>
    <t>SERVICIO DE ELABORACIÓN SOBRE LOS DESCARGOS Y AUTOS DIRECTORALES DE IMPUTACIÓN DE CARGOS REFERENTE AL PROCEDIMIENTO ADMINISTRATIVO SANCIONADOR - PAS, POR LA NO PRESENTACIÓN DE LA DECLARACIÓN ANUAL CONSOLIDADA DAC - 2020, CORRESPONDIENTE ALAS REGIONES DE-</t>
  </si>
  <si>
    <t>10435014793 - CARDENAS MEDINA VERONICA PAOLA</t>
  </si>
  <si>
    <t>1193</t>
  </si>
  <si>
    <t>SERVICIO DE ELABORACION DE SOTFWARE PARA EL MODULO ADMINISTRATIVO DEL CARELEC</t>
  </si>
  <si>
    <t>20506418306 - MBX CORPORATION DEL PERU S.A.C.</t>
  </si>
  <si>
    <t>786</t>
  </si>
  <si>
    <t>SERVICIO DE ELABORACION DE SOFTWARE PARA LA PAGINA WEB DEL CARELEC</t>
  </si>
  <si>
    <t>629</t>
  </si>
  <si>
    <t>SERVICIO DE ELABORACIÓN DE INFORMES FINALES DE INSTRUCCIÓN PARA DETERMINAR LA IMPUTACIÓN DE INFRACCIONES O SANCIONES DENTRO DEL PLAZO ESTABLECIDO EN EL TUO DE LA LEY DEL PROCEDIMIENTO ADMINISTRATIVO GENERAL - LEY Nª 27444, POR LA NO REPRESENTACIÓN DE LA</t>
  </si>
  <si>
    <t>10708776063 - NUÑEZ CORTEZ LOURDES GERALDINE</t>
  </si>
  <si>
    <t>1162</t>
  </si>
  <si>
    <t>SERVICIO DE ELABORACIÓN DE INFORMES DE SEGUIMIENTO A LOS AVANCES DE LA IMPLEMENTACIÓN DE LOS LINEAMIENTOS PARA LA TRANSVERSALIZACIÓN DEL ENFOQUE DE GENERO EN EL MINISTERIO DE ENERGÍA Y MINAS, DEL PLAN DE TRABAJO 2022</t>
  </si>
  <si>
    <t>1055</t>
  </si>
  <si>
    <t>SERVICIO DE ELABORACIÓN DE INFORMES DE EVALUACIÓN DE ESTUDIOS AMBIENTALES E INSTRUMENTOS COMPLEMENTARIOS EN ACTIVIDADESDE HIDROCARBUROS</t>
  </si>
  <si>
    <t>10406196980 - PALOMINO CONTRERAS DIANA</t>
  </si>
  <si>
    <t>1378</t>
  </si>
  <si>
    <t>SERVICIO DE ELABORACIÓN DE CONTENIDOS DE DIFUSIÓN, COORDINACIÓN E IMPLEMENTACIÓN DE ACCIONES DE CAPACITACIÓN RESPECTO AL PLAN DE CAPACITACIÓN DE LA DGFM Y EL PLAN DE ACCIÓN DE LA COMISIÓN MULTISECTORIAL PERMANENTE, PARA EL FORTALECIMIENTO DE CAPACIDADESE</t>
  </si>
  <si>
    <t>10447083413 - RODRIGUEZ RODRIGUEZ MARCO ALEXANDER</t>
  </si>
  <si>
    <t>955</t>
  </si>
  <si>
    <t>SERVICIO DE DIGITALIZACIÓN, REGISTRO DE INFORMACIÓN, PREPARACIÓN DE DOCUMENTOS Y SERIES DOCUMENTALES DEL PROGRAMA PRESUPUESTAL 0128 REDUCCIÓN DE LA MINERIA ILEGAL Y DE LA DIRECCIÓN GENERAL DE FORMALIZACIÓN MINERA</t>
  </si>
  <si>
    <t>10758435283 - LOPEZ SAYAVERDE LUIS MIGUEL</t>
  </si>
  <si>
    <t>928</t>
  </si>
  <si>
    <t>SERVICIO DE DESAYUNO PARA LA EJECUCIÓN DE SESIÓN DE DIALOGODE LOS PROCESOS DE CONSULTA PREVIA DEL PROYECTO DE EXPLOTACIÓN ANTAPACCAY - EXPANSIÓN TINTAYA - INTEGRACIÓN COROCCOHUAYCO, QUE SE REALIZARA EN LA CIUDAD DE TINTAYA , REGIÓN CUSCO</t>
  </si>
  <si>
    <t>20450590810 - SERVICIOS MULTIPLES STAR EMPRESA INDIVIDUAL DE RESPONSABILIDAD LIMITADA</t>
  </si>
  <si>
    <t>1393</t>
  </si>
  <si>
    <t>SERVICIO DE DEFENSA Y ASESORIA LEGAL A FAVOR DEL SEÑOR JUANORLANDOSERVICIO DE DEFENSA Y ASESORIA LEGAL A FAVOR DEL SEÑOR JUAN ORLANDO</t>
  </si>
  <si>
    <t>10457153568 - ALIAGA VERGARA JUNIOR ARMANDO</t>
  </si>
  <si>
    <t>01382</t>
  </si>
  <si>
    <t>SERVICIO DE CUSTODIA DE ALMACENAMIENTO DE CINTAS MAGNÉTICASDEL MINISTERIO DE ENERGIA Y MINAS</t>
  </si>
  <si>
    <t>01304</t>
  </si>
  <si>
    <t>SERVICIO DE CONSULTORÍA PARA LA REVISIÓN DE ANTEPROYECTOS YAPROBACIÓN DE LA LISTA DE GRUPOS DE PROYECTOS QUE SERÁN PARTE PROCESO DE REASIGNACIÓN DE PROYECTOS DE LOS PLANES DE INVERSIÓN EN TRANSMISIÓN EN EL MARCO DEL DS 018-2021-EM</t>
  </si>
  <si>
    <t>20493147791 - ESYCOMP S.A.C.</t>
  </si>
  <si>
    <t>272</t>
  </si>
  <si>
    <t>SERVICIO DE CONSULTORÍA PARA LA FIJACIÓN DE LAS HORAS DE REGULACIÓN PARA EL PERÍODO MAYO DE 2022 - ABRIL DE 2026, PARA EFECTOS DE EVALUACIÓN DE LA POTENCIA FIRME HIDRÁULICA</t>
  </si>
  <si>
    <t>271</t>
  </si>
  <si>
    <t>SERVICIO DE CONSULTORÍA PARA LA ELABORACIÓN DE DEMANDA EN LA VÍA CIVIL CONTRA GASODUCTO SUR PERUANO S.A. PARA EL REEMBOLSO DE LOS GASTOS DE ADMINISTRACIÓN DE LOS BIENES DE LA CONCESIÓN DEL EX PROYECTO GSP</t>
  </si>
  <si>
    <t>20380589754 - ESTUDIO RODRIGUEZ ANGOBALDO S.A.C.</t>
  </si>
  <si>
    <t>01379</t>
  </si>
  <si>
    <t>SERVICIO DE CONSULTORIA PARA EL ANALISIS Y DETERMINACION DELAS CARACTERISTICAS TÉCNICAS MINIMAS DE LOS PROYECTOS ELÉCTRICOS QUE DEBEN SER CONSIDERADOS EN EL LISTADO DE INCLUSION DE LOS PROYECTOS DE INVERSION SUJETOS AL SISTEMA NACIONAL DEEVALUACION DE IM</t>
  </si>
  <si>
    <t>10415621316 - SCHAUS BALLESTEROS MARCO EDILBERTO</t>
  </si>
  <si>
    <t>968</t>
  </si>
  <si>
    <t>SERVICIO DE CONSULTORIA LEGAL PARA LA OPINION RESPECTO A LAS SOLICITUDES DE AMPLIACION DE PLAZO APROBADOS MEDIANTE OFICIOS POR LA DIRECCION GENERAL DE ELECTRIFICACION Y EL VICEMINISTERIO DE ENERGIA.</t>
  </si>
  <si>
    <t>20550205409 - ESTUDIO MUÑIZ SOCIEDAD CIVIL DE RESPONSABILIDAD LIMITADA</t>
  </si>
  <si>
    <t>1141</t>
  </si>
  <si>
    <t>SERVICIO DE COBERTURA GRÁFICA Y AUDIOVISUAL</t>
  </si>
  <si>
    <t>10452352813 - RAMON CORDOVA GABRIEL ANGEL</t>
  </si>
  <si>
    <t>893</t>
  </si>
  <si>
    <t>SERVICIO DE AVISO DE PUBLICACIÓN EN EL DIARIO OFICIAL DEL ROL DE VISTAS DE CAUSA DEL CONSEJO DE MINERÍA CORRESPONDIENTEA LOS EXPEDIENTES PROGRAMADOS EN EL MES DE SETIEMBRE DE 2022 (NOTIFICACIÓN VÍA EDICTO) -- MEMO-00408-2022/MINEM-CM (I-15026-2022)</t>
  </si>
  <si>
    <t>1465</t>
  </si>
  <si>
    <t>SERVICIO DE AVISO DE PUBLICACIÓN EN EL DIARIO EL PERUANO: EDICTO ----- MEMO N° 00626-2022/MINEM-DGM (I-5249-2022).</t>
  </si>
  <si>
    <t>763</t>
  </si>
  <si>
    <t>SERVICIO DE AUDITORIOS PARA REUNIONES SOBRE CONSULTA PREVIAY DIALOGO QUE REQUIERE LA OFICINA GENERAL DE GESTION SOCIALEN EL DEPARTAMENTO DE LIMA</t>
  </si>
  <si>
    <t>20303368877 - FIGTUR S.A.</t>
  </si>
  <si>
    <t>01369</t>
  </si>
  <si>
    <t>SERVICIO DE ATENCION DE PASAJES AEREOS NACIONALES PARA EL MINISTERIO DE ENERGIA Y MINAS</t>
  </si>
  <si>
    <t>1026 - 2022</t>
  </si>
  <si>
    <t>SERVICIO DE ASISTENTE DE COORDINADOR PARA LA DIFUSION DEL PLAN DE ACTIVIDADES DEL CARELEC EN LA ZONA SUR DEL PAIS</t>
  </si>
  <si>
    <t xml:space="preserve">10743266914 - </t>
  </si>
  <si>
    <t>01302</t>
  </si>
  <si>
    <t>SERVICIO DE ASISTENTE DE COORDINADOR PARA LA DIFUSION DEL PLAN DE ACTIVIDADES DEL CARELEC EN LA ZONA NORTE DEL PAIS</t>
  </si>
  <si>
    <t xml:space="preserve">10455496051 - </t>
  </si>
  <si>
    <t>01300</t>
  </si>
  <si>
    <t>SERVICIO DE ASISTENCIA TÉCNICO - LEGAL PARA EL DESARROLLO DE FUNCIONES DE LA OFICINA GENERAL DE ADMINISTRACIÓN</t>
  </si>
  <si>
    <t>10410717668 - PALACIOS TOVAR ENMA ANGELICA</t>
  </si>
  <si>
    <t>1124</t>
  </si>
  <si>
    <t>SERVICIO DE ASISTENCIA TÉCNICA Y ADMINISTRATIVA EN TEMAS RELACIONADOS AL SISTEMA NACIONAL DE CONTRATACIONES</t>
  </si>
  <si>
    <t>10429889800 - PIZARRO MENDOZA YULI MAGALI</t>
  </si>
  <si>
    <t>710</t>
  </si>
  <si>
    <t>SERVICIO DE ASISTENCIA TECNICA Y ADMINISTRATIVA EN TEMAS RELACIONADOS AL SISTEMA NACIONAL DE ABASTECIMIENTO</t>
  </si>
  <si>
    <t>10402754368 - TORRES GAVILANO SANDRA SOFIA</t>
  </si>
  <si>
    <t>0009</t>
  </si>
  <si>
    <t>SERVICIO DE ASISTENCIA TECNICA PARA, ORGANIZAR, CLASIFICAR,REGISTRAR Y SISTEMATIZAR INFORMACION Y DOCUMENTACION ADMINISTRATIVA RELACIONADA AL ESTUDIO DE PREINVERSION A NIVEL DE PERFIL DEL PROYECTO "CREACION E IMPLEMENTACION DE LA VENTANILLA UNICA DIGITAL</t>
  </si>
  <si>
    <t xml:space="preserve">10708672390 - </t>
  </si>
  <si>
    <t>01255</t>
  </si>
  <si>
    <t>SERVICIO DE ASISTENCIA TÉCNICA ESPECIALIZADA PARA EL DISEÑOY EJECUCIÓN DE LOS PROCESOS DE PROMOCIÓN, SOSTENIBILIDAD Y VIABILIDAD DE LAS INVERSIONES MINERAS, ASÍ COMO LA ELABORACIÓN DE OPINIÓN TÉCNICA PARA LOS CONTRATOS DE INVERSIÓN EN EXPLORACIÓN</t>
  </si>
  <si>
    <t>10466304579 - ANTEZANO MUNAYLLA MIGUEL ANGEL</t>
  </si>
  <si>
    <t>923</t>
  </si>
  <si>
    <t>SERVICIO DE ASISTENCIA TÉCNICA ESPECIALIZADA PARA EL DESARROLLO DE ACTIVIDADES EN ESPACIOS MULTIACTOR DE CAJAMARCA Y MOQUEGUA Y PARA IMPULSAR LA CREACIÓN DE UN OBSERVATORIO DE MONITOREO Y PROSPECCIÓN TECNOLOGICA DE LA MINERIA EN EL MARCO DE RIMAY</t>
  </si>
  <si>
    <t>977</t>
  </si>
  <si>
    <t>SERVICIO DE ASISTENCIA TECNICA EN REQUERIMIENTOS DE CATALOGOS ELECTRONICOS DE ACUERDO MARCO Y CONTRATACIONES COMPRENDIDAS EN LA LEY DE CONTRATACIONES DEL ESTADO</t>
  </si>
  <si>
    <t>00011</t>
  </si>
  <si>
    <t>SERVICIO DE ASISTENCIA TECNICA EN MATERIA DE CONTRATACIONESPARA LA ATENCION DE REQUERIMIENTOS POR MONTOS IGUALES O INFERIORES A 08 UIT</t>
  </si>
  <si>
    <t>10411131802 - PAIMA RENGIFO DORCAS MAGALI</t>
  </si>
  <si>
    <t>0005</t>
  </si>
  <si>
    <t>SERVICIO DE ASISTENCIA TECNICA EN GESTION POR PROCESOS Y MEJORA CONTINUA PARA LA OFICINA GENERAL DE ADMINISTRACION</t>
  </si>
  <si>
    <t>10435503361 - ANGULO PALMA ALFREDO ELIAS</t>
  </si>
  <si>
    <t>0025</t>
  </si>
  <si>
    <t>SERVICIO DE ASISTENCIA PROFESIONAL LEGAL PARA EL SISTEMA ADMINISTRATIVO DE RECURSOS HUMANOS</t>
  </si>
  <si>
    <t>01431</t>
  </si>
  <si>
    <t>SERVICIO DE ASISTENCIA LEGAL PARA LA EVALUACIÓN Y ANÁLISIS DE LA PROPUESTA DE POLÍTICA NACIONAL MULTISECTORIAL DE MINERÍA</t>
  </si>
  <si>
    <t>10072661660 - ZACARIAS ORRILLO CHRISTIAN ALBERTO</t>
  </si>
  <si>
    <t>956</t>
  </si>
  <si>
    <t>SERVICIO DE ASISTENCIA LEGAL ESPECIALIZADA SOBRE EL PROCEDIMIENTO CONCURSAL DE DOE RUN PERU S.R.L. EN LIQUIDACIÓN PARA EL DESPACHO DEL VICEMINISTERIO DE MINAS</t>
  </si>
  <si>
    <t>0017</t>
  </si>
  <si>
    <t>SERVICIO DE ASISTENCIA LEGAL EN MATERIA DE EJECUCION CONTRACTUAL PARA LAS CONTRATACIONES PUBLICAS DE LOS PROCEDIMIENTOSDE SELECCION EN EL MARCO DE LA LEY DE CONTRATACIONES DEL ESTADO.</t>
  </si>
  <si>
    <t>10455130391 - TASAYCO CUEVA KAREN MITXY</t>
  </si>
  <si>
    <t>296</t>
  </si>
  <si>
    <t>SERVICIO DE ASISTENCIA EN TEMAS SOCIALES E INTERCULTURALIDAD CON CONOCIMIENTOS MINEROS PARA LA EJECUCIÓN DE LAS PASANTÍAS MINERAS DEL PROGRAMA DE INTEGRACIÓN MINERA</t>
  </si>
  <si>
    <t>10105785891 - PAREJA DE LA CRUZ MARIA DEL ROSARIO</t>
  </si>
  <si>
    <t>1411</t>
  </si>
  <si>
    <t>SERVICIO DE ASISTENCIA EN LA GENERACION DE REPORTES DEL SUBSECTOR MINERO EN MATERIA TRIBUTARIA</t>
  </si>
  <si>
    <t>10741687921 - SEGURA PARRAGUEZ ANGHELA MERCEDES</t>
  </si>
  <si>
    <t>01401</t>
  </si>
  <si>
    <t>SERVICIO DE ASISTENCIA EN LA EVALUACION ECONOMICA Y FINANCIERA DE PROYECTOS MINEROS Y SEGUIMIENTO DEL AVANCE DE AMSAC DEL CONVENIO DE TRANSFERENCIA SUSCRITO POR D.U. N° 066 - 2021</t>
  </si>
  <si>
    <t>10075086071 - VASQUEZ CENTURION KAREN</t>
  </si>
  <si>
    <t>01354</t>
  </si>
  <si>
    <t>SERVICIO DE ASISTENCIA DE UN ANALISTA PARA LA EVALUACIÓN DEINSTRUMENTOS DE GESTIÓN AMBIENTAL COMPLEMENTARIOS Y ATENCIÓN A CONSULTAS LEGALES</t>
  </si>
  <si>
    <t>10771705648 - SALAZAR DE LA CRUZ ANGIE KATHERINE</t>
  </si>
  <si>
    <t>800</t>
  </si>
  <si>
    <t>SERVICIO DE ASISTENCIA ADMINISTRATIVA PARA EL PROCEDIMIENTOADMINISTRATIVO SANCIONADOR POR LA NO PRESENTACION DE LA DAC2020 A CARGO DE LA DIRECCION GENERAL DE MINERIA</t>
  </si>
  <si>
    <t>10406779306 - LISHNER SALDAÑA JACQUELINE VANESSA</t>
  </si>
  <si>
    <t>01232</t>
  </si>
  <si>
    <t>SERVICIO DE ASISTENCIA ADMINISTRATIVA PARA EL PROCEDIMIENTOADMINISTRATIVO SANCIONADOR POR LA NO PRESENTACIÓN DE LA DAC2018 Y 2019 A CARGO DE LA DIRECCIÓN GENERAL DE MINAS</t>
  </si>
  <si>
    <t>11959</t>
  </si>
  <si>
    <t>SERVICIO DE ASESORÍA LEGAL PARA LA IMPLEMENTACIÓN DEL COMPONENTE DE GESTIÓN DE RIESGOS DE PROCESOS MISIONALES DEL ESTÁNDAR DE INTEGRIDAD ETAPA II</t>
  </si>
  <si>
    <t>10458627857 - AMPA MENDOZA FIORELLA PATRICIA</t>
  </si>
  <si>
    <t>1096</t>
  </si>
  <si>
    <t>SERVICIO DE ARBITRAJE - CASO ARBITRAL N° 389-2022-CCL, ORIGINADO POR RESOLUCION DE CONTRATO Nº 28-2020-MINEM/OGA</t>
  </si>
  <si>
    <t>1326</t>
  </si>
  <si>
    <t>SERVICIO DE APOYO PARA LOS PROCESO ADMINISTRATIVOS DE LA OFICINA DE RECURSOS HUMANOS</t>
  </si>
  <si>
    <t>10706729866 - CARDENAS LEON LUIS DARWIN STAY'C</t>
  </si>
  <si>
    <t>428</t>
  </si>
  <si>
    <t>SERVICIO DE APOYO PARA LA ACTUALIZACIÓN DE LAS BASES DE DATOS, ELABORACIÓN DE CUADROS Y GRÁFICOS CON INDICADORES DEL SUBSECTOR ELECTRICIDAD PARA LOS DOCUMENTOS ESTADÍSTICOS QUE PÚBLICA LA DIRECCIÓN GENERAL DE ELECTRICIDAD</t>
  </si>
  <si>
    <t>10424566671 - ROJAS RAMOS RONALD FAVIO</t>
  </si>
  <si>
    <t>1060</t>
  </si>
  <si>
    <t>SERVICIO DE APOYO LEGAL EN EL SEGUIMIENTO Y REVISION DE PROYECTOS DE DISPOSITIVOS LEGALES PENDIENTES DE REGLAMENTACION DE LA LEY No. 28832 Y VERIFICACION DEL CUMPLIMIENTO DEL MARCO LEGAL EN LAS ETAPAS DEL CRONOGRAMA DE ACTIVIDADES</t>
  </si>
  <si>
    <t>10700738090 - VEGA NUÑEZ BRUNO FERNANDO</t>
  </si>
  <si>
    <t>652</t>
  </si>
  <si>
    <t>SERVICIO DE APOYO LEGAL EN EL SEGUIMIENTO DE LOS COMPONENTES DE COOPERACIÓN CON EL BID ASÍ COMO BRINDAR APOYO EN LA REDACCIÓN Y EL SEGUIMIENTO DE LAS ACTAS DE ACUERDO QUE SE FIRMEN ENTRE EL VME Y GOBIERNOS LOCALES Y REGIONALES Y ENTIDADES DE LA SOCIEDAD</t>
  </si>
  <si>
    <t>10434166247 - YRIGOIN PEREZ RONALD IVAN</t>
  </si>
  <si>
    <t>653</t>
  </si>
  <si>
    <t>SERVICIO DE APOYO EN LA EVALUACIÓN TÉCNICA DEL PLAN DE GESTIÓN AMBIENTAL DE BIFENILOS POLICLORADOS (PGAPCB) DE INSTALACIONES O EMPRESAS DE TRASMISIÓN Y DISTRIBUCIÓN ELÉCTRICA, PRESENTADOS ANTE LA DIRECCIÓN GENERAL DE ASUNTOS AMBIENTALES DE ELECTRICIDAD</t>
  </si>
  <si>
    <t>15509868538 - CARDOSO ENCISO CAROLINA</t>
  </si>
  <si>
    <t>934</t>
  </si>
  <si>
    <t>SERVICIO DE APOYO EN LA EVALUACION TÉCNICA DE PLANES AMBIENTALES DETALLADOS (PAD), INFORMES TÉCNICOS SUSTENTATORIOS (ITS) Y/O MODIFICACIONES PRESENTADOS ANTE LA DIRECCION GENERAL DE ASUNTOS AMBIENTALES DE ELECTRICIDAD</t>
  </si>
  <si>
    <t>10078398049 - ALVAREZ CAMAC BETTY ISABEL</t>
  </si>
  <si>
    <t>936</t>
  </si>
  <si>
    <t>SERVICIO DE APOYO EN LA EVALUACION TÉCNICA DE ESTUDIOS DE IMPACTO AMBIENTAL SEMIDETALLADOS (EIA-SD y/o DIA) PRESENTADOSPOR EMPRESAS DE GENERACION, TRANSMISION O DISTRIBUCION ELÉCTRICA PRESENTADOS ANTE LA DIRECCION GENERAL DE ASUNTOS AMBIENTALES DE ELECTR</t>
  </si>
  <si>
    <t>10069694719 - VALDERRAMA ORBEGOSO HERMINIO LUIS</t>
  </si>
  <si>
    <t>728</t>
  </si>
  <si>
    <t>SERVICIO DE APOYO EN LA EVALUACION TÉCNICA DE EIA-sd, DIA y/o INSTRUMENTOS DE GESTION AMBIENTAL COMPLEMENTARIO (IGAC) PRESENTADOS POR EMPRESAS DE GENERACION ELÉCTRICA PRESENTADOS ANTE LA DIRECCION GENERAL DE ASUNTOS AMBIENTALES DE ELECTRICIDAD</t>
  </si>
  <si>
    <t>10060087917 - CONCHATUPA QUISPE MARCIAL</t>
  </si>
  <si>
    <t>727</t>
  </si>
  <si>
    <t>SERVICIO DE APOYO EN LA EVALUACION LEGAL DE ESTUDIOS AMBIENTALES E INSTRUMENTOS DE GESTION AMBIENTAL COMPLEMENTARIOS PRESENTADOS ANTE LA DIRECCION GENERAL DE ASUNTOS AMBIENTALES DE ELECTRICIDAD</t>
  </si>
  <si>
    <t>10440667339 - CASTILLO BRAVO MARIA LUISA</t>
  </si>
  <si>
    <t>919</t>
  </si>
  <si>
    <t>SERVICIO DE APOYO ADMINISTRATIVO PARA LAS GESTIONES DE DIALOGO PARTICIPACIÓN CIUDADANA DE LA OGDPC Y SOPORTE A LAS MACRO REGIONES</t>
  </si>
  <si>
    <t>10097808525 - PANIHUARA CAPCHA SILVIA</t>
  </si>
  <si>
    <t>811</t>
  </si>
  <si>
    <t>SERVICIO DE APOYO ADMINISTRATIVO EN LA OFICINA GENERAL DE ADMINISTRACION</t>
  </si>
  <si>
    <t>10725416216 - ROSADO SALCEDO MARIA FERNANDA LALESKHA</t>
  </si>
  <si>
    <t>01385</t>
  </si>
  <si>
    <t>SERVICIO DE ANÁLISIS Y MONITOREO DE LAS INTERACCIONES DEL SECTOR ENERGÍA Y MINAS EN REDES SOCIALES Y MEDIOS SOCIALES</t>
  </si>
  <si>
    <t>063</t>
  </si>
  <si>
    <t>SERVICIO DE ANALISIS Y DE REDACCION DE LA PROPUESTA DE MODIFICACION NORMATIVA DEL D.S. N° 039-2014-EM CORRESPONDIENTE ALA DGAAH</t>
  </si>
  <si>
    <t>01439</t>
  </si>
  <si>
    <t>SERVICIO DE ANÁLISIS TÉCNICO DEL SISTEMA ELÉCTRICO AISLADO DE IQUITOS, EVALUACIÓN DE LASOLICITUD DE REDUCCIÓN DE ENERGÍA DE LA CH 8 DE AGOSTO Y EVALUACIÓN DE LA SITUACIÓN DEL REFUERZO ENLACE 220 KV CAJAMARCA - CACLIC - MOYOBAMBA (2 CIRCUITO) ADMINISTRADO</t>
  </si>
  <si>
    <t>10736370641 - PUMA FLORES FRANSK ABDEL</t>
  </si>
  <si>
    <t>1209</t>
  </si>
  <si>
    <t>SERVICIO DE ANALISIS TECNICO DE EXPEDIENTES DE SERVIDUMBRE ELECTRICA</t>
  </si>
  <si>
    <t>10430831874 - CHAVARRI AGUIRRE ERNESTO ALONSO</t>
  </si>
  <si>
    <t>01260</t>
  </si>
  <si>
    <t>SERVICIO DE ANÁLISIS TÉCNICO DE EXPEDIENTES DE CONCESIÓN DEFINITIVA.</t>
  </si>
  <si>
    <t>10432625392 - HEREDIA PEREZ TONNY CAYETANO</t>
  </si>
  <si>
    <t>1136</t>
  </si>
  <si>
    <t>SERVICIO DE ANALISIS TÉCNICO DE EXPEDIENTES DE CONCESION DEFINITIVA</t>
  </si>
  <si>
    <t>520</t>
  </si>
  <si>
    <t>SERVICIO DE ANALISIS LEGAL PARA LA ABSOLUCION DE CONSULTAS DE LOS GOBIERNOS REGIONALES Y OTRAS ENTIDADES A NIVEL NACIONAL RELACIONADAS A LAS FUNCIONES DE LA DIRECCION TECNICA MINERA</t>
  </si>
  <si>
    <t>01229</t>
  </si>
  <si>
    <t>SERVICIO DE ANÁLISIS LEGAL DE SOLICITUDES DE ACCESO A LA INFORMACIÓN</t>
  </si>
  <si>
    <t>10407412031 - DIAZ CABRERA MIGUEL</t>
  </si>
  <si>
    <t>1279</t>
  </si>
  <si>
    <t>SERVICIO DE ANALISIS LEGAL DE PROCEDIMIENTOS TUPA A GARGO DE LA DGE</t>
  </si>
  <si>
    <t>10700048107 - VELASQUEZ CHUMPITAZ JAIRO JEYKO</t>
  </si>
  <si>
    <t>01254</t>
  </si>
  <si>
    <t>SERVICIO DE ANALISIS LEGAL DE EXPEDIENTES DE DERECHOS ELECTRICOS</t>
  </si>
  <si>
    <t>10704490301 - ESCOBEDO CHUISO PAMELA JUANA</t>
  </si>
  <si>
    <t>01274</t>
  </si>
  <si>
    <t>SERVICIO DE ANALISIS LEGAL DE EXPEDIENTES DE CONCESION DEFINITIVA</t>
  </si>
  <si>
    <t>10746006085 - MENDOZA NUÑEZ YAHAYRA ARAZELLI</t>
  </si>
  <si>
    <t>01152</t>
  </si>
  <si>
    <t>SERVICIO DE ANALISIS DE LAS SOLICITUDES DEL DERECHO DE PETICION ADMINISTRATIVA, CONSULTAS Y OTROS. CONFORME AL TUO DE LA LEY 27444</t>
  </si>
  <si>
    <t>01196</t>
  </si>
  <si>
    <t>SERVICIO DE ANÁLISIS DE LAS SOLICITUDES DE ACCESO A LA INFORMACIÓN PÚBLICA Y RECURSOS LEGALES / CONTENCIOSOS PRESENTADOS POR LOS ADMINISTRADOS, CONFORME AL MARCO LEGAL VIGENTE DE PASIVOS AMBIENTALES MINEROS PARA LA DIRECCIÓN GENERAL DE MINERÍA.</t>
  </si>
  <si>
    <t>258</t>
  </si>
  <si>
    <t>SERVICIO DE ALQUILER DE FOTOCOPIADORAS MULTIFUNCIONALES PARA EL MINISTERIO DE ENERGÍA Y MINAS</t>
  </si>
  <si>
    <t>20519083508 - NBN COPIERS S.A.C.</t>
  </si>
  <si>
    <t>1327</t>
  </si>
  <si>
    <t>1089</t>
  </si>
  <si>
    <t>SERVICIO DE ALQUILER DE EQUIPOS PARA GEORREFERENCIACIÓN QUEREALIZARAN INTEGRANTES DE LA SOCIEDAD CIVIL DEL VALLE TUMILACA EN PUNTOS MUÉSTRALES ÁREA DE LA INFLUENCIA DEL PROYECTO MINERO QUELLAVECO, MOQUEGUA.</t>
  </si>
  <si>
    <t>20605529390 - ARECOM CONTRATISTAS GENERALES E.I.R.L.</t>
  </si>
  <si>
    <t>132</t>
  </si>
  <si>
    <t>SERVICIO DE ALQUILER DE CAMIONETA PARA LA OGGS PARA MONITOREO Y SEGUIMIENTO DE LOS ESPACIOS DE DIALOGO VINCULADOS A LOSCASOS DE CONFLICTIVIDAD SOCIAL ENTORNO AL PROYECTO MINERO LAS BAMBAS Y OTROS</t>
  </si>
  <si>
    <t>01349</t>
  </si>
  <si>
    <t>SERVICIO DE ALOJAMIENTO Y ALIMENTACIÓN PARA REPRESENTANTES DE FEDERACIONES Y COMUNIDADES, EN EL MARCO DE UNA REUNIÓN PREPARATORIA AL PROCESO DE CONSULTA PREVIA PERTENECIENTES AL LOTE 8 A REALIZARSE EN LA CIUDAD DE IQUITOS - LORETO</t>
  </si>
  <si>
    <t>892</t>
  </si>
  <si>
    <t>SERVICIO DE ALOJAMIENTO PARA ACTORES SOCIALES QUE SE REÚNENEN LA CIUDAD DE LIMA PARA ACCIONES DE GESTIÓN SOCIAL Y PREVENCIÓN DE CONFLICTOS EN LA CIUDAD DE LIMA</t>
  </si>
  <si>
    <t>20332446062 - ARCO DE BELEN S.R.L.</t>
  </si>
  <si>
    <t>548</t>
  </si>
  <si>
    <t>SERVICIO DE ALOJAMIENTO PARA ACTORES SOCIALES DE AMAZONIA YOTROS QUE VIENEN A LA CIUDAD DE LIMA PARA REUNIONES QUE PERMITAN LA FORMULACIÓN DE RESOLUCIÓN DE CONFLICTOS SOCIALES ENLAS ZONAS DE INFLUENCIA DE LA ACTIVIDAD MINERA Y ENERGÉTICA</t>
  </si>
  <si>
    <t>549</t>
  </si>
  <si>
    <t>SERVICIO DE ALIMENTACIÓN, PARA EL TALLER INFORMATIVO EN MARCO DEL PROCESO DE CONSULTA PREVIA DEL PROYECTO DE EXPLORACIÓN MINERA "HUIÑAC PUNTA" CON LA COMUNIDAD DE AYAPITEG Y CHAVINILLO</t>
  </si>
  <si>
    <t>10452707701 - SANCHEZ DEL VALLE REBECA</t>
  </si>
  <si>
    <t>626</t>
  </si>
  <si>
    <t>SERVICIO DE ALIMENTACIÓN (ALMUERZO) PARA LA EJECUCIÓN DE SESIÓN DE DIALOGO DE LOS PROCESOS DE CONSULTA PREVIA DEL PROYECTO DE EXPLOTACIÓN ANTAPACCAY - EXPANSIÓN TINTAYA - INTEGRACIÓN COROCCOHUAYCO, QUE SE REALIZARA EN LA CIUDAD DE TINTAYA , REGIÓN CUSCO</t>
  </si>
  <si>
    <t>10239372479 - CUSIHUAMAN PUMA FELICITAS</t>
  </si>
  <si>
    <t>1391</t>
  </si>
  <si>
    <t>SERVICIO DE ACTUALIZACION DEL SISTEMA DE VIRTUALIZACION A KVM Y MIGRACION DE LA BASE DE DATOS ORACLE A LA VERSION 19C</t>
  </si>
  <si>
    <t>20543171582 - CONSULTORIA DATA S.A.C.</t>
  </si>
  <si>
    <t>495</t>
  </si>
  <si>
    <t>SERVICIO DE ACONDICIONAMIENTO DEL SEGUNDO PORTICO METALICO INTERIOR DEL ACCESO VEHICULAR Nº1 DE LA SEDE CENTRAL DEL MINEM</t>
  </si>
  <si>
    <t>20521489872 - SANGAR CONTRATISTAS S.A.C.</t>
  </si>
  <si>
    <t>01444</t>
  </si>
  <si>
    <t>SERVICIO DE ACONDICIONAMIENTO DE VIAS CRITICAS - BUZONES ELECTRICOS - EN LA SEDE CENTRAL DEL MINISTERIO DE ENERGIA Y MINAS</t>
  </si>
  <si>
    <t>20549010203 - CONSTRUCTORA HL S.A.C.</t>
  </si>
  <si>
    <t>912</t>
  </si>
  <si>
    <t>SERVICIO DE ACONDICIONAMIENTO DE SALA Y STANDS VIRTUALES PARA EL DIA MUNDIAL DE LA EFICIENCIA ENERGÉTICA</t>
  </si>
  <si>
    <t>336</t>
  </si>
  <si>
    <t>SERVICIO ADMINISTRATIVO PARA GESTIÓN Y SISTEMATIZACIÓN DE INFORMACIÓN SOBRE SOLICITUDES DE VIÁTICOS Y GESTIÓN DE PASAJES DE LA MACRO REGIÓN SUR - GESTIÓN DEL DIALOGO.</t>
  </si>
  <si>
    <t>10415845214 - ZAVALA MANTILLA HANS</t>
  </si>
  <si>
    <t>325</t>
  </si>
  <si>
    <t>SEGUROS COMPLEMENTARIO DE RIEGO-SCTR SALUD</t>
  </si>
  <si>
    <t>20523470761 - SANITAS PERU S.A. - EPS</t>
  </si>
  <si>
    <t>SEGURO COMPLENTARIO DE TRABAJO DE RIEGOS-SCTR PENSION</t>
  </si>
  <si>
    <t>20600098633 - CRECER SEGUROS S.A. COMPAÑIA DE SEGUROS</t>
  </si>
  <si>
    <t>1406</t>
  </si>
  <si>
    <t>S/T 3/90) SERVICIO DE UN ESPECIALISTA EN PRESUPUESTO PARA EL SEGUIMIENTO DEL AVANCE FINANCIERO DE LA EJECUCIÓN DE LAS TRANSFERENCIAS FINANCIERAS EN EL MARCO DE LA LEY DE PRESUPUESTO Y LA LEY DE EQUILIBRIO FINANCIERO PARA LA OFICINA DE PRESUPUESTO.</t>
  </si>
  <si>
    <t>00538</t>
  </si>
  <si>
    <t>REQUERIMIENTO DE ABOGADO PARA LA PROCURADURIA PUBLICA</t>
  </si>
  <si>
    <t>771</t>
  </si>
  <si>
    <t>RENOVACION DE SUSCRIPCION ANUAL DEL SOFTWARE DEL SISTEMA PERUANO DE INFORMACION JURIDICA - SPIJ</t>
  </si>
  <si>
    <t>373</t>
  </si>
  <si>
    <t>PROGRAMA EN TRANSFORMACIÓN DIGITAL</t>
  </si>
  <si>
    <t>618</t>
  </si>
  <si>
    <t>PROGRAMA DE ESPECIALIZACIÓN "INNOVACIÓN EMPRESARIAL"</t>
  </si>
  <si>
    <t>117</t>
  </si>
  <si>
    <t>PROGRAMA DE ESPECIALIZACIÓN "GESTIÓN PÚBLICA APLICADA AL SUBSECTOR ELECTRICIDAD".</t>
  </si>
  <si>
    <t>168</t>
  </si>
  <si>
    <t>PROGRAMA DE ESPECIALIZACIÓN "ANÁLISIS DE SISTEMAS DE POTENCIA"</t>
  </si>
  <si>
    <t>115</t>
  </si>
  <si>
    <t>PROGRAMA "MASTER OF BUSINESS ADMINISTRATION - MBA EJECUTIVO"</t>
  </si>
  <si>
    <t>20211614545 - UNIVERSIDAD PERUANA DE CIENCIAS APLICADAS S.A.C.</t>
  </si>
  <si>
    <t>1181</t>
  </si>
  <si>
    <t>PAGO DE DERECHO ARBITRAJE - GASTOS ADMINISTRATIVOS, RESPECTO AL PROCESO ARBITRAL SEGUIDO POR LA EMPRESA HYDRIKA 4 S.A.C. CON LA DGE-MINEM, CASO ARBITRAL N° 0532- 2021-CCL SOLICITUD DE ARBITRAJE</t>
  </si>
  <si>
    <t>269</t>
  </si>
  <si>
    <t>MANUAL DE PROCEDIMIENTO PARA EL MONITOREO Y SEGUIMIENTO DE PROYECTOS DE INVESTIGACION EN EL SECTOR ELECTRICIDAD SECRETARÍA EJECUTIVA DEL CARELEC</t>
  </si>
  <si>
    <t>478</t>
  </si>
  <si>
    <t>MAESTRÍA EN INGENIERÍA CON MENCIÓN EN GERENCIA E INGENIERÍADE MANTENIMIENTO SEGÚN CONVENIO ESPECÍFICO N° 005-2021-MINEM-CARELEC/UNI</t>
  </si>
  <si>
    <t>104</t>
  </si>
  <si>
    <t>MAESTRÍA EN INGENIERÍA CON MENCIÓN EN GERENCIA DE PROYECTOSELECTROMECÁNICOS SEGÚN CONVENIO ESPECÍFICO N° 003-2021-MINEM-CARELEC/UNI</t>
  </si>
  <si>
    <t>103</t>
  </si>
  <si>
    <t>MAESTRÍA EN CIENCIAS CON MENCIÓN EN ENERGÉTICA CONVENIO ESPECÍFICO N° 004-2021-MINEM-CARELEC/UNI</t>
  </si>
  <si>
    <t>0093</t>
  </si>
  <si>
    <t>EVALUACIÓN LEGAL DE LOS INFORMES DE SUPERVISIÓN PROCEDENTESDEL ORGANISMO DE EVALUACIÓN Y FISCALIZACIÓN AMBIENTAL RELACIONADO AL CUMPLIMIENTO DE LOS PLANES DE CIERRE DE MINAS DE LA DIRECCIÓN TÉCNICA MINERA.</t>
  </si>
  <si>
    <t>257</t>
  </si>
  <si>
    <t>EVALUACIÓN LEGAL DE ESCRITOS RELACIONADOS A LAS AUTORIZACIONES EMITIDAS POR LA DIRECCIÓN GENERAL DE MINERÍA Y ASESORÍA EN TEMAS RELACIONADOS AL CIERRE DE MINAS.</t>
  </si>
  <si>
    <t>249</t>
  </si>
  <si>
    <t>ESPECIALIZADO DE UNA PERSONA NATURAL PARA DISEÑAR E IMPLEMENTAR ACCIONES ESTRATÉGICAS PARA LA PREVENCIÓN Y GESTIÓN DE CONFLICTOS SOCIALES RELACIONADOS A LOS PROYECTOS MINERO ENERGÉTICOS EN LA MACRO CENTRO: REGIÓN LIMA</t>
  </si>
  <si>
    <t>10702018353 - LOYOLA CORDOVA ANGIE DAJHANA ANTUANETH</t>
  </si>
  <si>
    <t>1305</t>
  </si>
  <si>
    <t>705</t>
  </si>
  <si>
    <t>ERVICIO DE EVALUACIÓN DE ASUNTOS ECONÓMICOS Y FINANCIEROS DE PLANES DE CIERRE DE MINAS Y VERIFICACIÓN DE EJECUCIÓN DE PLANES DE CIERRE DE MINAS A CARGO DE LA DIRECCIÓN GENERAL DE MINERÍA</t>
  </si>
  <si>
    <t>911</t>
  </si>
  <si>
    <t>ELABORACION DE CARPETAS DIGITALES CON INFORMACION HISTORICASOBRE EL AREA CONTAMINADA (PASIVO AMBIENTAL MINERO) PARA ELANALISIS EX POST DE IDENTIFICACION DE RESPONSABLES</t>
  </si>
  <si>
    <t>10466126735 - ROSALES SUAREZ SUSAN YANIRHA</t>
  </si>
  <si>
    <t>01262</t>
  </si>
  <si>
    <t>CURSO "USOS PRODUCTIVOS PARA EL SUBSECTOR ELECTRICIDAD"</t>
  </si>
  <si>
    <t>1101</t>
  </si>
  <si>
    <t>CURSO "TALLER SOBRE ENERGÍAS RENOVABLES"</t>
  </si>
  <si>
    <t>1102</t>
  </si>
  <si>
    <t>CURSO "SOFTWARE PARA EL DISEÑO DE SISTEMAS FOTOVOLTAICOS DOMICILIARIOS"</t>
  </si>
  <si>
    <t>961</t>
  </si>
  <si>
    <t>CURSO "SOFTWARE PARA EL DISEÑO DE INSTALACIONES ELÉCTRICAS INTERIORES PARA DOMICILIOS"</t>
  </si>
  <si>
    <t>962</t>
  </si>
  <si>
    <t>CURSO "SMART GRIDS APLICADAS AL SUBSECTOR ELECTRICIDAD"</t>
  </si>
  <si>
    <t>1103</t>
  </si>
  <si>
    <t>CURSO "INSERCIÓN DE ENERGÍAS RENOVABLES NO CONVENCIONALES"</t>
  </si>
  <si>
    <t>1104</t>
  </si>
  <si>
    <t>CUARTO PAGO DEL DIPLOMADO DE POSGRADO EN ELECTROMOVILIDAD CONVENIO ESPECÍFICO NRO. 001-2021-MEM-CARELEC/UNAS</t>
  </si>
  <si>
    <t>644</t>
  </si>
  <si>
    <t>COORDINADOR PARA LA DIFUSION DEL PLAN DE ACTIVIDADES DEL CARELEC EN LA ZONA SUR DEL PAIS</t>
  </si>
  <si>
    <t>10099682511 - PEREZ TARRILLO FERNANDO</t>
  </si>
  <si>
    <t>01301</t>
  </si>
  <si>
    <t>COORDINADOR PARA LA DIFUSION DEL PLAN DE ACTIVIDADES DEL CARELEC EN LA ZONA NORTE DEL PAIS</t>
  </si>
  <si>
    <t>10475781371 - GAITAN PAREDES SONIA</t>
  </si>
  <si>
    <t>01290</t>
  </si>
  <si>
    <t>COORDINADOR PARA LA DIFUSION DEL PLAN DE ACTIVIDADES DEL CARELEC EN LA ZONA CENTRO DEL PAIS</t>
  </si>
  <si>
    <t xml:space="preserve">10715479911 - </t>
  </si>
  <si>
    <t>01297</t>
  </si>
  <si>
    <t>Coordinación de Prensa y Comunicaciones ---- Memo-00161-2022/MINEM-SG-OIIC (I-7842-2022)</t>
  </si>
  <si>
    <t>10416765231 - MEZA NIETO MIGUEL MANUEL</t>
  </si>
  <si>
    <t>870</t>
  </si>
  <si>
    <t>CONTRATACION DEL SERVICIO DE UN (1) ESPECIALISTA EN EJECUCION CONTRACTUAL EN MATERIA DE CONTRATACIONES DEL ESTADO PARA LA ASISTENCIA LEGAL DE LOS CONTRATOS DEL MINISTERIO DE ENERGIA Y MINAS</t>
  </si>
  <si>
    <t>10445312261 - REYES MERCEDES ALLISON KAREN</t>
  </si>
  <si>
    <t>01433</t>
  </si>
  <si>
    <t>CONTRATACION DEL SERVICIO DE UN (01) COORDINADOR EN CONTRATACIONES DEL ESTADO PARA LA OFICINA DE ABASTECIMIENTO Y SERVICIOS DEL MINEM</t>
  </si>
  <si>
    <t>10081488261 - PEREYRA ALEJOS JESICA MAGALI</t>
  </si>
  <si>
    <t>1463</t>
  </si>
  <si>
    <t>CONTRATACION DE UN ESPECIALISTA TÉCNICO - LEGAL EN MATERIA DE CONTRATACIONES DEL ESTADO PARA LA GESTION ADMINISTRATIVA DE LOS CONTRATOS SUSCRITOS POR EL MINISTERIO DE ENERGIA Y MINAS</t>
  </si>
  <si>
    <t>10414876663 - CACERES CERMEÑO CRISTIAN PAUL</t>
  </si>
  <si>
    <t>1422</t>
  </si>
  <si>
    <t>20418896915 - MAPFRE PERU COMPAÑIA DE SEGUROS Y REASEGUROS</t>
  </si>
  <si>
    <t>1311</t>
  </si>
  <si>
    <t>CONSULTORÍA NATURAL PARA LA ELABORACIÓN DE LOS LINEAMIENTOSPARA LA DETERMINACIÓN DE HORIZONTES DE EVALUACIÓN DE PROYECTOS DE GENERACIÓN ELÉCTRICA EN EL MARCO DE INVIERTE.PE.</t>
  </si>
  <si>
    <t>10106675428 - RAMIREZ TAZA ROSENDO YONE</t>
  </si>
  <si>
    <t>00941</t>
  </si>
  <si>
    <t>CONSULTORÍA NATURAL PARA LA ACTUALIZACIÓN Y ELABORACIÓN DE INSTRUMENTOS DE FORMULACIÓN DE PROYECTOS DE DISTRIBUCIÓN, SUBTRANSMISIÓN Y TRANSMISIÓN DE ENERGÍA ELÉCTRICA</t>
  </si>
  <si>
    <t>10100000917 - SANCHEZ QUISPE GEORGE OSKAR</t>
  </si>
  <si>
    <t>960</t>
  </si>
  <si>
    <t>CANCELACIÓN DEL SERVICIO DE ARBITRAJE, RESPECTO AL PROCESO ARBITRAL SEGUIDO POR LA EMPRESA HYDRIKA 4 S.A.C. CON LA DGE-MINEM., CASO ARBITRAL Nº 0532-2021-CCL SOLICITUD DE ARBITRAJE.</t>
  </si>
  <si>
    <t>282</t>
  </si>
  <si>
    <t>CANCELACIÓN DEL SERVICIO DE ARBITRAJE, RESPECTO AL PROCESO ARBITRAL SEGUIDO POR LA EMPRESA HYDRIKA 2 S.A.C. CON LA DGE-MINEM., CASO ARBITRAL Nº 0530-2021-CCL</t>
  </si>
  <si>
    <t>268</t>
  </si>
  <si>
    <t>CANCELACIÓN DEL SERVICIO DE ARBITRAJE LEGAL Y GASTOS ADMINISTRATIVOS, SEGUIDO POR EL MINEM CONTRA LA EMPRESA GAS NATURAL TUMBES S.A. - CASO ARBITRAL Nº 0300-2022-CCL</t>
  </si>
  <si>
    <t>1286</t>
  </si>
  <si>
    <t>CANCELACION ARBITRAJE LEGAL Y GASTOS ADMINISTRATIVOS, SEGUIDOS POR EL MINEM Y LA EMPRESA GAS NATURAL TUMBES - CASO ARBITRAL Nº 0300-2022-CCL (GASTOS REALIZADOS VIA SUBROGACION)</t>
  </si>
  <si>
    <t>1372</t>
  </si>
  <si>
    <t>AVISOS DE PUBLICIDAD EN EL DIARIO EL PERUANO ENERO-2022</t>
  </si>
  <si>
    <t>002</t>
  </si>
  <si>
    <t>AVISOS DE PUBLICACIÓN EN EL DIARIO EL PERUANO- MAYO 2022</t>
  </si>
  <si>
    <t>731</t>
  </si>
  <si>
    <t>AVISOS DE PUBLICACIÓN EN EL DIARIO EL PERUANO- ENERO 2022</t>
  </si>
  <si>
    <t>505</t>
  </si>
  <si>
    <t>392</t>
  </si>
  <si>
    <t>360</t>
  </si>
  <si>
    <t>295</t>
  </si>
  <si>
    <t>205</t>
  </si>
  <si>
    <t>0064</t>
  </si>
  <si>
    <t>AVISOS DE PUBLICACIÓN EN EL DIARIO EL PERUANO DE LAS RESOLUCIONES MINISTERIALES, DECRETOS SUPREMOS, DECRETOS DE URGENCIA, EDICTOS, NOTIFICACIÓN POR PUBLICACIÓN Y OTRAS NORMAS QUE EMITA EL MINISTERIO DE ENERGÍA Y MINAS, CORRESPONDIENTE A LOS MESES DE JULI</t>
  </si>
  <si>
    <t>1140</t>
  </si>
  <si>
    <t>AVISOS DE PUBLICACIÓN EN EL DIARIO EL PERUANO DE LAS RESOLUCIONES MINISTERIALES, DECRETOS SUPREMOS, DECRETOS DE URGENCIA, EDICTOS, NOTIFICACIÓN POR PUBLICACIÓN Y OTRAS NORMAS QUE EMITA EL MINISTERIO DE ENERGÍA Y MINAS, CORRESPONDIENTE A LAULTIMA SEMANA D</t>
  </si>
  <si>
    <t>1264</t>
  </si>
  <si>
    <t>AVISOS DE PUBLICACIÓN EN EL DIARIO EL PERUANO- CORRESPONDIENTE AL MES DE JUNIO 2022</t>
  </si>
  <si>
    <t>907</t>
  </si>
  <si>
    <t>AVISOS DE PUBLICACIÓN EN EL DIARIO EL PERUANO - EDICTO: PROCEDIMIENTO ADMINISTRATIVO SANCIONADOR POR EL INCUMPLIMIENTO DE LA PRESENTACIÓN DE LA DECLARACIÓN ANUAL CONSOLIDADA, DAC - CORRESPONDIENTE AL AÑO 2017,2018,2019.PROCEDIMIENTO.</t>
  </si>
  <si>
    <t>471</t>
  </si>
  <si>
    <t>AVISOS DE PUBLICACIÓN EN EL DIARIO EL PERUANO - CORRESPONDIENTE HASTA EL MES DE SETIEMBRE DE 2022.</t>
  </si>
  <si>
    <t>1446</t>
  </si>
  <si>
    <t>AVISOS DE PUBLICACIÓN EN EL DIARIO EL PERUANO - CORRESPONDIENTE AL MES DE JULIO 2022.</t>
  </si>
  <si>
    <t>1052</t>
  </si>
  <si>
    <t>AVISO DE PUBLICACIÓN EN EL DIARIO OFICIAL EL PERUANO, HASTA30 DE SETIEMBRE DE 2022.</t>
  </si>
  <si>
    <t>1381</t>
  </si>
  <si>
    <t>AVISO DE PUBLICACIÓN EN EL DIARIO OFICIAL EL PERUANO - PERIODO ABRIL 2022</t>
  </si>
  <si>
    <t>561</t>
  </si>
  <si>
    <t>AVISO DE PUBLICACIÓN EN EL DIARIO EL PERUANO - EDICTO: DECLARACIÓN ANUAL CONSOLIDADA - D.A.C. / MEMO N° 1039-2022/MINEM-DGM (I-11647-2022).</t>
  </si>
  <si>
    <t>1237</t>
  </si>
  <si>
    <t>ASISTENTE DEL COORDINADOR PARA LA DIFUSION DEL PLAN DE ACTIVIDADES DEL CARELEC EN LA ZONA CENTRO DEL PAIS</t>
  </si>
  <si>
    <t>10735392919 - BERNAOLA ORTIZ RICARDO</t>
  </si>
  <si>
    <t>01285</t>
  </si>
  <si>
    <t>ASISTENCIA ESPECIALIZADA EN EL DESARROLLO METODOLÓGICO PARAELABORACIÓN DE LAS POLÍTICAS NACIONALES DE COMPETENCIA DEL SUB SECTOR MINERO Y LA COORDINACIÓN, SEGUIMIENTO LO DISPUESTO EN EL D.U. 040-2021</t>
  </si>
  <si>
    <t>0060</t>
  </si>
  <si>
    <t>ASISTENCIA DE PROCEDIMIENTOS LEGALES REFERENTES A LOS PLANES DE CIERRE DE MINAS INCUMPLIDOS Y DE LOS HALLAZGOS REPORTADOS POR EL ORGANISMO DE EVALUACION Y FISCALIZACION AMBIENTAL</t>
  </si>
  <si>
    <t>01228</t>
  </si>
  <si>
    <t>APROBACIÓN DE REQUERIMIENTO DE SERVICIO TERCERO "SERVICIO ESPECIALIZADO DE UNA PERSONA NATURAL PARA REALIZAR ACCIONES DE IMPLEMENTACIÓN DE PROCESO DE CONSULTA PREVIA EN EL AMBITO DE PROYECTO MINERO COROCCOHUAYCO</t>
  </si>
  <si>
    <t>10704395677 - PEREYRA VALENCIA ELIZABETH NATALY</t>
  </si>
  <si>
    <t>1075</t>
  </si>
  <si>
    <t>APOYO TECNICO PARA LA EVALUACION Y ACTUALIZACION CARTOGRAFICA DE LA BASE DE DATOS DE LA DIRECCION GENERAL DE MINERIA Y EL DESARROLLO DE PROYECTOS MINEROS</t>
  </si>
  <si>
    <t>10316726076 - DURAN CUEVA LUPE ELENA</t>
  </si>
  <si>
    <t>01224</t>
  </si>
  <si>
    <t>ALQUILER DE STAND PARA PARA LA PARTICIPACIÓN DEL CARELEC ENEL EVENTO DE ELECTROTRANSPORTE</t>
  </si>
  <si>
    <t>01173</t>
  </si>
  <si>
    <t>ADQUISICION E INSTALACION DE ESTANTERIA METALICA FIJA DE ANGULOS RANURADOS PARA EL ARCHIVO CENTRAL DEL MINISTERIO DE ENERGIA Y MINAS</t>
  </si>
  <si>
    <t>10100249303 - ASTOLA GURMENDI EFRAIN CRISTIAN</t>
  </si>
  <si>
    <t>074</t>
  </si>
  <si>
    <t>ADQUISICIÓN DE VESTUARIO PARA EL TRABAJO DE CAMPO QUE REALIZA EL PERSONAL OGGS EN GESTIÓN DEL DIALOGO, IMPLEMENTACIÓN DE CONSULTA PREVIA Y Y SEGUIMIENTO DE COMPROMISOS SOCIALES DEL MINEM.</t>
  </si>
  <si>
    <t>20562940317 - BRAND SOLUCCION E.I.R.L</t>
  </si>
  <si>
    <t>102</t>
  </si>
  <si>
    <t>ADQUISICIÓN DE UNA (1) CÁMARA FOTOGRÁFICA Y UNA (1) CÁMARA DE VIDEO</t>
  </si>
  <si>
    <t>20107277405 - WILHELMI MONGE SRL</t>
  </si>
  <si>
    <t>167</t>
  </si>
  <si>
    <t>ADQUISICION DE SELLOS PARA LAS UNIDADES ORGANICAS DEL MINEM</t>
  </si>
  <si>
    <t>20552698666 - IMPORTADORA &amp; EXPORTADORA SHACK S.A.C. - IMPORT &amp; EXPORT SHACK S.A.C.</t>
  </si>
  <si>
    <t>0001</t>
  </si>
  <si>
    <t>ADQUISICIÓN DE PRENDAS DISTINTIVAS (POLOS Y GORRAS) PARA LAPROMOCIÓN DE LA ACTIVIDAD MINERA EN EVENTOS NACIONALES DEL SECTOR, TALLERES Y CAPACITACIONES</t>
  </si>
  <si>
    <t>20600671562 - KLAUSTORE S.A.C.</t>
  </si>
  <si>
    <t>76</t>
  </si>
  <si>
    <t>ADQUISICION DE POLOS CON LOGO BORDADO DEL MINEM</t>
  </si>
  <si>
    <t>20546992633 - CONFECCIONES BJ S.A.C.</t>
  </si>
  <si>
    <t>63</t>
  </si>
  <si>
    <t>ADQUISICIÓN DE MORRALES DE TOCUYO PARA EL PROGRAMA DE INTEGRACIÓN MINERA</t>
  </si>
  <si>
    <t>56</t>
  </si>
  <si>
    <t>ADQUISICIÓN DE MEMORIAS USB PARA DISTRIBUCIÓN EN EVENTOS MINEROS NACIONALES.</t>
  </si>
  <si>
    <t>20553312435 - CORPORACION DAVAN S.A.C.</t>
  </si>
  <si>
    <t>113</t>
  </si>
  <si>
    <t>ADQUISICION DE MATERIALES Y ACCESORIOS PARA EL MANTENIMIENTO DEL MINEM</t>
  </si>
  <si>
    <t>20600390954 - FRD SERGE E.I.R.L.</t>
  </si>
  <si>
    <t>35</t>
  </si>
  <si>
    <t>ADQUISICION DE MATERIALES PARA EL MANTENIMIENTO ELECTRICO DEL MINEM</t>
  </si>
  <si>
    <t>20418116685 - EREDRO REPRESENTACIONES S.R.L.</t>
  </si>
  <si>
    <t>124</t>
  </si>
  <si>
    <t>ADQUISICION DE MATERIALES ELECTRICOS PARA EL MANTENIMIENTO DEL MINEM</t>
  </si>
  <si>
    <t>18</t>
  </si>
  <si>
    <t>ADQUISICION DE MATERIALES DE GASFITERIA PARA EL MANTENIMIENTO DEL MINEM</t>
  </si>
  <si>
    <t>123</t>
  </si>
  <si>
    <t>ADQUISICIÓN DE MATERIAL DE PROMOCIÓN MINERA PARA LA PARTICIPACIÓN EN EVENTOS NACIONALES (BOLSAS, LIBRETAS Y LAPICEROS)</t>
  </si>
  <si>
    <t>10766321076 - SANCHEZ CARO ANARELLA GRISELLE</t>
  </si>
  <si>
    <t>58</t>
  </si>
  <si>
    <t>ADQUISICIÓN DE MASCARILLAS KN95 PARA PERSONAL QUE REALIZA LABORES ARCHIVÍSTICAS</t>
  </si>
  <si>
    <t>20609245574 - IMPORTACIONES BEDOK E.I.R.L.</t>
  </si>
  <si>
    <t>139</t>
  </si>
  <si>
    <t>ADQUISICION DE LUCES DE EMERGENCIA PARA EL MINISTERIO DE ENERGIA Y MINAS</t>
  </si>
  <si>
    <t>20600396243 - LIN BUSINESS SOCIEDAD ANONIMA CERRADA -LIN BUSINESS S.A.C</t>
  </si>
  <si>
    <t>00182</t>
  </si>
  <si>
    <t>ADQUISICIÓN DE GUANTES PARA PERSONAL QUE REALIZA LABORES ARCHIVÍSTICAS</t>
  </si>
  <si>
    <t>20600227689 - GROUP OF DRUGSTORES &amp; PHARMACIES S.A.C. - GRUPO D &amp; P S.A.C.</t>
  </si>
  <si>
    <t>ADQUISICIÓN DE EQUIPOS DE MEDICIÓN PARA TRABAJOS DE FISCALIZACIÓN EN CAMPO</t>
  </si>
  <si>
    <t>20523522311 - TOPOGIS S.A.C.</t>
  </si>
  <si>
    <t>140</t>
  </si>
  <si>
    <t>ADQUISICION DE CINTAS MAGNÉTICAS DE BACKUP.</t>
  </si>
  <si>
    <t>20605966617 - EXPERTOS EN TECNOLOGIA S.A.C.</t>
  </si>
  <si>
    <t>5</t>
  </si>
  <si>
    <t>ADQUISICIÓN DE CAJAS DE ARCHIVO PARA LA CUSTODIA DE DOCUMENTOS DEL ARCHIVO CENTRAL DEL MINISTERIO DE ENERGÍA Y MINAS</t>
  </si>
  <si>
    <t>20544489888 - IMPAKTO PUBLICIDAD Y MERCHANDISING E.I.R.L</t>
  </si>
  <si>
    <t>169</t>
  </si>
  <si>
    <t>ADQUISICION DE ALIMENTOS PARA CONSUMO HUMANO</t>
  </si>
  <si>
    <t>20117354793 - QUINTO DAMIAN HERMANOS S.A.C</t>
  </si>
  <si>
    <t>0038</t>
  </si>
  <si>
    <t>ADQUISICION DE AGUA MINERAL X 20 LITROS PARA CONSUNO HUMANO</t>
  </si>
  <si>
    <t>12</t>
  </si>
  <si>
    <t>ADQUISICION DE AGUA MINERAL X 20 LITROS</t>
  </si>
  <si>
    <t>20538643921 - AG BUSINESS S.A.C</t>
  </si>
  <si>
    <t>00160</t>
  </si>
  <si>
    <t>2DO, 3ER Y 4TO PAGO DEL DIPLOMADO DE POSGRADO "GESTIÓN DE PROYECTOS BAJO EL ENFOQUE PMI Y BIM PARA EL SUBSECTOR ELECTRICIDAD" SEGÚN CONVENIO ESPECÍFICO N° 001- 2021-MINEM-CARELEC/UNI. (SIAF )</t>
  </si>
  <si>
    <t>390</t>
  </si>
  <si>
    <t>2DO, 3ER Y 4TO PAGO DEL "DIPLOMADO DE POSGRADO EN ENERGÍAS RENOVABLES" SEGÚN CONVENIO ESPECÍFICO N° 002-2021-MINEM-CARELEC/UNI. (SIAF )</t>
  </si>
  <si>
    <t>389</t>
  </si>
  <si>
    <t>(ST-8/230)SERVICIO ASISTENCIA ADMINISTRATIVA PARA SEGUIMIENTO, REGISTRO Y EVALUACIÓN DE LAS RENDICIONES DE CUENTA DE LOS PROFESIONALES DE LA OGDPC QUE REALIZAN TRABAJO DE CAMPO ENLA MACRO REGIÓN SUR</t>
  </si>
  <si>
    <t>10707814051 - SALAZAR FERNANDEZ HELMER PAUL</t>
  </si>
  <si>
    <t>171</t>
  </si>
  <si>
    <t>(ST-6/180)SERVICIO DE SEGUIMIENTO DEL REGISTRO DEL POI Y DEASISTENCIA PARA LOS DOCUMENTOS DE PLANEAMIENTO</t>
  </si>
  <si>
    <t>10709384789 - NINANYA ESPINOZA SHEILA NOHELIA</t>
  </si>
  <si>
    <t>386</t>
  </si>
  <si>
    <t>(ST-6/180) SERVICIO DE EVALUACION PARA LA ELABORACION DE INFORMES FINALES DE INSTRUCCION - FASE INSTRUCTORA Y PROYECTOSDE RESOLUCIONES DIRECTORALES - FASE SANCIONADORA, REFERENTEAL PROCEDIMIENTO ADMINISTRATIVO SANCIONADOR - PAS, POR LA NO PRESENTACION DE</t>
  </si>
  <si>
    <t>10729212445 - ZANABRIA LOPEZ ANDREA FIORELLA</t>
  </si>
  <si>
    <t>927</t>
  </si>
  <si>
    <t>(ST-6/180) SERVICIO DE ASISTENCIA PARA LA ATENCION DE SOLICITUDES DE ACCESO A LA INFORMACION PUBLICA Y DOCUMENTARIA PARALA OADAC</t>
  </si>
  <si>
    <t>10447304215 - RIOS SAM JONATHAN RENATO</t>
  </si>
  <si>
    <t>483</t>
  </si>
  <si>
    <t>(ST-6/180) SERVICIO DE APOYO TECNICO</t>
  </si>
  <si>
    <t>10457344240 - NORIEGA MORALES LUIS MIGUEL</t>
  </si>
  <si>
    <t>55</t>
  </si>
  <si>
    <t>(ST-6/175) SERVICIO EN LA GENERACIÓN DE REPORTES DEL SUBSECTOR MINERO</t>
  </si>
  <si>
    <t>10461333384 - SAN ROMAN DAVILA ESPERANZA PAULET</t>
  </si>
  <si>
    <t>198</t>
  </si>
  <si>
    <t>(ST-6/175) SERVICIO EN LA ELABORACIÓN DE INFORMACIÓN RELATIVA AL SUBSECTOR MINERO</t>
  </si>
  <si>
    <t>10420190803 - OROZCO PRINCIPE GABRIEL SANTOS</t>
  </si>
  <si>
    <t>182</t>
  </si>
  <si>
    <t>(ST-6/175) SERVICIO DE GESTIÓN EN VIABILIZAR ACTIVIDADES OPERATIVAS Y SEGUIMIENTO DE LAS ACCIONES ADMINISTRATIVAS, PRESUPUESTO Y PLANEAMIENTO</t>
  </si>
  <si>
    <t>181</t>
  </si>
  <si>
    <t>(ST-6/175) SERVICIO DE ASISTENCIA PARA EL DESARROLLO, ORGANIZACIÓN Y SISTEMATIZACIÓN DE MATERIAL EN LA EJECUCIÓN DE LASACTIVIDADES DEL PROGRAMA DE INTEGRACIÓN</t>
  </si>
  <si>
    <t>10218623153 - RANGEL MAGALLANES HECTOR</t>
  </si>
  <si>
    <t>279</t>
  </si>
  <si>
    <t>(ST-6/170)SERVICIO PROFESIONAL PARA SISTEMATIZACIÓN Y FORTALECIMIENTO DE LA INFORMACIÓN DE PLANEAMIENTO Y EVALUACIÓN DELA GESTIÓN DEL GASTO DE LA OFICINA GENERAL DE GESTIÓN SOCIAL</t>
  </si>
  <si>
    <t>225</t>
  </si>
  <si>
    <t>(ST-6/170)SERVICIO ESPECIALIZADO PARA REALIZAR UN ANÁLISIS DE LA POSICIONES E INTERESES DE LOS ACTORES SOCIALES QUE PARTICIPAN EN LOS CONFLICTOS EN TORNO AL DESARROLLO DE LOS PROYECTOS MINERO ENERGÉTICOS QUE PROMUEVE EL SECTOR EN LA REGIÓNMACRO SUR I: PR</t>
  </si>
  <si>
    <t>228</t>
  </si>
  <si>
    <t>(ST-6/170)SERVICIO ESPECIALIZADO PARA REALIZAR UN ANÁLISIS DE LA POSICIONES E INTERESES DE LOS ACTORES SOCIALES QUE PARTICIPAN EN LOS CONFLICTOS EN TORNO AL DESARROLLO DE LOS PROYECTOS MINERO ENERGÉTICOS QUE PROMUEVE EL SECTOR EN LA REGIÓNMACRO AMAZONÍA:</t>
  </si>
  <si>
    <t>10475262501 - RODRIGUEZ MACUYAMA JHONATAN ERIK</t>
  </si>
  <si>
    <t>350</t>
  </si>
  <si>
    <t>(ST-6/170)SERVICIO ESPECIALIZADO DE UNA PERSONA NATURAL PARA IMPLEMENTAR ESTRATEGIAS PARA FORTALECER LA PARTICIPACIÓN DEL SECTOR EN LOS ESPACIOS DE DIÁLOGO PROMOVIDOS EN LAS ÁREASDE INFLUENCIA DE LOS PROYECTOS MINERO ENERGÉTICOS EN LA MACRO CENTRO: REGIO</t>
  </si>
  <si>
    <t>10477495023 - FLORES MEDINA MARCO ANTONIO</t>
  </si>
  <si>
    <t>145</t>
  </si>
  <si>
    <t>(ST-6/150)SERVICIO DE EVALUACIÓN PARA LA ELABORACIÓN AUTO DIRECTORALES DE IMPUTACIÓN DE CARGOS E INFORMES FINALES DE INSTRUCCIÓN, REFERENTE AL PROCEDIMIENTO ADMINISTRATIVO SANCIONADOR - PAS, POR LA NO PRESENTACIÓN DE LA DECLARACIÓN ANUAL CONSOLIDADA DACY</t>
  </si>
  <si>
    <t>283</t>
  </si>
  <si>
    <t>(ST-6/150)SERVICIO DE EVALUACIÓN PARA LA ELABORACIÓN AUTO DIRECTORALES DE IMPUTACIÓN DE CARGOS E INFORMES FINALES DE INSTRUCCIÓN, REFERENTE AL PROCEDIMIENTO ADMINISTRATIVO SANCIONADOR - PAS, POR LA NO PRESENTACIÓN DE LA DECLARACIÓN ANUAL CONSOLIDADA DACN</t>
  </si>
  <si>
    <t>286</t>
  </si>
  <si>
    <t>(ST-6/150)SERVICIO DE EVALUACIÓN DE MEDIOS IMPUGNATORIOS DEL PROCEDIMIENTO ADMINISTRATIVO SANCIONADOR POR LA NO PRESENTACIÓN DE LA DECLARACIÓN ANUAL CONSOLIDADA DAC.</t>
  </si>
  <si>
    <t>284</t>
  </si>
  <si>
    <t>(ST-5/150) SERVICIO DE UN PROFESIONAL PARA DISEÑAR LA MEDICION, REPORTE Y VERIFICACION (MRV) DE LAS MEDIDAS DE MITIGACION Y DISEÑAR EL MONITOREO Y EVALUACION (M&amp;V) DE LAS MEDIDAS DE ADAPTACION, ADEMAS DE ACTUALIZAR LAS PROGRAMACIONES TENTATIVAS SECTORIAL</t>
  </si>
  <si>
    <t>10434626639 - PORLLES HURTADO DIANA JOSEFINA</t>
  </si>
  <si>
    <t>1029</t>
  </si>
  <si>
    <t>(ST-5/150) SERVICIO DE ABOGADO PARA EMITIR OPINIÓN LEGAL Y OTROS DOCUMENTOS DE ATENCIÓN LEGAL RELATIVOS A SOLICITUDES SOBRE PEDIDOS DE EXCLUSIÓN U OPOSICIÓN DEL REGISTRO INTEGRAL DE FORMALIZACION MINERA REINFO Y/O EN MATERIA DE FORMALIZACION MINERA</t>
  </si>
  <si>
    <t>10257412437 - ALLCA VELASCO FELIPE ROLANDO</t>
  </si>
  <si>
    <t>807</t>
  </si>
  <si>
    <t>(ST-5/140)SERVICIO ESPECIALIZADO PARA REALIZAR UN ANÁLISIS DE LA POSICIONES E INTERESES DE LOS ACTORES SOCIALES QUE PARTICIPAN EN LOS CONFLICTOS EN TORNO AL DESARROLLO DE LOS PROYECTOS MINERO ENERGÉTICOS QUE PROMUEVE EL SECTOR EN LA REGIÓNMACRO SUR I: PR</t>
  </si>
  <si>
    <t>130</t>
  </si>
  <si>
    <t>(ST-5/140) SERVICIO ESPECIALIZADO PARA REALIZAR UN ANÁLISISDE LA POSICIONES E INTERESES DE LOS ACTORES SOCIALES QUE PARTICIPAN EN LOS CONFLICTOS EN TORNO AL DESARROLLO DE LOS PROYECTOS MINERO ENERGÉTICOS QUE PROMUEVE EL SECTOR EN LA REGIÓN MACRO NORTE: R</t>
  </si>
  <si>
    <t>144</t>
  </si>
  <si>
    <t>(ST-5/135)SERVICIO DE ASISTENTE ADMINISTRATIVO PARA LA ORGANIZACIÓN Y DIGITALIZACIÓN DE DOCUMENTOS INTERNOS PARA LA OFICINA DE COBRANZA COACTIVA DEL MINISTERIO DE ENERGÍA Y MINAS.</t>
  </si>
  <si>
    <t>10463718623 - PEREZ SANCHEZ LUCERO VIDAIL</t>
  </si>
  <si>
    <t>45</t>
  </si>
  <si>
    <t>(ST-5/130) SERVICIO PROFESIONAL ESPECIALIZADO PARA ACCIONESDE IDENTIFICACIÓN DE PUEBLOS ORIGINARIOS E IMPLEMENTACIÓN DE LOS PROCESOS DE CONSULTA PREVIA EN PROYECTOS MINERO ENERGÉTICOS PROMOVIDOS POR EL MINISTERIO DE ENERGÍA Y MINAS</t>
  </si>
  <si>
    <t>10701903931 - DEL AGUILA BARTRA ALINA ANGELICA</t>
  </si>
  <si>
    <t>359</t>
  </si>
  <si>
    <t>(ST-5/125)SERVICIO PARA LA VERIFICACIÓN DE LAS SOLICITUDES DE DEVOLUCIÓN DEL IGV, CON LA FINALIDAD DE VALIDAR EL SUSTENTO DELA INFORMACIÓN PRESENTADAS POR LOS TITULARES MINEROS A LA SUNAT Y EMITIR SU INFORME FINAL RESPECTIVO, EN LA FASE DEEXPLORACIÓN Y E</t>
  </si>
  <si>
    <t>285</t>
  </si>
  <si>
    <t>(ST-4/120)SERVICIO PROFESIONAL PARA PROMOCIÓN Y SEGUIMIENTOAL DESARROLLO DEL PROCESO DE FORMALIZACIÓN MINERA INTEGRAL DE LAS ACTIVIDADES DE PEQUEÑA MINERÍA Y MINERÍA ARTESANAL ENLA REGIÓN DE AREQUIPA</t>
  </si>
  <si>
    <t>138</t>
  </si>
  <si>
    <t>(ST-4/120)SERVICIO PROFESIONAL ESPECIALIZADO PARA LA ASISTENCIA TÉCNICA EN: PROCESOS DE CONSULTA PREVIA EN MATERIA MINERO ENERGÉTICA PROMOVIDOS POR EL MINISTERIO DE ENERGÍA Y MINAS</t>
  </si>
  <si>
    <t>10489149856 - SUSANIBAR ROQUE ELIDA CARLA</t>
  </si>
  <si>
    <t>361</t>
  </si>
  <si>
    <t>(ST-4/120)SERVICIO ESPECIALIZADO DE UNA PERSONA NATURAL PARA ELABORAR UN INFORME QUE CONTENGA PROPUESTAS PARA LA MEJORADE LOS PROCESOS DE CONSULTA PREVIA EN EL SECTOR MINERO IMPLEMENTADOS POR LA OFICINA GENERAL DE GESTIÓN SOCIAL</t>
  </si>
  <si>
    <t>136</t>
  </si>
  <si>
    <t>(ST-4/120)SERVICIO ESPECIALIZADO DE UNA PERSONA NATURAL PARA ELABORAR UN INFORME QUE CONTENGA LA SISTEMATIZACIÓN DE LOSPROCESOS DE DIALOGO RELACIONADOS A PROYECTOS MINEROS EN LOSQUE PARTICIPA EL SECTOR EN LA MACRO REGIÓN NORTE</t>
  </si>
  <si>
    <t>10731723031 - ZEDANO RECALDE REBECA NATALIA</t>
  </si>
  <si>
    <t>135</t>
  </si>
  <si>
    <t>(ST4/120) SERVICIO PROFESIONAL ESPECIALIZADO PARA EVALUACIÓN, SEGUIMIENTO Y MONITOREO DE CONFLICTOS SOCIALES EN LA REGION JUNÍN.</t>
  </si>
  <si>
    <t>10427749865 - ORE CONTRERAS JORGE LUIS</t>
  </si>
  <si>
    <t>00815</t>
  </si>
  <si>
    <t>(ST-4/120) "SERVICIO PROFESIONAL ESPECIALIZADO PARA COORDINACIÓN DE CONSULTA PREVIA PARA ORIENTAR UNA ADECUADA IMPLEMENTACIÓN DE LOS PROCESOS DE CONSULTA PREVIA EN LOS LOTES PETROLEROS 8, 202 Y 203 DE LOS DEPARTAMENTOS DE LORETO Y UCAYALI.</t>
  </si>
  <si>
    <t>1080</t>
  </si>
  <si>
    <t>(ST-4/115) SERVICIO DE ASISTENCIA TÉCNICA ESPECIALIZADA PARA EL DESARROLLO DE ACTIVIDADES DENTRO DE LOS PROCESOS DE DIÁLOGOS REGIONALES Y PARA EL IMPULSO DE LA INNOVACIÓN E INVESTIGACIÓN EN EL MARCO DE RIMAY</t>
  </si>
  <si>
    <t>179</t>
  </si>
  <si>
    <t>(ST-4/115) SERVICIO DE ASISTENCIA TÉCNICA ESPECIALIZADA EN PROCEDIMIENTOS MINEROS PARA ESTRATEGIAS QUE PERMITAN EL SEGUIMIENTO DE PROYECTOS DE INVERSIÓN, DESTRABE DE PROYECTOS Y SEGUIMIENTO DE CARTERA DE PROYECTOS MINEROS</t>
  </si>
  <si>
    <t>10102686930 - VASQUEZ CUADROS JOSE ANGEL</t>
  </si>
  <si>
    <t>418</t>
  </si>
  <si>
    <t>(ST-4/115) SERVICIO DE ASISTENCIA TÉCNICA ESPECIALIZADA EN LA SISTEMATIZACIÓN, PROCESAMIENTO Y ANÁLISIS DE LA INFORMACIÓN ESTADÍSTICA GENERADA POR EL SUBSECTOR MINERO, ASÍ COMO ELDESARROLLO DE ESTUDIOS, INVESTIGACIONES Y DIAGNÓSTICOS ECONÓMICOS.</t>
  </si>
  <si>
    <t>10207279230 - ALIAGA MARTINEZ VLADIMIR ALEJANDRO</t>
  </si>
  <si>
    <t>277</t>
  </si>
  <si>
    <t>(ST-4/115) SERVICIO DE ASISTENCIA ESPECIALIZADA PARA EL DESARROLLO, ORGANIZACIÓN Y SISTEMATIZACIÓN DE MATERIAL EN LA EJECUCIÓN DE LAS ACTIVIDADES DEL PROGRAMA DE INTEGRACIÓN MINERA</t>
  </si>
  <si>
    <t>10200632635 - VILLANUEVA DEL RIO VERONICA LUCIEN</t>
  </si>
  <si>
    <t>307</t>
  </si>
  <si>
    <t>(ST-4/110) SERVICIO DE UNA PERSONA QUE BRINDE APOYO ADMINISTRATIVO AL DESPACHO MINISTERIAL DEL MINISTERIO DE ENERGÍA Y MINAS</t>
  </si>
  <si>
    <t>10430446806 - ROMERO BRAVO MARISSA DJANIRA</t>
  </si>
  <si>
    <t>429</t>
  </si>
  <si>
    <t>(ST-4/110) SERVICIO DE APOYO EN LA EVALUACIÓN TÉCNICA DEL PLAN DE GESTIÓN AMBIENTAL DE BIFENILOS POLICLORADOS (PGAPCB) DE INSTALACIONES Y/O EMPRESAS DE GENERACIÓN, PRESENTADOS ANTE LA DIRECCIÓN GENERAL DE ASUNTOS AMBIENTALES DE ELECTRICIDAD</t>
  </si>
  <si>
    <t>10427066750 - BLAZ BERMUDEZ ALEXANDER</t>
  </si>
  <si>
    <t>973</t>
  </si>
  <si>
    <t>(ST-4/100)SERVICIO DE VERIFICACIÓN DEL ESTADO SITUACIONAL DE LOS PASIVOS AMBIENTALES MINEROS OTORGADOS EN REAPROVECHAMIENTO A NIVEL NACIONAL.</t>
  </si>
  <si>
    <t>10410518011 - LOLI MORENO MARCO ANTONIO</t>
  </si>
  <si>
    <t>302</t>
  </si>
  <si>
    <t>(ST-4/100)SERVICIO DE EVALUACIÓN DE INFRAESTRUCTURA DE CONCESIÓN DE BENEFICIO Y PLANES DE MINADO - EXPLOTACIÓN A CARGO DE LA DIRECCIÓN GENERAL DE MINERÍA Y REVISIÓN DE INFORMES ECONÓMICOS FINANCIEROS.</t>
  </si>
  <si>
    <t>291</t>
  </si>
  <si>
    <t>(ST-4/100)SERVICIO DE EVALUACION DE DOCUMENTACION DEL OEFA RESPECTO AL CUMPLIMIENTO DE LOS PLANES DE CIERRE DE MINAS UMHUANZALA, QUIRUVILCA, ARASI, MERCEDES, PIERINA, CHAQUELLE, SANTA ROSA, SIPAN, TICLIO, TINTAYA, PORACOTA, CANTERA JERA, COLORADA.</t>
  </si>
  <si>
    <t>10401664578 - VASQUEZ ORTIZ IVAN ALBERTO</t>
  </si>
  <si>
    <t>288</t>
  </si>
  <si>
    <t>(ST-4/100)EVALUACIÓN LEGAL DE EXPEDIENTES DE IDENTIFICACIÓNDE RESPONSABLES DE PASIVOS AMBIENTALES MINERAS.</t>
  </si>
  <si>
    <t>289</t>
  </si>
  <si>
    <t>(ST-3/95) SERVICIO DE DESARROLLO DE UNA PLATAFORMA WEB DE LEVANTAMIENTO DE INFORMACION SOBRE CONSUMO DE ENERGIA EN EL SECTOR INDUSTRIA</t>
  </si>
  <si>
    <t>1063</t>
  </si>
  <si>
    <t>(ST-3/90)SERVICIO ESPECIALIZADO DE UNA PERSONA NATURAL PARAREALIZAR SOPORTE TÉCNICO AMBIENTAL AL EQUIPO DE CONSULTA PREVIA DE LA OFICINA DE GESTIÓN DEL DIALOGO Y PARTICIPACIÓN CIUDADANA EN MATERIA DE MINERÍA</t>
  </si>
  <si>
    <t>10455432036 - GARCIA ORTIZ JUAN</t>
  </si>
  <si>
    <t>170</t>
  </si>
  <si>
    <t>(ST-3/90)SERVICIO ESPECIALIZADO DE UNA PERSONA NATURAL PARAREALIZAR SOPORTE JURÍDICO Y LEGAL AL EQUIPO DE CONSULTA PREVIA DE LA OFICINA DE GESTIÓN DEL DIALOGO Y PARTICIPACIÓN CIUDADANA EN MATERIA HIDROCARBUROS</t>
  </si>
  <si>
    <t>10720168648 - MORALES TAQUIA DANTE</t>
  </si>
  <si>
    <t>226</t>
  </si>
  <si>
    <t>(ST-3/90)SERVICIO DE UN ESPECIALISTA PARA EL SEGUIMIENTO FÍSICO Y FINANCIERO DE LAS INVERSIONES DE LA EJECUCIÓN DE LOS RECURSOS TRANSFERIDOS EN VIRTUD AL D.U. 040-2021 EN EL ÁMBITO PETROLERO</t>
  </si>
  <si>
    <t>10419948395 - ARRIETA JERI MARIA YSABEL</t>
  </si>
  <si>
    <t>384</t>
  </si>
  <si>
    <t>(ST-3/90)SERVICIO DE UN ESPECIALISTA PARA EL SEGUIMIENTO FÍSICO Y FINANCIERO DE LAS INVERSIONES DE LA EJECUCIÓN DE LOS RECURSOS TRANSFERIDOS EN VIRTUD AL D.U. 040-2021 EN EL ÁMBITO MINERO</t>
  </si>
  <si>
    <t>385</t>
  </si>
  <si>
    <t>(ST-3/90)SERVICIO DE UN ESPECIALISTA EN PRESUPUESTO PARA ELSEGUIMIENTO DEL AVANCE FÍSICO Y FINANCIERO DE LAS INVERSIONES DE LAS TRANSFERENCIAS FINANCIERAS DEL AÑO FISCAL 2021</t>
  </si>
  <si>
    <t>(ST-3/90)SERVICIO DE SOPORTE EN TEMAS RELACIONADO A LA FORMULACIÓN DE REQUERIMIENTOS, SEGUIMIENTO DE ÓRDENES Y CONTRATOS EN RELACIÓN A LA LEY DE CONTRATACIONES DEL ESTADO Y SU REGLAMENTO Y EN LAS NORMAS, PROCEDIMIENTOS, DIRECTIVAS DE LA INSTITUCIÓN Y DEM</t>
  </si>
  <si>
    <t>66</t>
  </si>
  <si>
    <t>(ST-3/90)SERVICIO DE EVALUACIÓN Y ANÁLISIS TÉCNICO DE SOLICITUDES DE PRÓRROGA DE PLAZOS DE LOS CONTRATOS LÍNEA DE TRANSMISIÓN 220 KV TINTAYA - AZÁNGARO Y CTB LA GRINGA Y ELABORACIÓN DEL PROCEDIMIENTO ISO 9001 PARA ENCARGO DE PROYECTOS A PROINVERSIÓN; ASI</t>
  </si>
  <si>
    <t>323</t>
  </si>
  <si>
    <t>(ST-3/90)SERVICIO DE EVALUACIÓN Y ANÁLISIS TÉCNICO DE SOLICITUDES DE MODIFICACIÓN CONTRACTUAL DE LA C.H. MAMACOCHA Y REVISIÓN DE LA DOCUMENTACIÓN TÉCNICA Y LIQUIDACIÓN PRESENTADA POR EL CONCESIONARIO RED ELÉCTRICA DEL PERÚ DEL CONTRATO ETECEN ETESUR EN L</t>
  </si>
  <si>
    <t>364</t>
  </si>
  <si>
    <t>(ST-3/90)SERVICIO DE EVALUACIÓN TÉCNICA DE LAS ACTIVIDADES RELACIONADAS A LA EXPLORACIÓN Y EXPLOTACIÓN DE HIDROCARBUROSEN OFFSHORE Y EL NOROESTE DEL PAÍS</t>
  </si>
  <si>
    <t>67</t>
  </si>
  <si>
    <t>(ST-3/90)SERVICIO DE EVALUACIÓN LEGAL DE LOS SUSTENTOS EFECTUADOS POR LA CONCESIONARIA ATLANTICA TRANSMISIÓN SUR, EN RELACIÓN AL CONTRATO DE CONCESIÓN L.T. SGT 500 KV CHILCA - MARCONA - MONTALVO Y SOLICITUDES DE PRÓRROGA DE PLAZOS DEL CONTRATO L.T. 220 K</t>
  </si>
  <si>
    <t>322</t>
  </si>
  <si>
    <t>(ST-3/90)SERVICIO DE EVALUACIÓN LEGAL DE LOS PLAZOS DE EJECUCIÓN DE LA C.H. HUATZIROKI Y DEL INCUMPLIMIENTO CONTRACTUALPOR LAS DESCONEXIONES DE LAS LLTT 220 KV CARHUAMAYO - PARAGSHA - CONOCOCHA -KIMAN AYLLU - CAJAMARCA NORTE - CERRO CORONA-CARHUAQUERO, A</t>
  </si>
  <si>
    <t>321</t>
  </si>
  <si>
    <t>(ST-3/90)SERVICIO DE EVALUACIÓN LEGAL DE INFORMES Y DOCUMENTOS QUE SON FORMULADOS POR LA DIRECCIÓN DE ESTUDIOS Y PROMOCIÓN ELÉCTRICA DE LA DIRECCIÓN GENERAL DE ELECTRICIDAD COMO PARTE DE LA ELABORACIÓN DE PROPUESTAS DE CAMBIOS REGULATORIOSY LA ATENCIÓN D</t>
  </si>
  <si>
    <t>248</t>
  </si>
  <si>
    <t>(ST-3/90)SERVICIO DE ESPECIALISTA CONTABLE FINANCIERO</t>
  </si>
  <si>
    <t>10406941731 - VIDAL CUEVA BRUNO ALEXANDER</t>
  </si>
  <si>
    <t>239</t>
  </si>
  <si>
    <t>(ST-3/90)SERVICIO DE COBERTURA AUDIOVISUAL Y DISEÑO GRÁFICO--- MEMO 74-2022-MINEM-SG-OIIC</t>
  </si>
  <si>
    <t>452</t>
  </si>
  <si>
    <t>(ST-3/90)SERVICIO DE ASISTENTE ADMINISTRATIVO PRESUPUESTAL Y SEGUIMIENTO DEL AVANCE DE LAS INVERSIONES PARA LA OFICINA DE PRESUPUESTO</t>
  </si>
  <si>
    <t>184</t>
  </si>
  <si>
    <t>(ST-3/90)SERVICIO DE ASISTENCIA LEGAL EN LOS PROCESOS DE GESTION DE LOS PROCEDIMIENTOS DISCIPLINARIOS DE LA ORH.</t>
  </si>
  <si>
    <t>10440068893 - MERA PALOMINO ALAN DENIS</t>
  </si>
  <si>
    <t>393</t>
  </si>
  <si>
    <t>(ST-3/90)SERVICIO DE ASISTENCIA EN CONTROL Y SUSPERVISION DE GESTION ADMINISTRATIVA PARA EL PROCESO DE EXPEDICIONES DE LA OFICINA DE ADMINISTRACION DOCUMENTARIA Y ARCHIVO CENTRAL .</t>
  </si>
  <si>
    <t>10404605602 - VARA ROJAS ROGER</t>
  </si>
  <si>
    <t>438</t>
  </si>
  <si>
    <t>(ST-3/90)SERVICIO DE ASISTENCIA DE UN(A) ESPECIALISTA LEGALPARA LA EVALUACIÓN DE INSTRUMENTOS DE GESTIÓN AMBIENTAL Y/OESTUDIOS AMBIENTALES COMPLEMENTARIOS PARA LA GRAN, MEDIANA Y PEQUEÑA MINERÍA, ASÍ COMO, LA ATENCIÓN DE EXPEDIENTES ADMINISTRATIVOS</t>
  </si>
  <si>
    <t>10441270050 - CORRALES TRIGOSO PAULA LEGNA ALEXANDRA</t>
  </si>
  <si>
    <t>162</t>
  </si>
  <si>
    <t>(ST-3/90)SERVICIO DE ASISTENCIA DE UN ESPECIALISTA LEGAL PARA LA EVALUACIÓN DE INSTRUMENTOS DE GESTIÓN AMBIENTAL Y LA ATENCIÓN DE EXPEDIENTES ADMINISTRATIVOS</t>
  </si>
  <si>
    <t>159</t>
  </si>
  <si>
    <t>(ST-3/90)SERVICIO DE ASISTENCIA DE UN ANALISTA LEGAL PARA LA ATENCIÓN DE SOLICITUDES DE EVALUACIÓN DE INSTRUMENTOS DE GESTIÓN AMBIENTAL PARA LA FORMALIZACIÓN DE ACTIVIDADES DE PEQUEÑA MINERÍA Y MINERÍA ARTESANAL (IGAFOM), ATENCIÓN A CONSULTAS LEGALES SOB</t>
  </si>
  <si>
    <t>156</t>
  </si>
  <si>
    <t>(ST-3/90)REVISIÓN DE LAS INDISPONIBILIDADES L.T. 220 KV CARHUAMAYO - PARAGSHA (L-2267/2268) DURANTE EL SÉPTIMO AÑO DE OPERACIÓN COMERCIAL (DEL 11.01.2017 AL 10.01.2018), L.T. 220KV KIMAN AYLLU - CAJAMARCA NORTE (L-2272/2274 Y L2273/2275), DURANTE EL CUAR</t>
  </si>
  <si>
    <t>10238347403 - CALDERON YAURI ABEL</t>
  </si>
  <si>
    <t>365</t>
  </si>
  <si>
    <t>(ST-3/90) SERVICIO PROFESIONAL PARA LA GESTIÓN DE EXPEDIENTES TRAMITADOS POR LA OFICINA DE COBRANZA COACTIVA DEL MINISTERIO DE ENERGÍA Y MINAS</t>
  </si>
  <si>
    <t>740</t>
  </si>
  <si>
    <t>(ST-3/90) SERVICIO PROFESIONAL ESPECIALIZADO PARA GESTION DEL DIALOGO Y ANALISIS PARA RESOLUCION DE CONFLICTIVIDAD SOCIAL PARA LA OFICINA DE GESTION DE DIALOGO Y PARTICIPACION CIUDADANA</t>
  </si>
  <si>
    <t>597</t>
  </si>
  <si>
    <t>(ST-3/90) SERVICIO PROFESIONAL ESPECIALIZADO PARA ARTICULARY GESTIONAR LAS ACCIONES DE GEORREFERENCIACIÓN QUE SE REALIZAN EN LAS ACTIVIDADES DE SEGUIMIENTO DE COMPROMISOS SOCIALES Y GESTIÓN DEL DIALOGO Y PARTICIPACIÓN CIUDADANA</t>
  </si>
  <si>
    <t>10463402286 - SUPO QUISOCALA WILBER DUX</t>
  </si>
  <si>
    <t>741</t>
  </si>
  <si>
    <t>(ST-3/90) SERVICIO PROFESIONAL DE UN ESPECIALISTA PARA REALIZAR EL DESARROLLO Y MANTENIMIENTO DEL SISTEMA DE GESTION DEINFORMACION DE LA DIRECCION GENERAL DE ELECTRICIDAD DEL MINEM</t>
  </si>
  <si>
    <t>10076357825 - BLANCO REYNA JORGE LUIS</t>
  </si>
  <si>
    <t>496</t>
  </si>
  <si>
    <t>(ST-3/90) SERVICIO ESPECIALIZADO DE UNA PERSONA NATURAL, PARA MONITOREO, SISTEMATIZACIÓN, SEGUIMIENTO Y APOYO EN LA PREVENCIÓN DE LA CONFLICTIVIDAD SOCIAL EN MINERÍA INFORMAL EN LA MACRO SUR, REGIÓN DE MADRE DE DIOS Y AREQUIPA.</t>
  </si>
  <si>
    <t>10082088399 - DEL ALCAZAR CHAVEZ MARTIN ELIAS</t>
  </si>
  <si>
    <t>1277</t>
  </si>
  <si>
    <t>(ST-3/90) SERVICIO ESPECIALIZADO DE UNA PERSONA NATURAL PARA IMPLEMENTAR ESTRATEGIAS PARA FORTALECER LAS RELACIONES CONLAS ORGANIZACIONES INDÍGENAS QUE SE UBICAN EN LAS ZONAS DE INFLUENCIA LOS PROYECTOS MINERO ENERGÉTICOS EN LA MARCO REGIÓN AMAZONÍA</t>
  </si>
  <si>
    <t>116</t>
  </si>
  <si>
    <t>(ST-3/90) SERVICIO DE UN ESPECIALISTA PARA EL SEGUIMIENTO YMONITOREO DE LAS TRASFERENCIAS FINANCIERAS REALIZADAS EN VIRTUD AL DECRETO DE URGENCIA Nº 040-2021 EN EL ÁMBITO PETROLERO.</t>
  </si>
  <si>
    <t>904</t>
  </si>
  <si>
    <t>(ST-3/90) SERVICIO DE UN ESPECIALISTA PARA EL SEGUIMIENTO YMONITOREO DE LAS TRASFERENCIAS FINANCIERAS REALIZADAS EN VIRTUD AL DECRETO DE URGENCIA Nº 040-2021 EN EL ÁMBITO MINERO.</t>
  </si>
  <si>
    <t>903</t>
  </si>
  <si>
    <t>(ST-3/90) SERVICIO DE UN ESPECIALISTA EN PRESUPUESTO PARA EL SEGUIMIENTO AL AVANCE FINANCIERO DE LA EJECUCIÓN DE LAS TRANSFERENCIAS FINANCIERAS Y SISTEMAS PRESUPUESTALES PARA LA OFICINA DE PRESUPUESTO</t>
  </si>
  <si>
    <t>1086</t>
  </si>
  <si>
    <t>(ST-3/90) SERVICIO DE UN ESPECIALISTA EN EJECUCION CONTRACTUAL PARA LA OFICINA DE ABASTECIMIENTO Y SERVICIOS</t>
  </si>
  <si>
    <t>1011</t>
  </si>
  <si>
    <t>(ST-3/90) SERVICIO DE UN ESPECIALISTA EN CONTRATCIONES DEL ESTADO</t>
  </si>
  <si>
    <t>10439771173 - MUSAJA CALIZAYA CESAR IVAN</t>
  </si>
  <si>
    <t>856</t>
  </si>
  <si>
    <t>(ST-3/90) SERVICIO DE UN ESPECIALISTA EN CONTRATACIONES PARA SERVICIOS BASICOS Y PAGOS</t>
  </si>
  <si>
    <t>10256050388 - ROJAS SANCHEZ ULISES SEGUNDO</t>
  </si>
  <si>
    <t>1321</t>
  </si>
  <si>
    <t>(ST-3/90) SERVICIO DE UN ESPECIALISTA EN CONTRATACIONES DELESTADO PARA LA OFICINA DE ABASTECIMIENTO Y/O LOGISTICA.</t>
  </si>
  <si>
    <t>10409853116 - DELGADO LEON MARCO ANTONIO</t>
  </si>
  <si>
    <t>859</t>
  </si>
  <si>
    <t>(ST-3/90) SERVICIO DE UN ESPECIALISTA EN CONTRATACIONES CONEL ESTADO.</t>
  </si>
  <si>
    <t>10462540626 - CARRION VILLAYZAN JUDITH GABRIELA</t>
  </si>
  <si>
    <t>857</t>
  </si>
  <si>
    <t>(ST-3/90) SERVICIO DE SUPERVISION EN LA FASE DE PROGRAMACION Y ESPECIALISTA CONTRATACIONES DE BIENES, SERVICIOS Y OBRASEN LA OFICINA DE ABASTECIMIENTO Y SERVICIOS</t>
  </si>
  <si>
    <t>10454882232 - SANTOS DE LA PAZ DANY DYNO</t>
  </si>
  <si>
    <t>868</t>
  </si>
  <si>
    <t>(ST-3/90) SERVICIO DE GESTION ADMINISTRATIVA EN LA SUPERVISION DE LAS GESTIONES Y ACTIVIDADES ADMINISTRATIVAS DE LOS SERVICIOS GENERALES DEL MINEM</t>
  </si>
  <si>
    <t>10419400870 - PALACIOS PEÑA KAREN VANESSA</t>
  </si>
  <si>
    <t>866</t>
  </si>
  <si>
    <t>(ST-3/90) SERVICIO DE EVALUACIÓN DE LOS INSTRUMENTOS DE GESTIÓN AMBIENTAL COMPLEMENTARIOS: PLAN INTEGRAL DE ADECUACIÓN (PIA), MEMORIA TÉCNICA DETALLADA (MTD) Y OTROS IGAS EN LA ESPECIALIDAD DE DERECHO.</t>
  </si>
  <si>
    <t>10416050096 - MESIAS CASTRO JACKSON</t>
  </si>
  <si>
    <t>813</t>
  </si>
  <si>
    <t>(ST-3/90) SERVICIO DE ESPECIALISTA TÉCNICO EN UNIDADES MENORES DE GAS LICUADO DE PETRÓLEO</t>
  </si>
  <si>
    <t>79</t>
  </si>
  <si>
    <t>(ST-3/90) SERVICIO DE ESPECIALISTA LEGAL PARA LA EVALUACIÓNY SEGUIMIENTO DE PROCEDIMIENTOS ADMINISTRATIVOS Y PROYECTOSDE MASIFICACIÓN DE GAS NATURAL</t>
  </si>
  <si>
    <t>10410447849 - HERRADA RODRIGUEZ ROCIO DEL CARMEN</t>
  </si>
  <si>
    <t>(ST-3/90) SERVICIO DE ASISTENCIA TÉCNICA EN PROCESOS DE GESTION PUBLICA</t>
  </si>
  <si>
    <t>10757367365 - LEON CRISPIN PATRICIA</t>
  </si>
  <si>
    <t>(ST-3/90) SERVICIO DE ASISTENCIA TECNICA EN ARQUITECTURA PARA LA SEGURIDAD DE LA INFRAESTRUCTURA ANTE RIESGOS EN LAS SEDES DEL MINEM</t>
  </si>
  <si>
    <t>10430128341 - TORRES CONTRERAS LUDWIN JHWNIOR</t>
  </si>
  <si>
    <t>1316</t>
  </si>
  <si>
    <t>(ST-3/90) SERVICIO DE ASISTENCIA ESPECIALIZADA PARA LA EVALUACIÓN Y ANÁLISIS DE LA PROPUESTA DE POLÍTICA NACIONAL MULTISECTORIAL DE MINERÍA.</t>
  </si>
  <si>
    <t>954</t>
  </si>
  <si>
    <t>(ST-3/90) SERVICIO DE ASESORIA LEGAL EN EJECUCION CONTRACTUAL, ARBITRAJES Y/O CONCILIACIONES EN LAS CONTRATACIONES PUBLICAS COMPRENDIDAS EN LA LEY DE CONTRATACIONES DEL ESTADO PARA LA OFICINA DE ABASTECIMIENTO Y SERVICIOS DEL MINEM</t>
  </si>
  <si>
    <t>869</t>
  </si>
  <si>
    <t>(ST-3/90) SERV DE SEGUIMIENTO A LAS TRANSFERENCIAS Y AVANCEFISICO Y FINANCIERO EN EL AREA DE INFLUENCIA ENERGETICA SECTOR A</t>
  </si>
  <si>
    <t>756</t>
  </si>
  <si>
    <t>(ST-3/90) ELABORACIÓN DEL SEGUNDO ESTUDIO DE TRANSPARENCIA REGIONAL DE LA INICIATIVA EITI PARA LA REGIÓN LORETO 2019; 2020 Y 2021</t>
  </si>
  <si>
    <t>10071413247 - ARNAO RONDAN RAYMUNDO ILDEFONZO</t>
  </si>
  <si>
    <t>1118</t>
  </si>
  <si>
    <t>(ST-3/90) ELABORACIÓN DEL QUINTO ESTUDIO DE TRANSPARENCIA REGIONAL DE LA INICIATIVA EITI PARA LA REGIÓN MOQUEGUA 2019; 2020 Y 2021</t>
  </si>
  <si>
    <t>10002526811 - ALEMAN DE LAMA DANTE BIENVENIDO</t>
  </si>
  <si>
    <t>999</t>
  </si>
  <si>
    <t>(ST-3/90) ELABORACIÓN DEL CUARTO ESTUDIO DE TRANSPARENCIA REGIONAL DE LA INICIATIVA EITI PARA LA REGIÓN AREQUIPA 2019; 2020 Y 2021</t>
  </si>
  <si>
    <t>10103923196 - QUIÑONES HUAYNA NILTON MARCELO</t>
  </si>
  <si>
    <t>1000</t>
  </si>
  <si>
    <t>(ST-3/90) CONTRATACION DEL SERVICIO DE UN (01) PROFESIONAL ESPECIALIZADO EN LA CADENA DE ABASTECIMIENTO DEL ESTADO PARALA OFICINA DE ABASTECIMIENTO Y SERVICIOS DE LA OFICINA GENERAL DE ADMINISTRACION DEL MINEM</t>
  </si>
  <si>
    <t>10436730344 - PALOMINO CAPCHA NATALY</t>
  </si>
  <si>
    <t>969</t>
  </si>
  <si>
    <t>(ST-3/90) CONTRATACION DEL SERVICIO DE UN (01) PROFESIONAL EN CONTRATACIONES PARA LA OFICINA ABASTECIMIENTO Y SERVICIOSDEL MINEM.</t>
  </si>
  <si>
    <t>10418480152 - VILLEGAS PALOMINO EDGAR</t>
  </si>
  <si>
    <t>1110</t>
  </si>
  <si>
    <t>(ST-3/90) CONTRATACION DEL SERVICIO DE UN (01) ANALISTA EN CONTRATACIONES PARA MONTOS MENORES O IGUALES A 8 UIT PARA LAOFICINA DE ABASTECIMIENTO Y SERVICIOS</t>
  </si>
  <si>
    <t>10102374041 - SEVERINO CANCHO SILVIO</t>
  </si>
  <si>
    <t>1031</t>
  </si>
  <si>
    <t>(ST-3/90) CONTRATACION DE UN (01) ESPECIALISTA TECNICO - LEGAL EN MATERIA DE CONTRATACIONES DEL ESTADO, PARA BRINDAR ACTIVIDADES DE EJECUCION CONTRACTUAL EN LOS PROCEDIMIENTOS DE SELECCION CONVOCADOS POR LA OFICINA DE ABASTECIMIENTO Y SERVICIOS DEL MINIS</t>
  </si>
  <si>
    <t>867</t>
  </si>
  <si>
    <t>(ST-3/90) CONTRATACION DE UN (01) ESPECIALISTA EN MATERIA LEGAL PARA LA ASISTENCIA EN LOS CONTRATOS DE COMPRAS DE BIENES Y SERVICIOS PARA LA OFICINA DE ABASTECIMIENTO Y SERVICIOS DEL MINEM</t>
  </si>
  <si>
    <t>864</t>
  </si>
  <si>
    <t>(ST-3/90 )SE REQUIERE LA CONTRATACIÓN DE UN/A ABOGADO/A QUEPRESTE SERVICIO LEGAL EN MATERIA DE GESTIÓN PÚBLICA Y DERECHO AMBIENTAL PARA ESTA OFICINA GENERAL .</t>
  </si>
  <si>
    <t>10167008441 - MIREZ LA ROSA LAURIE KARIM</t>
  </si>
  <si>
    <t>464</t>
  </si>
  <si>
    <t>(ST-3/80)SERVICIOS DE UN ABOGADO PARA ATENDER LOS PROCESOS ARBITRALES Y JUDICIALIZADOS RELACIONADOS CON LOS CONTRATOS DE CONCESIÓN CELEBRADOS POR LA DIRECCIÓN GENERAL DE ELECTRICIDAD Y LAS EMPRESAS CONCESIONARIAS</t>
  </si>
  <si>
    <t>10074561689 - BENAVENTE ALVARADO MARCO ANTONIO</t>
  </si>
  <si>
    <t>112</t>
  </si>
  <si>
    <t>(ST-3/80)SERVICIO DE UN ESPECIALISTA EN ABASTECIMIENTO</t>
  </si>
  <si>
    <t>441</t>
  </si>
  <si>
    <t xml:space="preserve">(ST-3/80)SERVICIO DE ASESORÍA Y ASISTENCIA EN GESTIÓN ADMINISTRATIVA PARA LA OFICINA GENERAL DE GESTIÓN SOCIAL.
</t>
  </si>
  <si>
    <t>10462793915 - SAMANAMUD QUISPE CARLOS D'L CARMEN</t>
  </si>
  <si>
    <t>137</t>
  </si>
  <si>
    <t>(ST-3/80)CONTRATACION DE UN ESPECIALISTA EN CONTROL GUBERNAMENTAL PARA EL MONITOREO DE LOS EXPEDIENTES DE CONTRATACION EN LA OFICINA DE ABASTECIMIENTO Y SERVICIOS</t>
  </si>
  <si>
    <t>10053935465 - ROMANI GARCES CRISTINA</t>
  </si>
  <si>
    <t>451</t>
  </si>
  <si>
    <t>(ST-3/80)CONTRATACION DE UN ESPECIALISTA EN ABASTECIMIENTO Y/O LOGISTICA</t>
  </si>
  <si>
    <t>440</t>
  </si>
  <si>
    <t>439</t>
  </si>
  <si>
    <t>(ST-3/80) SERVICIO DE ASISTENCIA LEGAL ESPECIALIZADA PARA EL DESPACHO DE VICEMINISTERIO DE MINAS</t>
  </si>
  <si>
    <t>596</t>
  </si>
  <si>
    <t>(ST-3/80) SERVICIO DE ASISTENCIA CONTABLE - ADMINISTRATIVA ESPECIALIZADA PARA EL DESPACHO DEL VICE MINISTERIO DE MINAS</t>
  </si>
  <si>
    <t>611</t>
  </si>
  <si>
    <t>(ST-3/80) SERVICIO DE ANALISIS TÉCNICO DE EXPEDIENTES DE SERVIDUMBRE ELÉCTRICA</t>
  </si>
  <si>
    <t>540</t>
  </si>
  <si>
    <t>(ST-3/80) SERVICIO DE ANALISIS LEGAL DE SOLICITUDES DE ACCESO A LA INFORMACION</t>
  </si>
  <si>
    <t>10410851062 - QUIROZ CRUZADO ENRIQUE ABILEO</t>
  </si>
  <si>
    <t>542</t>
  </si>
  <si>
    <t>(ST-3/80) CONTRATACION DE UN ESPECIALISTA EN CONTROL, Y MONITOREO PARA LA FISCALIZACION POSTERIOR DE LOS EXPEDIENTES DECONTRATACION EN LA OFICINA DE ABASTECIMIENTO Y SERVICIOS</t>
  </si>
  <si>
    <t>858</t>
  </si>
  <si>
    <t>(ST-3/80) CONTRATACION DE UN ESPECIALISTA EN ABASTECIMIENTOY/O LOGISTICA.</t>
  </si>
  <si>
    <t>10411466740 - CARDENAS TORRES HELGA MIRNA</t>
  </si>
  <si>
    <t>865</t>
  </si>
  <si>
    <t>(ST-3/70) SERVICIO DE EVALUACIÓN LEGAL Y GESTIÓN DE PROYECTOS ELÉCTRICOS</t>
  </si>
  <si>
    <t>00557</t>
  </si>
  <si>
    <t>(ST-3/70) SERVICIO DE EVALUACIÓN LEGAL EN ELECTRICIDAD, GESTIÓN Y MONITOREO DE PROYECTOS Y DERECHOS ELÉCTRICOS</t>
  </si>
  <si>
    <t>(ST-3/60)SERVICIO DE EVALUACIÓN DE ASUNTOS ECONÓMICOS Y FINANCIEROS DE PLANES DE CIERRE DE MINAS Y VERIFICACIÓN DE EJECUCIÓN DE PLANES DE CIERRE DE MINAS A CARGO DE LA DIRECCIÓN GENERAL DE MINERÍA.</t>
  </si>
  <si>
    <t>287</t>
  </si>
  <si>
    <t>(ST-2/60)SERVICIO TECNICO PARA RENOVAR EL CERTIFICADO DE DEFENSA CIVIL ITSE DE LA SEDE CENTRAL DEL MINEM</t>
  </si>
  <si>
    <t>10411822821 - CHAVEZ RUIZ ELIANA</t>
  </si>
  <si>
    <t>413</t>
  </si>
  <si>
    <t>(ST-2/60)SERVICIO DE UN PROFESIONAL EN MATERIA DE ASUNTOS AMBIENTALES MINEROS PARA EL DESPACHO DE SECRETARÍA GENERAL</t>
  </si>
  <si>
    <t>10004453889 - COILA RAMIREZ ROBERTO CARLOS</t>
  </si>
  <si>
    <t>465</t>
  </si>
  <si>
    <t>(ST-2/60) SERVICIOS DE UN (01) ESPECIALISTA PARA REALIZAR LA EVALUACION Y ACTUALIZACION DEL PLAN DE GOBIERNO DIGITAL DEL MINISTERIO DE ENERGIA Y MINAS</t>
  </si>
  <si>
    <t>10417377331 - AREVALO NAJAR VICTOR ERNESTO</t>
  </si>
  <si>
    <t>82</t>
  </si>
  <si>
    <t>(ST-2/60) SERVICIO ESPECIALIZADO PARA LA REVISION Y ACTUALIZACION DEL MANUAL DE PROCEDIMIENTOS ADMINISTRATIVOS EVALUACION AMBIENTAL DE LA DIRECCION GENERAL DE ASUNTOS AMBIENTALES DE HIDROCARBUROS</t>
  </si>
  <si>
    <t>10459151627 - BALDEON ORREGO NINO RAFAEL</t>
  </si>
  <si>
    <t>695</t>
  </si>
  <si>
    <t>(ST-2/60) SERVICIO DE UN PROFESIONAL PARA QUE BRINDE ASISTENCIA LEGAL EN MATERIA ADMINISTRATIVA PARA EL DESPACHO DE LA SECRETARIA GENERAL DEL MINEM</t>
  </si>
  <si>
    <t>994</t>
  </si>
  <si>
    <t>(ST-2/60) SERVICIO DE ASISTENCIA TECNICA LEGAL EN EJECUCIONCONTRACTUAL EN MATERIA DE CONTRATACIONES PUBLICAS DE LOS PROCEDIMIENTOS DE SELECCION COMPRENDIDAS EN LA LEY DE CONTRATACIONES DEL ESTADO</t>
  </si>
  <si>
    <t>534</t>
  </si>
  <si>
    <t>(ST-2/60) CONTRATACION DE PROFESIONAL PARA EVALUACION Y DIAGNOSTICO DE LA PROBLEMATICA MINERA EN LA ZONA SUR, RESPECTO A LA MINERIA FORMAL E INFORMAL</t>
  </si>
  <si>
    <t>10404691711 - GOMEZ GONZALES PAUL CESAR</t>
  </si>
  <si>
    <t>547</t>
  </si>
  <si>
    <t>(ST-03/90) SERVICIO DE UN ESPECIALISTA EN CONTRATACIONES PARA GESTIÓN PÚBLICA</t>
  </si>
  <si>
    <t>853</t>
  </si>
  <si>
    <t>(ST 6/180) SERVICIO DE EVALUACIÓN PARA LA ELABORACIÓN DE INFORMES FINALES DE INSTRUCCIÓN FASE INSTRUCTORA Y PROYECTOS DE RESOLUCIONES DIRECTORALES -FASE SANCIONADORA, REFERENTE ALPROCEDIMIENTO ADMINISTRATIVO SANCIONADOR -PAS POR LA NO PRESENTACIÓN DE LAC</t>
  </si>
  <si>
    <t>10740497486 - LEON TORRES NATALY MELISA</t>
  </si>
  <si>
    <t>918</t>
  </si>
  <si>
    <t>(ST- 5/150) SERVICIO DE ASISTENCIA PROFESIONAL EN LA EVALUACIÓN TÉCNICA Y SISTEMATIZACIÓN DE EXPEDIENTES SUBSIDIADOS DELOS SERVIDORES ASEGURADOS ANTE ESSALUD.</t>
  </si>
  <si>
    <t>10086938575 - COLCAS VARGAS YANETT PATROCINIA</t>
  </si>
  <si>
    <t>910</t>
  </si>
  <si>
    <t>(ST- 5/150) SERVICIO DE ASISTENCIA DE UN ESPECIALISTA LEGALPARA LA ATENCIÓN DE LAS SOLICITUDES Y/O REQUERIMIENTOS DE INFORMACIÓN DE ENTIDADES PÚBLICAS.</t>
  </si>
  <si>
    <t>845</t>
  </si>
  <si>
    <t>10466870132 - PINEDO SERNAQUE JULISSA JOHANA</t>
  </si>
  <si>
    <t>844</t>
  </si>
  <si>
    <t>(ST- 5/135) SERVICIO DE ASISTENCIA DE UN(A) ESPECIALISTA LEGAL PARA LA ATENCIÓN DE PROCEDIMIENTOS ADMINISTRATIVOS Y REQUERIMIENTOS DEL MINISTERIO PÚBLICO.</t>
  </si>
  <si>
    <t>825</t>
  </si>
  <si>
    <t>(ST- 5/135) SERVICIO DE ASISTENCIA DE UN(A) ANALISTA AMBIENTAL PARA LA EVALUACIÓN GEOESPACIAL Y ADMISIBILIDAD DE LOS INSTRUMENTOS DE GESTIÓN AMBIENTAL.</t>
  </si>
  <si>
    <t>10738802492 - CAMAN SANTILLANA REINHARD OLENKO</t>
  </si>
  <si>
    <t>824</t>
  </si>
  <si>
    <t>(ST- 4/120) SERVICIO DE UN ABOGADO PARA EL APOYO A LA SECRETARÍA TÉCNICA DE PROCEDIMIENTOS ADMINISTRATIVOS DISCIPLINARIOS DE LA OFICINA DE RECURSOS HUMANOS.</t>
  </si>
  <si>
    <t>10719685256 - REZA HINOSTROZA ANGELA ARIELA</t>
  </si>
  <si>
    <t>951</t>
  </si>
  <si>
    <t>(ST- 4/120) SERVICIO DE SEGUIMIENTO Y MONITOREO DE LAS TRANSFERENCIAS FINANCIERAS EFECTUADAS A FAVOR DE PROFONANPE, DESTINADA A FINANCIAR LA EJECUCIÓN DE LAS ACCIONES DE REMEDIACIÓN AMBIENTAL DE LOS SITIOS IMPACTADOS POR ACTIVIDADES DE HIDROCARBUROS.</t>
  </si>
  <si>
    <t>873</t>
  </si>
  <si>
    <t>(ST- 4/105) SERVICIO DE UN ESPECIALISTA AMBIENTAL EN LA EVALUACIÓN DE EVALUACIÓN DE INSTRUMENTOS DE GESTIÓN AMBIENTAL COMPLEMENTARIOS.</t>
  </si>
  <si>
    <t>832</t>
  </si>
  <si>
    <t>(ST- 4/105) SERVICIO DE ASISTENCIA DE UN ESPECIALISTA LEGALPARA LA EVALUACIÓN DE EXPEDIENTES ADMINISTRATIVOS NO TUPA.</t>
  </si>
  <si>
    <t>831</t>
  </si>
  <si>
    <t>(ST- 3/90) SERVICIO ESPECIALIZADO PARA LA ELABORACIÓN DE ESTRATEGIAS OPERATIVAS PARA EL ABANDONO TÉCNICO DE 61 POZOS IDENTIFICADOS COMO PASIVOS AMBIENTALES DEL SUBSECTOR HIDROCARBUROS (PASH) DE ALTO RIESGO</t>
  </si>
  <si>
    <t>10084080701 - ALMEIDA LEANDRO JAVIER ALEJANDRO</t>
  </si>
  <si>
    <t>890</t>
  </si>
  <si>
    <t>(ST- 3/90) SERVICIO DE RELACIONES PÚBLICAS Y ATENCIONES PROTOCOLARES</t>
  </si>
  <si>
    <t>10426875697 - SANCHEZ GONZALES DANIEL ALONSO</t>
  </si>
  <si>
    <t>00506</t>
  </si>
  <si>
    <t>(ST- 3/90) SERVICIO DE EVALUACIÓN DE LOS INSTRUMENTOS DE GESTIÓN AMBIENTAL COMPLEMENTARIOS: PLAN INTEGRAL DE ADECUACIÓN(PIA) Y OTROS IGA EN LA ESPECIALIDAD DE INGENIERÍA QUÍMICA.</t>
  </si>
  <si>
    <t>00521</t>
  </si>
  <si>
    <t>(ST- 3/90) SERVICIO DE EVALUACIÓN DE LOS INSTRUMENTOS DE GESTIÓN AMBIENTAL COMPLEMENTARIOS: MEMORIA TÉCNICA DETALLADA (MTD) Y OTROS IGA EN LA ESPECIALIDAD DE INGENIERÍA AMBIENTAL.</t>
  </si>
  <si>
    <t>00517</t>
  </si>
  <si>
    <t>(ST 3/90) SERVICIO DE ASISTENTE EN COORDINACIÓN PARLAMENTARIA PARA EL GABINETE DE ASESORES.</t>
  </si>
  <si>
    <t>10321108291 - SEVILLANO MOGOLLON ELENA</t>
  </si>
  <si>
    <t>00554</t>
  </si>
  <si>
    <t>(SIAF-3/90)SERVICIO LEGAL EN MATERIA DE DERECHO.</t>
  </si>
  <si>
    <t>10200343641 - JURADO SANCHEZ JORGE LUIS</t>
  </si>
  <si>
    <t>426</t>
  </si>
  <si>
    <t>(SIAF-3/90)SERVICIO LEGAL EN MATERIA DE DERECHO PÚBLICO Y SISTEMAS ADMINISTRATIVOS.</t>
  </si>
  <si>
    <t>10061968437 - DELGADO JAIME GLADYS IRMA</t>
  </si>
  <si>
    <t>434</t>
  </si>
  <si>
    <t>SERVICIO DE IMPRESIÓN ,CORTE, REFILADO Y POSTPRENSA DE
REGLAMENTOS Y LEY GENERAL DEL SECTOR MINERO</t>
  </si>
  <si>
    <t>1238</t>
  </si>
  <si>
    <t>SERVICIO DE IMPRESIÓN DE CUADERNOS Y FOLDERS QUE
COADYUVARAN A LAS FUNCIONES DE LA COMISION
MULTISECTORIAL DE NATURALEZAPERMANETE</t>
  </si>
  <si>
    <t>1142</t>
  </si>
  <si>
    <t>SERVICIO DE TRANSPORTE TERRESTRE PARA EL TRASLADO DEL PERSONAL DGFM QUE PERMITA LA FISCALIZACIÓN DE CAMPO DE LA INFORMACIÓN CONTENIDA EN EL REINFO A LOS MINEROS INSCRITOS EN LOS DERECHOS MINEROS SANTIAGO DE COMPOSTELA A, SANTIAGO DE COMPOSTELA N° 6 , VIRGEN DE LA
MEDALLA MILAGROSA B.</t>
  </si>
  <si>
    <t>20498547819 - AUSLAND E.I.R.L.</t>
  </si>
  <si>
    <t>1111</t>
  </si>
  <si>
    <t>SERVICIO DE ELABORACIÓN DE ESTUDIO DE EVALUACIÓN DE LA ESTABILIDAD FÍSICA E HIDROLÓGICA DE LAS RELAVERAS CON ID 13063 E ID 9988 DE LA EX UNIDAD MINERA HUAMPAR</t>
  </si>
  <si>
    <t>10061265096 - VILCHEZ SICCHA AGUSTIN HERNANDO</t>
  </si>
  <si>
    <t>1106</t>
  </si>
  <si>
    <t>SERVICIO ESPECIALIZADO DE GESTIÓN Y EVALUACIÓN LEGAL DE EXPEDIENTES Y DOCUMENTOS INTERNOS Y EXTERNOS EN EL MARCO DE LOS ESPACIOS DE DIALOGO Y PROCESOS DE CONSULTA PREVIA DE PROYECTOS MINERO ENERGÉTICOS</t>
  </si>
  <si>
    <t>1087</t>
  </si>
  <si>
    <t>SERVICIO DE EVALUACIÓN DE LOS INSTRUMENTOS DE GESTIÓN AMBIENTAL PARA LA FORMALIZACIÓN MINERA (IGAFOM) Y OTROS IGA EN LA ESPECIALIDAD DE INGENIERÍA DE MINAS</t>
  </si>
  <si>
    <t>1083</t>
  </si>
  <si>
    <t>SERVICIO PARA CONCLUSIÓN DE ANÁLISIS Y ELABORACIÓN DEL</t>
  </si>
  <si>
    <t>10085792348 - ALVARADO ARELLANO ALBERTO DANTE</t>
  </si>
  <si>
    <t>1076</t>
  </si>
  <si>
    <t>EXPEDIENTE DE LA NORMA DGE ALUMBRADO DE VÍAS Y ESPACIOS PÚBLICOS Y ACTUALIZACIÓN DE LA NORMA DGE CONEXIONES</t>
  </si>
  <si>
    <t>1074</t>
  </si>
  <si>
    <t>SERVICIO DE PARTICIPACIÓN EN LOS COMITÉ TÉCNICOS SE SEGURIDAD ELÉCTRICA , TRANSPORTE ELÉCTRICO Y CÓDIGO NACIONAL DE ELECTRICIDAD Y DESARROLLO DE PROYECTOS DE DOCUMENTOS TÉCNICOS NORMATIVOS</t>
  </si>
  <si>
    <t>1037</t>
  </si>
  <si>
    <t>SERVICIO DE ELABORACIÓN DE MATERIAL INFORMATIVO Y PERIODÍSTICO SOBRE LAS ACCIONES Y ACTIVIDADES A CORTO PLAZO EN LOS SUBSECTORES MINERÍA</t>
  </si>
  <si>
    <t>1035</t>
  </si>
  <si>
    <t>SERVICIO DE ELABORACION DE ESTUDIO DE SEGURIDAD Y
VULNERABILIDAD - MINEM</t>
  </si>
  <si>
    <t>15333433700 - VILLANTOY BARREDA CARLOS MIJAIL</t>
  </si>
  <si>
    <t>680</t>
  </si>
  <si>
    <t>SERVICIO DE ALQUILER DE STAND PARA EL EVENTO DEL 14
SIMPOSIUM INTERNACIONAL DE ORO, PLATA Y COBRE</t>
  </si>
  <si>
    <t>20112999621 - SOCIEDAD NACIONAL DE MINERIA PETROLEO Y ENERGIA - SNMPE</t>
  </si>
  <si>
    <t>605</t>
  </si>
  <si>
    <t>ADQUISICIÓN DE CALZADOS PARA TRABAJO DE CAMPO EN
COMISIONES DE SERVICIOS</t>
  </si>
  <si>
    <t>177</t>
  </si>
  <si>
    <t>ADQUISICION DE BIENES Y/O SUMUNISTRO PARA STOCK EN
ALMACEN CENTRAL</t>
  </si>
  <si>
    <t>10770373234 - TTITO RAMOS JOHEL ANTONIO</t>
  </si>
  <si>
    <t>155</t>
  </si>
  <si>
    <t>SERVICIO DE TELEFONIA FIJA Y LINEA 0800 PARA EL MINISTERIO DE ENERGIA Y MINAS (CONTRATO 033-2021-MINEM/OGA).</t>
  </si>
  <si>
    <t xml:space="preserve">33-2021-MEM/OGA </t>
  </si>
  <si>
    <t>SERVICIO DE SOPORTE TÉCNICO Y ACTUALIZACION DE LOS PRODUCTOS DEL SOFTWARE DE GESTION DOCUMENTAL LASERFICHE O EQUIVALENTE</t>
  </si>
  <si>
    <t>015-2021</t>
  </si>
  <si>
    <t>20431995281 - POLYSISTEMAS CORP SOCIEDAD ANONIMA CERRADA</t>
  </si>
  <si>
    <t>005-2022-MINEM/OGA</t>
  </si>
  <si>
    <t>SERVICIO DE INTERNET CORPORATIVO PARA EL MINISTERIO DE ENERGIA Y MINAS (CONTRATO COMPLEMENTARIO 040-2021-MINEM/OGA). SIAF N°359</t>
  </si>
  <si>
    <t>010-2019</t>
  </si>
  <si>
    <t xml:space="preserve">023-2019-MEM/OGA    </t>
  </si>
  <si>
    <t>SERVICIO DE CONSULTORIA PARA LA ELABORACION DE LOS LIBROS ANUALES DE RECURSOS DE HIDROCARBUROS PARA LOS AÑOS 2020 Y 2021, CONTRATO Nº 001-2022-MINEM-OGA</t>
  </si>
  <si>
    <t>014-2021</t>
  </si>
  <si>
    <t xml:space="preserve">001-2022-MINEM/OGA </t>
  </si>
  <si>
    <t>SERVICIO DE INTERNET CORPORATIVO PARA EL MINISTERIO DE
ENERGÍA Y MINAS (CONTRATO 043-2021-MINEM/OGA).</t>
  </si>
  <si>
    <t>013-2021</t>
  </si>
  <si>
    <t>20546904106 - NEXTNET S.A.C.</t>
  </si>
  <si>
    <t xml:space="preserve">043-2021--MEM/OGA </t>
  </si>
  <si>
    <t>SERVICIO DE SOPORTE Y MANTENIMIENTO DE LICENCIAS DE SOFTWARE MICROSOFT</t>
  </si>
  <si>
    <t>CONVOCADO</t>
  </si>
  <si>
    <t>SERVICIO DE SUSCRIPCIÓN A BASE DE DATOS QUE PERMITA EL ACCESO A DIVERSAS FUENTES DE ESTUDIOS DE COMPETITIVIDAD GLOBAL Y FUENTE MUNDIAL EN DATA DE EXPLORACIÓN MINERA</t>
  </si>
  <si>
    <t>CONTRATACIÓN INTERNACIONAL</t>
  </si>
  <si>
    <t>SERVICIO DE RENOVACION DE SOPORTE Y MANTENIMIENTO DE LICENCIAS DE SOFTWARE MICROSOFT</t>
  </si>
  <si>
    <t>02-2022-MINEM/OGA</t>
  </si>
  <si>
    <t>SERVICIOS PARA LA SUSCRIPCION DE BASE DE DATOS ESPECIALIZADAS</t>
  </si>
  <si>
    <t>SERVICIO DE AGENCIAMIENTO DE PASAJES AEREOS NACIONALES PARA EL MINISTERIO DE ENERGIA Y MINAS</t>
  </si>
  <si>
    <t>08-2022-MINEM/OGA</t>
  </si>
  <si>
    <t>SERVICIO DE MENSAJERIA LOCAL NACIONAL ENVIADA DESDE LA SEDE DEL MINISTERIO DE ENERGIA Y MINAS</t>
  </si>
  <si>
    <t>06-2022-MINEM/OGA</t>
  </si>
  <si>
    <t>MAESTRÍA EN ADMINISTRACIÓN Y DIRECCIÓN DE EMPRESAS</t>
  </si>
  <si>
    <t>SERVICIO DE CAPACITACIÓN MAESTRÍA ONLINE EN ADMINISTRACIÓN DE EMPRESAS –</t>
  </si>
  <si>
    <t>ELABORACIÓN DEL ESTUDIO DEFINITIVO : AMPLIACION DE REDES DE DISTRIBUCION EN LA ZONA SUR - DISTRITO DE YUNGUYO - PROVINCIA DE YUNGUYO - DEPARTAMENTO DE PUNO</t>
  </si>
  <si>
    <t>TOTAL 001: MINEM - CENTRAL</t>
  </si>
  <si>
    <t>UNIDAD EJECUTORA 005: DIRECCION GENERAL DE ELECTRIFICACION GENERAL</t>
  </si>
  <si>
    <t>SUPERVISION DE LA EJECUCION DE LA OBRA: MEJORAMIENTO E INTEGRACION DEL SISTEMA ELECTRICO DE LAS COMUNIDADES DE SAN JOSE DE SARAMURO Y SARAMURILO, DISTRITO DE URARINAS - LORETO - LORETO</t>
  </si>
  <si>
    <t>Consultoría de Obra</t>
  </si>
  <si>
    <t>CP-SM-17-2021-MINEM/DGER-1</t>
  </si>
  <si>
    <t>20608975790 - CONSORCIO SUPERVISOR SAN MATEO DE LA SELVA   HURTADO-HERMOZA INGENIEROS CONSULTORES S.A. 
20134100622  H &amp; H INGENIEROS CONSULTORES S.A.   
20519339154 -UNION DE CONSULTORES SOCIEDAD ANONIMA CERRADA - UNION DE CONSULTORES S.A.C.</t>
  </si>
  <si>
    <t>CONTRATO N° 034-2022-MINEM/DGER</t>
  </si>
  <si>
    <t>240 d. cal.</t>
  </si>
  <si>
    <t>ELABORACION DEL ESTUDIO DE PERFIL DEL PROYECTO DE ELECTRIFICACION RURAL: AMPLIACIÓN DE LA ELECTRIFICACIÓN RURAL EN EL DISTRITO DE ANDOAS, PROVINCIA DATEM DEL MARAÑÓN, REGIÓN LORETO</t>
  </si>
  <si>
    <t>CP-SM-21-2021-MINEM/DGER-1</t>
  </si>
  <si>
    <t>20518635850 - DTM INGENIEROS SAC.</t>
  </si>
  <si>
    <t>CONTRATO N° 025-2022-MINEM/DGER</t>
  </si>
  <si>
    <t>120 d. cal.</t>
  </si>
  <si>
    <t>SUPERVISIÓN DE LA EJECUCIÓN DE LA OBRA: MEJORAMIENTO, AMPLIACIÓN DE LA RED PRIMARIA, RED SECUNDARIA Y ALUMBRADO PÚBLICO DEL CASERIO SAN JUAN DEL SURO, CUYUMALCA, DISTRITO DE CHOTA, PROVINCIA DE CHOTA, CAJAMARCA</t>
  </si>
  <si>
    <t>ADJUDICACION SIMPLIFICADA</t>
  </si>
  <si>
    <t>AS-SM-17-2021-MINEM/DGER-1</t>
  </si>
  <si>
    <t>10105790321 - PEÑA DUEÑAS LUIS</t>
  </si>
  <si>
    <t>CONTRATO N° 021-2022-MINEM/DGER</t>
  </si>
  <si>
    <t>165 d. cal.</t>
  </si>
  <si>
    <t>ELABORACION DEL ESTUDIO DE PERFIL DEL PROYECTO DE ELECTRIFICACION RURAL: AMPLIACIÓN DE REDES DE DISTRIBUCIÓN EN 12 DISTRITOS DE LA PROVINCIA DE CELENDÍN - DEPARTAMENTO CAJAMARCA</t>
  </si>
  <si>
    <t>CP-SM-20-2021-MINEM/DGER-1</t>
  </si>
  <si>
    <t>10328697021 - GOICOCHEA VEGA CARLOS V</t>
  </si>
  <si>
    <t>CONTRATO N° 027-2022-MINEM/DGER</t>
  </si>
  <si>
    <t>150 d. cal.</t>
  </si>
  <si>
    <t>ELABORACION DEL ESTUDIO DE PERFIL DEL PROYECTO DE ELECTRIFICACION RURAL: AMPLIACIÓN DE REDES DE DISTRIBUCIÓN EN EL DISTRITO DE CHUGUR DE LA PROVINCIA DE HUALGAYOC, 10 DISTRITOS DE LA PROVINCIA DE CUTERVO Y 8 DISTRITOS DE LA PROVINCIA DE CHOTA - DEPARTAMENTO DE CAJAMARCA</t>
  </si>
  <si>
    <t>CP-SM-19-2021-MINEM/DGER-1</t>
  </si>
  <si>
    <t>CONTRATO N° 026-2022-MINEM/DGER</t>
  </si>
  <si>
    <t>SUPERVISION DE LA EJECUCION DE LA OBRA: CREACION DEL SERVICIO DE ENERGÍA ELECTRICA MEDIANTE SISTEMA CONVENCIONAL EN LAS LOCALIDADES Y/O SECTORES DE LAS PROVINCIAS DE MARISCAL CACERES, HUALLAGA Y BELLAVISTA, DEPARTAMENTO DE SAN MARTÍN</t>
  </si>
  <si>
    <t>CP-SM-14-2021-MINEM/DGER-1</t>
  </si>
  <si>
    <t xml:space="preserve"> 20519339154  - CONSORCIO SUPERVISOR SAN MATEO DE LA SELVA UNION DE CONSULTORES SOCIEDAD ANONIMA CERRADA - UNION DE CONSULTORES S.A.C.  
20134100622 - HURTADO-HERMOZA INGENIEROS CONSULTORES S.A. - H &amp; H INGENIEROS CONSULTORES S.A.</t>
  </si>
  <si>
    <t>CONTRATO N° 030-2022-MINEM/DGER</t>
  </si>
  <si>
    <t>300 d. cal.</t>
  </si>
  <si>
    <t>SUPERVISION DE LA EJECUCION DE LA OBRA: MEJORAMIENTO DEL SERVICIO DE ENERGÍA ELÉCTRICA CON SISTEMA DE GENERACIÓN DIÉSEL A TRAVÉS DE UN SISTEMA CENTRALIZADO DE GENERACIÓN FOTOVOLTAICA EN LA LOCALIDAD DE BRETAÑA DEL DISTRITO DE PUINAHUA - PROVINCIA DE REQUENA - DEPARTAMENTO DE LORETO</t>
  </si>
  <si>
    <t>CP-SM-16-2021-MINEM/DGER-1</t>
  </si>
  <si>
    <t>10105790321  10090757828  10102550434 - CONSORCIO SUPERVISOR SAN MARTIN  PEÑA DUEÑAS LUIS MUÑOZ RUBIO CESAR  SERRANO BAZAN JOSE ROMEL</t>
  </si>
  <si>
    <t>CONTRATO N° 020-2022-MINEM/DGER</t>
  </si>
  <si>
    <t>330 d. cal.</t>
  </si>
  <si>
    <t>SUPERVISIÓN DE LA EJECUCIÓN DE LA OBRA "CREACIÓN INSTALACIÓN DEL SUBSISTEMA DE DISTRIBUCIÓN PRIMARIA 10-22,9 KV Y SUBSISTEMA DE DISTRIBUCIÓN SECUNDARIA 380/220 V E INSTALACIÓN DE ALUMBRADO PÚBLICO LUCAS CUTIVALU DEL DISTRITO DE MIGUEL CHECA - PROVINCIA DE SULLANA - DEPARTAMENTO DE PIURA"</t>
  </si>
  <si>
    <t>ADJUDICACION PUBLICA</t>
  </si>
  <si>
    <t>AS-SM-18-2021-MINEM/DGER-1</t>
  </si>
  <si>
    <t>20604942480  -CONSORCIO COLLANTES CORPORACION  COLLANTES CORPORACION S.A.C   10175293031 - SERRANO CUEVA SALVADOR</t>
  </si>
  <si>
    <t>CONTRATO N° 035-2022-MINEM/DGER</t>
  </si>
  <si>
    <t>180 d. cal.</t>
  </si>
  <si>
    <t>SUPERVISIÓN DE LA EJECUCION DE LA OBRA: CREACIÓN DEL SERVICIO ELÉCTRICO EN LA COMUNIDAD DE CHAPIS Y SUS ANEXOS, DISTRITO DE MANSERICHE, PROVINCIA DE DATEM DEL MARAÑON, DEPARTAMENTO DE LORETO</t>
  </si>
  <si>
    <t>AS-SM-11-2021-MINEM/DGER-1</t>
  </si>
  <si>
    <t>20608588567, 10075164811, 20541445553 -CONSORCIO MARAÑÓN
JAIME ROMAN HUARCAYA RAZABAL
GRUPO INGENIERÍA J&amp;C S.A.C.</t>
  </si>
  <si>
    <t>CONTRATO N° 006-2022-MINEM/DGER</t>
  </si>
  <si>
    <t xml:space="preserve">SUPERVISION DEL SALDO DE OBRA: MEJORAMIENTO DE LA PRESTACION DEL SERVICIO ELECTRICO EN EL CENTRO POBLADO MENOR SANTA CRUZ, PROVINCIA DE ALTO AMAZONAS - LORETO </t>
  </si>
  <si>
    <t xml:space="preserve">CP-SM-15-2021-MINEM/DGER-1 </t>
  </si>
  <si>
    <t>CONSORCIO COLLANTES CORPORACION VII  MONTENEGRO HERNANDEZ SEGUNDO ORLANDO  SERRANO CUEVA SALVADOR</t>
  </si>
  <si>
    <t>CONTRATO N° 033-2022-MINEM/DGER</t>
  </si>
  <si>
    <t xml:space="preserve">SUPERVISIÓN DE LA EJECUCIÓN DE LA OBRA: AMPLIACIÓN DE REDES DE DISTRIBUCIÓN EN EL DEPARTAMENTO DE AMAZONAS </t>
  </si>
  <si>
    <t>CP-SM-13-2021-MINEM/DGER-1</t>
  </si>
  <si>
    <t xml:space="preserve">CONSORCIO H&amp;H -GE  GE INGENIEROS SOCIEDAD ANONIMA CERRADA   HURTADO-HERMOZA INGENIEROS CONSULTORES S.A. - H &amp; H INGENIEROS CONSULTORES S.A. </t>
  </si>
  <si>
    <t>CONTRATO N° 031-2022-MINEM/DGER</t>
  </si>
  <si>
    <t>450 d. cal.</t>
  </si>
  <si>
    <t>EJECUCION DE LA OBRA: INSTALACION DEL SISTEMA DE ELECTRIFICACION RURAL DE LAS CUENCAS DE LOS RIOS MORONA, PASTAZA, CORRIENTES Y TIGRE, DSTRITOS FRONTERIZOS DE ANDOAS, MORONA, TIGRE Y TROMPETEROS, REGION LORETO</t>
  </si>
  <si>
    <t>Obra</t>
  </si>
  <si>
    <t xml:space="preserve">LP-SM-29-2021-MINEM/DGER-1 </t>
  </si>
  <si>
    <t>20603258461 - CONSORCIO KOPER  DASSTECH CO. LTD SUCURSAL DEL PERU   20514814296- ENERGIA E INFRAESTRUCTURA S.A.C</t>
  </si>
  <si>
    <t>CONTRATO N° 038-2022-MINEM/DGER</t>
  </si>
  <si>
    <t>540 d. cal.</t>
  </si>
  <si>
    <t>ELABORACION DE EXPEDIENTE TECNICO Y EJECUCION DEL PROYECTO DE OBRA: AMPLIACION DEL SERVICIO DE ELECTRIFICACIÓN RURAL EN LAS PROVINCIAS DE LEONCIO PRADO Y MARAÑON DEL DEPARTAMENTO DE HUANUCO Y LA PROVINCIA DE TOCACHE DEL DEPARTAMENTO DE SAN MARTIN</t>
  </si>
  <si>
    <t>LP-SM-22-2021-MINEM/DGER-1</t>
  </si>
  <si>
    <t>20510413483  -CONSORCIO OBRITEC-PEPSA OBRITEC S.A.C.    20117227848 PROYECTOS ESPECIALES PACIFICO S.A.</t>
  </si>
  <si>
    <t>CONTRATO N° 039-2022-MINEM/DGER</t>
  </si>
  <si>
    <t xml:space="preserve">120 d. cal. Elab. Exp. téc.
420 d. cal. Eje. obra
</t>
  </si>
  <si>
    <t>EJECUCION DE LA OBRA: INSTALACION DEL SISTEMA DE ELECTRIFICACION RURAL DE LA CUENCA DEL RIO NAPO Y CURARAY, DISTRITOS FRONTERIZOS DE NAPO Y TORRES CAUSANA, REGION LORETO</t>
  </si>
  <si>
    <t xml:space="preserve">LP-SM-30-2021-MINEM/DGER-1 </t>
  </si>
  <si>
    <t xml:space="preserve">29,952,796.86
</t>
  </si>
  <si>
    <t>20482444912- CONSORCIO ELÉCTRICO NAPO   SOLUCIONES EN CONTROL INDUSTRIAL Y DE PROCESOS S.A.C.  20171390614  SCIP S.A.C.   J.P. CONTRATISTAS GENERALES S.R.L.</t>
  </si>
  <si>
    <t>CONTRATO N° 032-2022-MINEM/DGER</t>
  </si>
  <si>
    <t>360 d. cal.</t>
  </si>
  <si>
    <t>EJECUCION DE LA OBRA: CREACION SERVICIO ELÉCTRICO EN LA COMUNIDAD DE MAYURIAGA DEL DISTRITO DE MORONA - PROVINCIA DE DATEM DEL MARAÑON - DEPARTAMENTO DE LORETO</t>
  </si>
  <si>
    <t xml:space="preserve">AS-SM-15-2021-MINEM/DGER-1 </t>
  </si>
  <si>
    <t>20602541216 -CONSORCIO ORIÓN   F &amp; R CONSULTORES Y EJECUTORES E.I.R.L.   20450157008  - INSTALACIONES ELECTROMECANICAS Y CIVILES INTELSA E.I.R.L.</t>
  </si>
  <si>
    <t>CONTRATO N° 023-2022-MINEM/DGER</t>
  </si>
  <si>
    <t>EJECUCION DE LA OBRA: CREACION DE LOS SERVICIOS DE ENERGÍA ELÉCTRICA EN LAS EN LAS LOCALIDADES DE PIRCAS, UCHPACOTO, PUEBLO NUEVO, ANTAR BAJO Y ANTAR ALTO DEL DISTRITO DE SAN CRISTOBAL DE RAJAN - PROVINCIA DE OCROS - DEPARTAMENTO DE ANCASH</t>
  </si>
  <si>
    <t xml:space="preserve">AS-SM-16-2021-MINEM/DGER-1 </t>
  </si>
  <si>
    <t xml:space="preserve"> 20537863162 - CONSTRUCTORA TURIN E.I.R.L.</t>
  </si>
  <si>
    <t>CONTRATO N° 029-2022-MINEM/DGER</t>
  </si>
  <si>
    <t>ELABORACION DEL EXPEDIENTE TECNICO Y LA EJECUCION DE LA OBRA: ELECTRIFICACIÓN DE OCHO (08) PROYECTOS DEL DEPARTAMENTO DE CUSCO -SECTOR 2</t>
  </si>
  <si>
    <t>LP-SM-24-2021-MINEM/DGER-1</t>
  </si>
  <si>
    <t xml:space="preserve"> 20117227848  - CONSORCIO OBRITEC-PEPSA  PROYECTOS ESPECIALES PACIFICO S.A. 20510413483  -OBRITEC S.A.C.</t>
  </si>
  <si>
    <t>CONTRATO N° 041-2022-MINEM/DGER</t>
  </si>
  <si>
    <t xml:space="preserve">120 d. cal. Elab. Exp. téc.
360 d. cal. Eje. obra
</t>
  </si>
  <si>
    <t>EJECUCION DE LA OBRA: MEJORAMIENTO E INTEGRACION DEL SISTEMA ELECTRICO DE LAS COMUNIDADES DE SAN JOSE DE SARAMURO Y SARAMURILO, DISTRITO DE URARINAS - LORETO - LORETO</t>
  </si>
  <si>
    <t>LP-SM-21-2021-MINEM/DGER-1</t>
  </si>
  <si>
    <t xml:space="preserve">20608812629-CONSORCIO URARINAS
SOLUCIONES EN CONTROL INDUSTRIAL Y DE PROCESOS S.A.C. 20482444912 SCIP S.A.C.
20171390614 J.P.CONTRATISTAS GENERALES S.R.L.
</t>
  </si>
  <si>
    <t>CONTRATO N° 010-2022-MINEM/DGER</t>
  </si>
  <si>
    <t>ELABORACION DE EXPEDIENTE TECNICO Y EJECUCION DEL PROYECTO DE OBRA "INSTALACIÓN DEL SERVICIO ELÉCTRICO RURAL DE LAS LOCALIDADES DEL SECTOR 1, DE LAS PROVINCIAS MELGAR, LAMPA, AZÁNGARO, SAN ANTONIO DE PUTINA Y CARABAYA - DE PUNO"</t>
  </si>
  <si>
    <t xml:space="preserve">LP-SM-26-2021-MINEM/DGER-1 </t>
  </si>
  <si>
    <t>20609130815 - CONSORCIO ENERGIA V  20172889540 SERVICIOS Y REPRESENTACIONES PROFESIONALES RUBELEC S.A.C. 20510413301 ABC INGENIEROS SAC  20121797314 -  CONSEGESA S.A.</t>
  </si>
  <si>
    <t>CONTRATO N° 018-2022-MINEM/DGER</t>
  </si>
  <si>
    <t>720 d. cal.</t>
  </si>
  <si>
    <t>EJECUCION DEL PROYECTO DE OBRA "CREACIÓN DEL SERVICIO DE SUMINISTRO DE ENERGÍA ELÉCTRICA EN LOS ANEXOS DE AGUA FLOR, LA FORTUNA, ARCOPUNCO, COCAL, SANTA ROSA, LA LORA, UNIÓN ASOCIADOS, Y ALTO CHUNCHUYACU, DISTRITO DE SAN RAMÓN, PROVINCIA DE CHANCHAMAYO, REGIÓN JUNÍN</t>
  </si>
  <si>
    <t xml:space="preserve">AS-SM-13-2021-MINEM/DGER-1 </t>
  </si>
  <si>
    <t>20393209837-INGENIERIA Y CONSTRUCCION S.A.C.</t>
  </si>
  <si>
    <t>CONTRATO N° 036-2022-MINEM/DGER</t>
  </si>
  <si>
    <t>EJECUCION DE LA OBRA: INSTALACION DEL SISTEMA DE ELECTRIFICACION RURAL DE LA RED PRIMARIA Y SECUNDARIA DE 12 LOCALIDADES DEL DISTRITO DE PANAO, PROVINCIA DE PACHITEA, REGION HUANUCO</t>
  </si>
  <si>
    <t xml:space="preserve">LP-SM-28-2021-MINEM/DGER-1 </t>
  </si>
  <si>
    <t xml:space="preserve"> 20487326586  - CONSORCIO ENERSYSIV   PROYECTOS E INVERSIONES MULTIPLES S.A.C.  20541352547 ENERGIA SISTEMAS Y TELECOMUNICACIONES SOCIEDAD ANONIMA</t>
  </si>
  <si>
    <t>CONTRATO N° 028-2022-MINEM/DGER</t>
  </si>
  <si>
    <t>EJECUCION DEL PROYECTO DE OBRA: INSTALACION DEL SISTEMA DE ELECTRIFICACION RURAL EN LAS CUENCAS DE LOS RIOS PUTUMAYO Y AMAZONAS, DISTRITOS FRONTERIZOS DE LAS PROVINCIAS DE PUTUMAYO Y MARISCAL RAMON CASTILLA, REGION LORETO</t>
  </si>
  <si>
    <t xml:space="preserve">LP-SM-25-2021-MINEM/DGER-1 </t>
  </si>
  <si>
    <t xml:space="preserve"> 20300690999  -CONSORCIO PUTUMAYO II   CONSTRUCTORA CABO VERDE S.A. 20108397005 COVERSA   USA CONTRATISTAS GENERALES S.R.L.</t>
  </si>
  <si>
    <t>CONTRATO N° 014-2022-MINEM/DGER</t>
  </si>
  <si>
    <t>390 d. cal.</t>
  </si>
  <si>
    <t>EJECUCION DE LA OBRA: MEJORAMIENTO DEL SERVICIO ELECTRICO MEDIANTE CENTRAL SOLAR, EOLICA EN LA LOCALIDAD DE MASISEA,  DISTRITO DE MASISEA, PROVINCIA DE CORONEL PORTILLO, DEPARTAMENTO DE UCAYALI</t>
  </si>
  <si>
    <t xml:space="preserve">LP-SM-19-2021-MINEM/DGER-1 </t>
  </si>
  <si>
    <t>20600377818 -CONSORCIO ELECTROVERDE   CONSTRUCTORA GREEN S.A.C.   20503379521  INCORP INGENIERIA Y CONSTRUCCION SOCIEDAD ANONIMA CERRADA</t>
  </si>
  <si>
    <t>CONTRATO N° 024-2022-MINEM/DGER</t>
  </si>
  <si>
    <t>EJECUCION DE LA OBRA: MEJORAMIENTO DEL SERVICIO DE ENERGÍA ELÉCTRICA CON SISTEMA DE GENERACIÓN DIÉSEL A TRAVÉS DE UN SISTEMA CENTRALIZADO DE GENERACIÓN FOTOVOLTAICA EN LA LOCALIDAD DE BRETAÑA DEL DISTRITO DE PUINAHUA - PROVINCIA DE REQUENA - DEPARTAMENTO DE LORETO</t>
  </si>
  <si>
    <t xml:space="preserve">LP-SM-20-2021-MINEM/DGER-1 </t>
  </si>
  <si>
    <t>20171390614   -CONSORCIO ELECTRICO BRETAÑA    J.P. CONTRATISTAS GENERALES S.R.L.    SOLUCIONES EN CONTROL INDUSTRIAL Y DE PROCESOS S.A.C. 20482444912  SCIP S.A.C.</t>
  </si>
  <si>
    <t>CONTRATO N° 022-2022-MINEM/DGER</t>
  </si>
  <si>
    <t>EJECUCION DEL PROYECTO DE OBRA: CREACIÓN DEL SERVICIO DE ENERGÍA ELÉCTRICA EN 15 LOCALIDADES DEL DISTRITO DE ORONCCOY, PROVINCIA DE LA MAR, DEPARTAMENTO DE AYACUCHO</t>
  </si>
  <si>
    <t xml:space="preserve">LP-SM-18-2021-MINEM/DGER-1 </t>
  </si>
  <si>
    <t>20363610936 - CONSORCIO VALLE
SIPA CONTRATISTAS GENERALES S.R.L.
10238807251 - PERCY OCHOA QUISPE,</t>
  </si>
  <si>
    <t>CONTRATO N° 008-2022-MINEM/DGER</t>
  </si>
  <si>
    <t xml:space="preserve">60 d. cal.
Elab.  Exp. Téc.
180 d. cal. Eje.  Obra.
</t>
  </si>
  <si>
    <t>EJECUCIÓN DE LA OBRA "INSTALACIÓN DEL SISTEMA DE ELECTRIFICACIÓN RURAL DE LAS CUENCAS DE LOS RÍOS CENEPA, COMAINA, NUMPATKAY Y SANTIAGO, DISTRITOS FRONTERIZOS DE EL CENEPA, IMAZA Y RÍO SANTIAGO, REGIÓN AMAZONAS"</t>
  </si>
  <si>
    <t xml:space="preserve">LP-SM-4-2021-MINEM/DGER-1 </t>
  </si>
  <si>
    <t xml:space="preserve">20608199552 - CONSORCIO NUMPATKAY CHINA CAMC ENGINEERING CO., SUCURSAL PERU. - 20603798075- 20605487051 INIP INGENIERIA INTEGRACION DE PROYECTOS S.A.C. </t>
  </si>
  <si>
    <t>CONTRATO N° 003-2022-MINEM/DGER</t>
  </si>
  <si>
    <t>EJECUCION DE LA OBRA: AMPLIACIÓN DE REDES DE DISTRIBUCIÓN EN EL DEPARTAMENTO DE APURIMAC</t>
  </si>
  <si>
    <t xml:space="preserve">LP-SM-16-2021-MINEM/DGER-1 </t>
  </si>
  <si>
    <t xml:space="preserve">20510693826 CONSORCIO CHINCHEROS II   REINGENIERIA EN LA CONSTRUCCION S.R.L.  20300690999   CONSTRUCTORA CABO VERDE S.A. COVERSA   </t>
  </si>
  <si>
    <t>CONTRATO N° 016-2022-MINEM/DGER</t>
  </si>
  <si>
    <t>EJECUCION DE LA OBRA: AMPLIACIÓN DE REDES DE DISTRIBUCIÓN EN EL DEPARTAMENTO DE PASCO</t>
  </si>
  <si>
    <t>LP-SM-15-2021-MINEM/DGER-1</t>
  </si>
  <si>
    <t>20609153114 -CONSORCIO PASCO    ROCA FUERTE EIRL   20486774283 CORPORACION ENERGY S.A.  20487015742, 20503379521  INCORP INGENIERIA Y CONSTRUCCION SOCIEDAD ANONIMA CERRADA</t>
  </si>
  <si>
    <t>CONTRATO N° 017-2022-MINEM/DGER</t>
  </si>
  <si>
    <t>270 d. cal.</t>
  </si>
  <si>
    <t>EJECUCION DE LA OBRA: MEJORAMIENTO, AMPLIACION DEL SISTEMA DE ELECTRIFICACION RURAL REDES PRIMARIAS DE 13.2 KV Y REDES SECUNDARIAS 440/220 V EN LOS SECTORES CARATA, CAUPAR, CHOTA, SAN AGUSTIN, SAN FRANCISCO, SAN VICENTE, SANTA CRUZ, DISTRITO DE AGALLPAMPA - OTUZCO - LA LIBERTAD</t>
  </si>
  <si>
    <t xml:space="preserve">LP-SM-17-2021-MINEM/DGER-1 </t>
  </si>
  <si>
    <t>20363610936 - SIPA CONTRATISTAS GENERALES S.R.L.</t>
  </si>
  <si>
    <t>CONTRATO N° 042-2022-MINEM/DGER</t>
  </si>
  <si>
    <t>EJECUCION DE LA OBRA: CREACION DEL SERVICIO ELECTRICO EN LA COMUNIDAD DE FERNANDO ROSAS DEL DISTRITO DE MORONA-PROVINCIA DE DATEM DEL MARAÑON -DEPARTAMENTO DE LORETO</t>
  </si>
  <si>
    <t xml:space="preserve">AS-SM-14-2021-MINEM/DGER-1 </t>
  </si>
  <si>
    <t>20604917965 - EL CONSORCIO ORION 1. CONTRATISTAS GENERALES MARREROS E.I.R.L - 2. 20393878836 CONSTRUCTORA C.E.M. 20525526721 CONTRATISTAS GENERALES S.R.L.</t>
  </si>
  <si>
    <t>CONTRATO N° 002-2022-MINEM/DGER</t>
  </si>
  <si>
    <t>EJECUCION DE LA OBRA: CREACION INSTALACION DEL SUBSISTEMA DE DISTRIBUCION PRIMARIA 10-22,9 KV Y SUBSISTEMA DE DISTRIBUCION SECUNDARIA 380/220 V E INSTALACION DE ALUMBRADO PUBLICO LUCAS CUTIVALU DEL DISTRITO DE MIGUEL CHECA - PROVINCIA DE SULLANA - DEPARTAMENTO DE PIURA</t>
  </si>
  <si>
    <t xml:space="preserve">AS-SM-12-2021-MINEM/DGER-1 </t>
  </si>
  <si>
    <t xml:space="preserve">20527814261 - CONSORCIO IMPERIO  ORION CONTRATISTAS Y CONSULTORES SOCIEDAD ANÓNIMA CERRADA- ORION SAC   20564340384  - DIAMANTE ASESORES Y CONSTRUCTORES SOCIEDAD COMERCIAL DE RESPONSABILIDAD LIMITADA - DIAMANTE S.R.L.  </t>
  </si>
  <si>
    <t>CONTRATO N° 019-2022-MINEM/DGER</t>
  </si>
  <si>
    <t>EJECUCIÓN DE LA OBRA: AMPLIACIÓN DE REDES DE DISTRIBUCIÓN EN EL DEPARTAMENTO DE AMAZONAS</t>
  </si>
  <si>
    <t xml:space="preserve">LP-SM-12-2021-MINEM/DGER-1 </t>
  </si>
  <si>
    <t xml:space="preserve">20608799941 - CONSORCIO AMAZONAS                    20510413301 ABC INGENIEROS S.A.C.
20121797314 - CONSEGESA S.A.
</t>
  </si>
  <si>
    <t>CONTRATO N° 009-2022-MINEM/DGER</t>
  </si>
  <si>
    <t>SUPERVISIÓN DE LA OBRA  AMPLIACIÓN DE REDES DE DISTRIBUCIÓN EN LA PROVINCIA DE HUANTA, DEPARTAMENTO DE AYACUCHO</t>
  </si>
  <si>
    <t>CONCURSO  PUBLICO</t>
  </si>
  <si>
    <t xml:space="preserve">CP-SM-11-2021-MINEM/DGER-1 </t>
  </si>
  <si>
    <t xml:space="preserve">10075164811 - CONSORCIO SUPERVISOR E &amp; C
20601630878 - JAIME ROMAN HUARCAYA RAZABAL
MH GESTIONA S.A.C
</t>
  </si>
  <si>
    <t>CONTRATO N° 004-2022-MINEM/DGER</t>
  </si>
  <si>
    <t>210 d. cal.</t>
  </si>
  <si>
    <t>SUPERVISION DE LA OBRA: INSTALACION DEL SISTEMA ELECTRICO RURAL DE LOS CASERIOS SAN PABLO ALTO, LA MORCILLA BAJA, LA MORCILLA ALTA Y EL PROGRESO , DISTRITO DE JESUS - CAJAMARCA - CAJAMARCA</t>
  </si>
  <si>
    <t xml:space="preserve">AS-SM-7-2021-MINEM/DGER-1 </t>
  </si>
  <si>
    <t>10167911019 -PINTO FUENTES CARLOS JORGE</t>
  </si>
  <si>
    <t>CONTRATO N° 053-2021-MINEM/DGER</t>
  </si>
  <si>
    <t>EJECUCIÓN DE LA OBRA: MEJORAMIENTO, AMPLIACIÓN DE LA RED PRIMARIA, RED SECUNDARIA Y ALUMBRADO PÚBLICO DEL CASERIO SAN JUAN DEL SURO, CUYUMALCA, DISTRITO DE CHOTA, PROVINCIA DE CHOTA, CAJAMARCA</t>
  </si>
  <si>
    <t xml:space="preserve">AS-SM-10-2021-MINEM/DGER-1 </t>
  </si>
  <si>
    <t>10295936318 - PALERMO HERRERA ORE</t>
  </si>
  <si>
    <t>CONTRATO N° 007-2022-MINEM/DGER</t>
  </si>
  <si>
    <t>EJECUCION DE LA OBRA: CREACIÓN DEL SERVICIO ELÉCTRICO EN LA COMUNIDAD DE CHAPIS Y SUS ANEXOS, DISTRITO DE MANSERICHE, PROVINCIA DE DATEM DEL MARAÑON, DEPARTAMENTO DE LORETO</t>
  </si>
  <si>
    <t>AS-SM-9-2021-MINEM/DGER-1</t>
  </si>
  <si>
    <t>20393209837 - INGENIERÍA Y CONSTRUCCIÓN S.A.C.</t>
  </si>
  <si>
    <t>CONTRATO N° 005-2022-MINEM/DGER</t>
  </si>
  <si>
    <t>EJECUCION DE LA OBRA: CREACION DEL SERVICIO DE ENERGÍA ELECTRICA MEDIANTE SISTEMA CONVENCIONAL EN LAS LOCALIDADES Y/O SECTORES DE LAS PROVINCIAS DE MARISCAL CACERES, HUALLAGA Y BELLAVISTA, DEPARTAMENTO DE SAN MARTÍN</t>
  </si>
  <si>
    <t>LP-SM-8-2021-MINEM/DGER-1</t>
  </si>
  <si>
    <t xml:space="preserve">6,956,622.39
</t>
  </si>
  <si>
    <t>20171390614 - CONSORCIO SELVANERGIA  J.P. CONTRATISTAS GENERALES S.R.L.   20503379521 - INCORP INGENIERIA Y CONSTRUCCION SOCIEDAD ANONIMA CERRADA</t>
  </si>
  <si>
    <t>CONTRATO N° 015-2022-MINEM/DGER</t>
  </si>
  <si>
    <t>SUPERVISION DE LA OBRA: MEJORAMIENTO Y AMPLIACIÓN DEL SERVICIO DE ENERGÍA ELÉCTRICA RURAL MEDIANTE SISTEMA CONVENCIONAL EN LAS LOCALIDADES DE COPA CHICO, CARAZBAMBA, COCHAPAMPA, CAYAPAQUI Y ACHASPAMPA, DISTRITO DE CARHUAZ, PROVINCIA DE CARHUAZ-ANCASH</t>
  </si>
  <si>
    <t>CP-SM-12-2021-MINEM/DGER-1</t>
  </si>
  <si>
    <t>10105790321 - CONSORCIO CARBAO &amp; LPD                                             20602092233 - PEÑA DUEÑAS LUIS  CARBAO S.A.C.</t>
  </si>
  <si>
    <t>CONTRATO N° 001-2022-MINEM/DGER</t>
  </si>
  <si>
    <t>EJECUCIÓN DEL SALDO DE OBRA "MEJORAMIENTO DE LA PRESTACIÓN DEL SERVICIO ELÉCTRICO EN EL CENTRO POBLADO MENOR SANTA CRUZ, PROVINCIA DE ALTO AMAZONAS - LORETO"</t>
  </si>
  <si>
    <t>LP-SM-13-2021-MINEM/DGER-1</t>
  </si>
  <si>
    <t>20486774283  - CONSORCIO HUATAPI ASOCIADOS ROCA FUERTE EIRL                           CMP CONTRATISTAS GENERALES SOCIEDAD ANONIMA CERRADA 20393292637 -  CMP CONTRATISTAS GENERALES S.A.C.</t>
  </si>
  <si>
    <t>CONTRATO N° 051-2021-MINEM/DGER</t>
  </si>
  <si>
    <t>SUPERVISION DE LA OBRA: AMPLIACION DE LA ELECTRIFICACIÓN RURAL EN LA PROVINCIA DE ALTO AMAZONAS, DEPARTAMENTO DE LORETO EN LOS DISTRITOS DE YURIMAGUAS, BALSAPUERTO Y LAGUNAS DE LA PROVINCIA DE ALTO AMAZONAS - DEPARTAMENTO DE LORETO</t>
  </si>
  <si>
    <t>CP-SM-4-2020-MINEM/DGER-1</t>
  </si>
  <si>
    <t xml:space="preserve"> 10103214896 - 10075164811  CONSORCIO SUPERVISOR 2I (CABEZAS ESCURRA WILLIAM SERAFIN - HUARCAYA RAZABAL JAIME ROMAN)</t>
  </si>
  <si>
    <t>CONTRATO N° 045-2021-MINEM/DGER</t>
  </si>
  <si>
    <t>420 d.cal.</t>
  </si>
  <si>
    <t>EJECUCION DE LA OBRA: MEJORAMIENTO Y AMPLIACIÓN DEL SERVICIO DE ENERGÍA ELÉCTRICA RURAL MEDIANTE SISTEMA CONVENCIONAL EN LAS LOCALIDADES DE COPA CHICO, CARAZBAMBA, COCHAPAMPA, CAYAPAQUI Y ACHASPAMPA, DISTRITO DE CARHUAZ, PROVINCIA DE CARHUAZ-ANCASH</t>
  </si>
  <si>
    <t>LP-SM-11-2021-MINEM/DGER-1</t>
  </si>
  <si>
    <t>20510413301 - ABC INGENIEROS SAC</t>
  </si>
  <si>
    <t>CONTRATO N° 041-2021-MINEM/DGER</t>
  </si>
  <si>
    <t xml:space="preserve">240 d. cal. </t>
  </si>
  <si>
    <t>SUPERVISION DE LA OBRA:MEJORAMIENTO Y AMPLIACIÓN DEL SISTEMA DE ELECTRIFICACIÓN RURAL DE LAS LOCALIDADES DE HUACAYBAMBA,HUAUYASH, CHICHIPÓN, JAMASCA, RONDOBAMBA, QUICHIRRAGRA, COLCA Y HUAGSHA, DEL DISTRITO DE HUACAYBAMBA, PROVINCIA DE HUACAYBAMBA- HUANUCO</t>
  </si>
  <si>
    <t>CP-SM-10-2021-MINEM/DGER-1</t>
  </si>
  <si>
    <t>10175293031 - 10411356791  CONSORCIO COLLANTES CORPORACION II (SERRANO CUEVA SALVADOR - DIAZ IPANAQUE RICHARD WILDER ANTONIO)</t>
  </si>
  <si>
    <t>CONTRATO N° 048-2021-MINEM/DGER</t>
  </si>
  <si>
    <t xml:space="preserve">300 d. cal. </t>
  </si>
  <si>
    <t>SUPERVISIÓN DEL EXPEDIENTE TECNICO Y EJECUCION DE OBRA AFIANZAMIENTO DEL SUMINISTRO DE ENERGIA ELECTRICA DEL DISTRITO DE MACUSANI, PROVINCIA DE CARABAYA, REGION PUNO</t>
  </si>
  <si>
    <t>CP-SM-9-2021-MINEM/DGER-1</t>
  </si>
  <si>
    <t>20252132466 - SERVICIOS DE INGENIERIA INTEGRAL S.A.C.</t>
  </si>
  <si>
    <t>CONTRATO N° 046-2021-MINEM/DGER</t>
  </si>
  <si>
    <t xml:space="preserve"> 540 d. cal </t>
  </si>
  <si>
    <t>SUPERVISIÓN DE OBRAS POR PAQUETE DENOMINADO "PAQUETE N° 06: DOS (02) OBRAS DE ELECTRIFICACIÓN RURAL EN DOS (02) DEPARTAMENTOS - HUÁNUCO Y PIURA"</t>
  </si>
  <si>
    <t>CP-SM-5-2021-MINEM/DGER-1</t>
  </si>
  <si>
    <t>20101331653 - 20134100622  CONSORCIO SUPERVISOR HUANUCO - PIURA (DESSAU S&amp;Z S.A. - HURTADO-HERMOZA INGENIEROS CONSULTORES S.A. - H &amp; H INGENIEROS CONSULTORES S.A.)</t>
  </si>
  <si>
    <t>CONTRATO N° 044-2021-MINEM/DGER</t>
  </si>
  <si>
    <t xml:space="preserve">120 d. cal para la elaboración del expediente.
 420 d. cal para la ejecución de obra.
</t>
  </si>
  <si>
    <t>EJECUCIÓN DEL SALDO DE OBRA SISTEMA ELÉCTRICO RURAL TAYABAMBA-HUANCASPATA-V ETAPA</t>
  </si>
  <si>
    <t>LP-SM-9-2021-MINEM/DGER-1</t>
  </si>
  <si>
    <t>20440330381 - L.C.F. DISTRIBUCIONES Y SERVICIOS S.A.C</t>
  </si>
  <si>
    <t>CONTRATO N° 052-2021-MINEM/DGER</t>
  </si>
  <si>
    <t xml:space="preserve">210 d. cal. </t>
  </si>
  <si>
    <t>SUPERVISIÓN DE LA OBRA: SISTEMA ELÉCTRICO RURAL VALLE HUAURA SAYAN III ETAPA</t>
  </si>
  <si>
    <t>AS-SM-8-2021-MINEM/DGER-1</t>
  </si>
  <si>
    <t>20519339154 - UNION DE CONSULTORES SOCIEDAD ANONIMA CERRADA - UNION DE CONSULTORES S.A.C.</t>
  </si>
  <si>
    <t>CONTRATO N° 032-2021-MINEM/DGER</t>
  </si>
  <si>
    <t xml:space="preserve">150 d. cal. </t>
  </si>
  <si>
    <t>SUPERVISION DE LA EJECUCIÓN DE LA OBRA:AMPLIACION DEL SERVICIO DEL SISTEMA DE ELECTRIFICACIÓN RURAL II ETAPA EN LOCALIDADES Y/O SECTORES UBICADOS EN LAS PROVINCIAS DE MOYOBAMBA Y RIOJA DEL DEPARTAMENTO DE SAN MARTIN</t>
  </si>
  <si>
    <t>CP-SM-7-2021-MINEM/DGER-1</t>
  </si>
  <si>
    <t>20531353154 - 10011067412  CONSORCIO CESAM (CESAM S.A.C. - SINCHE MAYORCA GODOFREDO NARCISO)</t>
  </si>
  <si>
    <t>CONTRATO N° 039-2021-MINEM/DGER</t>
  </si>
  <si>
    <t>CONTRATACIÓN DE LA SUPERVISIÓN DE LA OBRA "MEJORAMIENTO Y AMPLIACIÓN DEL SERVICIO DE ENERGÍA ELÉCTRICA MEDIANTE EL SISTEMA CONVENCIONAL DEL DISTRITO DE QUEROPALCA - PROVINCIA DE LAURICOCHA - DEPARTAMENTO DE HUÁNUCO"</t>
  </si>
  <si>
    <t>AS-SM-6-2021-MINEM/DGER-1</t>
  </si>
  <si>
    <t>10175293031 - SERRANO CUEVA SALVADOR</t>
  </si>
  <si>
    <t>CONTRATO N° 042-2021-MINEM/DGER</t>
  </si>
  <si>
    <t>SUPERVISION DE LA EJECUCION DE LA OBRA CREACION DEL SERVICIO DE ELECTRIFICACION RURAL MEDIANTE SISTEMA CONVENCIONAL PARA EL CENTRO POBLADO DE HUABAL - DISTRITO DE HUABAL - PROVINCIA DE JAEN - REGIÓN CAJAMARCA</t>
  </si>
  <si>
    <t>AS-SM-5-2021-MINEM/DGER-1</t>
  </si>
  <si>
    <t>10075164811 - 10175768608 CONSORCIO JAEN (HUARCAYA RAZABAL JAIME ROMAN - INGA HERNANDEZ JUAN MANUEL)</t>
  </si>
  <si>
    <t>CONTRATO N° 031-2021-MINEM/DGER</t>
  </si>
  <si>
    <t xml:space="preserve">120 d. cal. </t>
  </si>
  <si>
    <t>SUPERVISION DE LA OBRA "INSTALACIÓN DEL SISTEMA DE ELECTRIFICACIÓN RURAL DE LAS CUENCAS DE LOS RÍOS CENEPA, COMAINA, NUMPATKAY Y SANTIAGO, DISTRITOS FRONTERIZOS DE EL CENEPA, IMAZA Y RÍO SANTIAGO, REGIÓN AMAZONAS"</t>
  </si>
  <si>
    <t>CP-SM-4-2021-MINEM/DGER-1</t>
  </si>
  <si>
    <t>20531353154 - 10011067412 - 20252132466  CONSORCIO AMAZONAS ( CESAM S.A.C. - SINCHE MAYORCA GODOFREDO NARCISO - SERVICIOS DE INGENIERIA INTEGRAL S.A.C.)</t>
  </si>
  <si>
    <t>CONTRATO N° 038-2021-MINEM/DGER</t>
  </si>
  <si>
    <t xml:space="preserve">540 d. cal. </t>
  </si>
  <si>
    <t>SUPERVISIÓN DE LA OBRA: CREACIÓN DEL SERVICIO DE ENERGÍA ELÉCTRICA MEDIANTE SISTEMA CONVENCIONAL EN LAS LOCALIDADES DE LAS CUENCAS 17, 18, 20 Y 21 DEL DISTRITO DE MAZAMARI , SATIPO , JUNÍN</t>
  </si>
  <si>
    <t>CP-SM-6-2021-MINEM/DGER-1</t>
  </si>
  <si>
    <t>10103214896 - 20539146166  CONSORCIO CONSULTOR SUPERVISOR W Y C (CABEZAS ESCURRA WILLIAM SERAFIN - CONSTRUCTORA Y CONSULTORA P Y F EIRL)</t>
  </si>
  <si>
    <t>CONTRATO N° 040-2021-MINEM/DGER</t>
  </si>
  <si>
    <t>SUPERVISION DE OBRAS POR PAQUETE DENOMINADO "PAQUETE No. 1: CINCO (05) OBRAS DE ELECTRIFICACIÓN RURAL EN TRES (03) DEPARTAMENTOS - LAMBAYEQUE, LA LIBERTAD Y ANCASH"</t>
  </si>
  <si>
    <t>CP-SM-2-2021-MINEM/DGER-1</t>
  </si>
  <si>
    <t>20100966426 VICTOR CHAVEZ IZQUIERDO S A</t>
  </si>
  <si>
    <t>CONTRATO N° 036-2021-MINEM/DGER</t>
  </si>
  <si>
    <t>ELABORACION DE EXPEDIENTE TECNICO Y EJECUCION DE OBRA AFIANZAMIENTO DEL SUMINISTRO DE ENERGIA ELECTRICA DEL DISTRITO DE MACUSANI, PROVINCIA DE CARABAYA, REGION PUNO</t>
  </si>
  <si>
    <t>LP-SM-10-2021-MINEM/DGER-1</t>
  </si>
  <si>
    <t>10238858955 - 20300690999 - 20108397005  CONSORCIO USA ( ALARCON GARATE NOEMI - CONSTRUCTORA CABO VERDE S.A. COVERSA - USA CONTRATISTAS GENERALES S.R.L.)</t>
  </si>
  <si>
    <t>CONTRATO N° 043-2021-MINEM/DGER</t>
  </si>
  <si>
    <t>SUPERVISIÓN DE OBRA "AMPLIACIÓN DE LÍNEAS PRIMARIAS, REDES PRIMARIAS Y REDES SECUNDARIAS EN LAS 7 LOCALIDADES DEL DISTRITO DE CORANI, PROVINCIA DE CARABAYA, DEPARTAMENTO DE PUNO"</t>
  </si>
  <si>
    <t>CP-SM-3-2021-MINEM/DGER-1</t>
  </si>
  <si>
    <t>10175293031 - 10090757828 - 10410591354  CONSORCIO SIE AMERICA II (SERRANO CUEVA SALVADOR - MUÑOZ RUBIO CESAR - MONTENEGRO HERNANDEZ SEGUNDO ORLANDO)</t>
  </si>
  <si>
    <t>CONTRATO N° 035-2021-MINEM/DGER</t>
  </si>
  <si>
    <t xml:space="preserve">330 d. cal. </t>
  </si>
  <si>
    <t>EJECUCION DE SALDO DE OBRA SISTEMA ELECTRICO RURAL PAPAPLAYA II ETAPA</t>
  </si>
  <si>
    <t>CONTRATACION DIRECTA</t>
  </si>
  <si>
    <t>DIRECTA-PROC-1-2021-MINEM/DGER-1</t>
  </si>
  <si>
    <t>20393292637 - CMP CONTRATISTAS GENERALES SOCIEDAD ANONIMA CERRADA - CMP CONTRATISTAS GENERALES S.A.C.</t>
  </si>
  <si>
    <t>CONTRATO N° 015-2021-MINEM/DGER</t>
  </si>
  <si>
    <t>EJECUCION DE LA OBRA: INSTALACION DEL SISTEMA ELECTRICO RURAL DE LOS CASERIOS SAN PABLO ALTO, LA MORCILLA BAJA, LA MORCILLA ALTA Y EL PROGRESO , DISTRITO DE JESUS - CAJAMARCA - CAJAMARCA</t>
  </si>
  <si>
    <t>AS-SM-4-2021-MINEM/DGER-1</t>
  </si>
  <si>
    <t>20559807720 - 20559825892  CONSORCIO JESUS (INGENIERIA Y CONSTRUCCIONES ACOSTA S.A.C. - EMPRESA DE PROYECTOS DE INGENIERIA EMC PROYECT E.I.R.L.)</t>
  </si>
  <si>
    <t>CONTRATO N° 030-2021-MINEM/DGER</t>
  </si>
  <si>
    <t>EJECUCIÓN DE LA OBRA AMPLIACIÓN DE REDES DE DISTRIBUCIÓN EN LA PROVINCIA DE HUANTA, DEPARTAMENTO DE AYACUCHO</t>
  </si>
  <si>
    <t>LP-SM-7-2021-MINEM/DGER-1</t>
  </si>
  <si>
    <t>20602748830 - 20101345107  CONSORCIO ARGOS (LYO CONTRATISTAS S.A.C. - MIGUEL ÁNGEL CONTRATISTAS GENERALES S.A.C.-MACOGESAC)</t>
  </si>
  <si>
    <t>CONTRATO N° 047-2021-MINEM/DGER</t>
  </si>
  <si>
    <t xml:space="preserve"> 330 d. cal </t>
  </si>
  <si>
    <t>EJECUCION DE LA OBRA CREACION DEL SERVICIO DE ELECTRIFICACION RURAL MEDIANTE SISTEMA CONVENCIONAL PARA EL CENTRO POBLADO DE HUABAL - DISTRITO DE HUABAL - PROVINCIA DE JAEN - REGIÓN CAJAMARCA</t>
  </si>
  <si>
    <t>AS-SM-1-2021-MINEM/DGER-1</t>
  </si>
  <si>
    <t>20600076222 - 10277207171  CONSORCIO INGENIEROS ELECTRICISTAS (G Y LL INGENIEROS S.A.C - CASTRO LOPEZ EDWIN)</t>
  </si>
  <si>
    <t>CONTRATO N° 021-2021-MINEM/DGER</t>
  </si>
  <si>
    <t>EJECUCIÓN DE LA OBRA: SISTEMA ELÉCTRICO RURAL VALLE HUAURA SAYAN III ETAPA</t>
  </si>
  <si>
    <t>AS-SM-3-2021-MINEM/DGER-1</t>
  </si>
  <si>
    <t>20537863162 - CONSTRUCTORA TURIN E.I.R.L.</t>
  </si>
  <si>
    <t>CONTRATO N° 017-2021-MINEM/DGER</t>
  </si>
  <si>
    <t>EJECUCION DE LA OBRA: MEJORAMIENTO Y AMPLIACION DEL SERVICIO DE ENERGÍA ELÉCTRICA MEDIANTE EL SISTEMA CONVENCIONAL DEL DISTRITO DE QUEROPALCA - PROVINCIA DE LAURICOCHA - DEPARTAMENTO DE HUANUCO</t>
  </si>
  <si>
    <t>AS-SM-2-2021-MINEM/DGER-1</t>
  </si>
  <si>
    <t>20537863162 CONSTRUCTORA TURIN E.I.R.L.</t>
  </si>
  <si>
    <t>CONTRATO N° 023-2021-MINEM/DGER</t>
  </si>
  <si>
    <t>EJECUCION DE LA OBRA: MEJORAMIENTO y AMPLIACIÓN DEL SISTEMA DE ELECTRIFICACIÓN RURAL DE LAS LOCALIDADES DE HUACAYBAMBA,HUAUYASH, CHICHIPÓN, JAMASCA, RONDOBAMBA, QUICHIRRAGRA, COLCA Y HUAGSHA, DEL DISTRITO DE HUACAYBAMBA, PROVINCIA DE HUACAYBAMBA- HUANUCO</t>
  </si>
  <si>
    <t>LP-SM-3-2021-MINEM/DGER-1</t>
  </si>
  <si>
    <t>20510413483 OBRITEC S.A.C.</t>
  </si>
  <si>
    <t>CONTRATO N° 029-2021-MINEM/DGER</t>
  </si>
  <si>
    <t>EJECUCIÓN DE LA OBRA: CREACIÓN DEL SERVICIO DE ENERGÍA ELÉCTRICA MEDIANTE SISTEMA CONVENCIONAL EN LAS LOCALIDADES DE LAS CUENCAS 17, 18, 20 Y 21 DEL DISTRITO DE MAZAMARI , SATIPO , JUNÍN</t>
  </si>
  <si>
    <t>LP-SM-5-2021-MINEM/DGER-1</t>
  </si>
  <si>
    <t>20393308142 - 20393292637  CONSORCIO MAZAMARI ASOCIADOS (KAMPO CONTRATISTAS GENERALES E.I.R.L. - CMP CONTRATISTAS GENERALES SOCIEDAD ANONIMA CERRADA - CMP CONTRATISTAS GENERALES S.A.C.)</t>
  </si>
  <si>
    <t>CONTRATO N° 019-2021-MINEM/DGER</t>
  </si>
  <si>
    <t>EJECUCIÓN DE LA OBRA:AMPLIACION DEL SERVICIO DEL SISTEMA DE ELECTRIFICACIÓN RURAL II ETAPA EN LOCALIDADES Y/O SECTORES UBICADOS EN LAS PROVINCIAS DE MOYOBAMBA Y RIOJA DEL DEPARTAMENTO DE SAN MARTIN</t>
  </si>
  <si>
    <t>LP-SM-6-2021-MINEM/DGER-1</t>
  </si>
  <si>
    <t>20477875484 - 20487015742  CONSORCIO SAN JUAN BAUTISTA (CONSORCIO CONSTRUCCION Y DESARROLLO SAC - CORPORACION ENERGY S.A.)</t>
  </si>
  <si>
    <t>CONTRATO N° 020-2021-MINEM/DGER</t>
  </si>
  <si>
    <t>CONTRATACIÓN DE LA EJECUCIÓN DE LA OBRA POR PAQUETE DENOMINADO "PAQUETE - 1: CINCO (05) OBRAS DE ELECTRIFICACIÓN RURAL EN TRES (03) DEPARTAMENTOS - LAMBAYEQUE, LA LIBERTAD Y ÁNCASH"</t>
  </si>
  <si>
    <t>LP-SM-2-2021-MINEM/DGER-1</t>
  </si>
  <si>
    <t>20487015742 - 20510413301  CONSORCIO ENERGIA IV (CORPORACION ENERGY S.A. - ABC INGENIEROS SAC)</t>
  </si>
  <si>
    <t>CONTRATO N° 024-2021-MINEM/DGER</t>
  </si>
  <si>
    <t xml:space="preserve">180 d. cal. </t>
  </si>
  <si>
    <t>CONTRATO N° 025-2021-MINEM/DGER</t>
  </si>
  <si>
    <t xml:space="preserve">90 d. cal. </t>
  </si>
  <si>
    <t>CONTRATO N° 026-2021-MINEM/DGER</t>
  </si>
  <si>
    <t>CONTRATO N° 027-2021-MINEM/DGER</t>
  </si>
  <si>
    <t>CONTRATO N° 028-2021-MINEM/DGER</t>
  </si>
  <si>
    <t xml:space="preserve">360 d. cal. </t>
  </si>
  <si>
    <t>CONTRATACIÓN DE SERVICIO DE PROGRAMA DE SEGURO INTEGRAL PARA LA DIRECCIÓN GENERAL DE ELECTRIFICACIÓN RURAL DEL MINISTERIO DE ENERGÍA Y MINAS</t>
  </si>
  <si>
    <t>Servicio</t>
  </si>
  <si>
    <t>CP-SM-1-2021-MINEM/DGER-1</t>
  </si>
  <si>
    <t>20332970411 CONSORCIO PACÍFICO           1) PACÍFICO COMPAÑÍA DE SEGUROS Y REASEGUROS S.A.                                               2) 20431115825  PACÍFICO S.A. ENTIDAD PRESTADORA DE SALUD,</t>
  </si>
  <si>
    <t>CONTRATO N° 022-2021-MINEM/DGER</t>
  </si>
  <si>
    <t xml:space="preserve">730 d. cal. </t>
  </si>
  <si>
    <t>EJECUCIÓN DE OBRA "AMPLIACIÓN DE LÍNEAS PRIMARIAS, REDES PRIMARIAS Y REDES SECUNDARIAS EN LAS 7 LOCALIDADES DEL DISTRITO DE CORANI, PROVINCIA DE CARABAYA, DEPARTAMENTO DE PUNO"</t>
  </si>
  <si>
    <t>LP-SM-1-2021-MINEM/DGER-1</t>
  </si>
  <si>
    <t>20525293794 TECNICOS EJECUTORES A &amp; G SOCIEDAD COMERCIAL DE RESPONSABILIDAD LIMITADA</t>
  </si>
  <si>
    <t>CONTRATO N° 016-2021-MINEM/DGER</t>
  </si>
  <si>
    <t xml:space="preserve">SUPERVISIÓN DE LA EJECUCIÓN DEL PROYECTO DE LA OBRA: MEJORAMIENTO Y AMPLIACIÓN DE LAS REDES ELÉCTRICAS RURALES, EN MT, BT MEDIANTE SISTEMA CONVENCIONAL - INTERCONECTADO, EN EL DISTRITO DE YAUYUCÁN, PROVINCIA DE SANTA CRUZ, DEPARTAMENTO DE CAJAMARCA </t>
  </si>
  <si>
    <t xml:space="preserve">AS-SM-11-2022-MINEM/DGER-1 </t>
  </si>
  <si>
    <t>CON FECHA 23/09/2022 SE OTORGARA LA BUENA PRO, ENCONTRANDOSE EN LA ETAPA DE REGISTRO DE PARTICIPANTES</t>
  </si>
  <si>
    <t xml:space="preserve">ELABORACIÓN DEL ESTUDIO DE PERFIL DEL PROYECTO: CREACIÓN DE LA ELECTRIFICACIÓN RURAL INTEGRAL EN 2 DISTRITOS DE LA PROVINCIA DE ILO, 5 DISTRITOS DE LA PROVINCIA DE MARISCAL NIETO Y 11 DISTRITOS DE LA PROVINCIA DE GENERAL SANCHEZ CERRO, DEPARTAMENTO DE MOQUEGUA </t>
  </si>
  <si>
    <t xml:space="preserve">CP-SM-23-2022-MINEM/DGER-1 </t>
  </si>
  <si>
    <t>CON FECHA 17/10/2022 SE OTORGARA LA BUENA PRO, ENCONTRANDOSE EN LA ETAPA DE REGISTRO DE PARTICIPANTES</t>
  </si>
  <si>
    <t xml:space="preserve">ELABORACIÓN DEL ESTUDIO DE PERFIL DEL PROYECTO: CREACIÓN DE LA ELECTRIFICACIÓN RURAL INTEGRAL EN 6 DISTRITOS DE LA PROVINCIA DE ICA, 4 DISTRITOS DE LA PROVINCIA DE NASCA, 2 DISTRITOS DE LA PROVINCIA DE PALPA, 4 DISTRITOS DE LA PROVINCIA DE PISCO Y 6 DISTRITOS DE LA PROVINCIA DE CHINCHA, DEPARTAMENTO DE ICA </t>
  </si>
  <si>
    <t xml:space="preserve">CP-SM-24-2022-MINEM/DGER-1 </t>
  </si>
  <si>
    <t>CON FECHA 10/10/2022  SE OTORGARA LA BUENA PRO, ENCONTRANDOSE EN LA ETAPA DE REGISTRO DE PARTICIPANTES</t>
  </si>
  <si>
    <t>PAQUETE 2: ELABORACIÓN DE LOS ESTUDIOS DE PREINVERSIÓN A NIVEL DE PERFIL DE TRES (03) PROYECTOS DE ELECTRIFICACIÓN RURAL EN LOS DEPARTAMENTOS DE AYACUCHO Y PUNO</t>
  </si>
  <si>
    <t xml:space="preserve">CP-SM-22-2022-MINEM/DGER-1 </t>
  </si>
  <si>
    <t>CON FECHA 28/09/2022  SE OTORGARA LA BUENA PRO, ENCONTRANDOSE EN LA ETAPA DE REGISTRO DE PARTICIPANTES</t>
  </si>
  <si>
    <t xml:space="preserve">PAQUETE 1: ELABORACIÓN DE ESTUDIOS DE PREINVERSIÓN A NIVEL DE PERFIL PARA TRES (03) PROYECTOS DE ELECTRIFICACIÓN RURAL EN LOS DEPARTAMENTOS DE HUÁNUCO Y JUNÍN </t>
  </si>
  <si>
    <t xml:space="preserve">CP-SM-21-2022-MINEM/DGER-1 </t>
  </si>
  <si>
    <t>CON FECHA 22/09/2022  SE OTORGARA LA BUENA PRO, ENCONTRANDOSE EN LA ETAPA DE REGISTRO DE PARTICIPANTES</t>
  </si>
  <si>
    <t>ELABORACIÓN DEL ESTUDIO DE PERFIL DEL PROYECTO: CREACIÓN ELECTRIFICACIÓN RURAL INTEGRAL EN 12 DISTRITOS DE LA PROVINCIA DE JAUJA Y 8 DISTRITOS DE LA PROVINCIA DE TARMA - DEPARTAMENTO DE JUNÍN</t>
  </si>
  <si>
    <t xml:space="preserve">CP-SM-20-2022-MINEM/DGER-1 </t>
  </si>
  <si>
    <t>CON FECHA 22/09/2022 SE OTORGARA LA BUENA PRO, ENCONTRANDOSE EN LA ETAPA DE REGISTRO DE PARTICIPANTES</t>
  </si>
  <si>
    <t xml:space="preserve">ELABORACIÓN DEL ESTUDIO DE PERFIL DEL PROYECTO: MEJORAMIENTO Y AMPLIACIÓN ELECTRIFICACIÓN RURAL INTEGRAL EN EL DISTRITO RIO NEGRO, PROVINCIA SATIPO , DEPARTAMENTO DE JUNÍN </t>
  </si>
  <si>
    <t xml:space="preserve">CP-SM-19-2022-MINEM/DGER-1 </t>
  </si>
  <si>
    <t xml:space="preserve">20486941287  CONSORCIO ENERGIA  CONSULTORES Y CONSTRUCTORES KEVIN S.A.C. 20319536699 DESARROLLO CON ING CONTRATISTAS GRLES SA </t>
  </si>
  <si>
    <t>CON FECHA 19/08/2022 SE OTORGO LA BUENA PRO</t>
  </si>
  <si>
    <t>PROXIMO A LA SUSCRIPCION DEL CONTRATO</t>
  </si>
  <si>
    <t xml:space="preserve"> ELABORACIÓN DEL ESTUDIO DE PERFIL DEL PROYECTO: MEJORAMIENTO Y AMPLIACIÓN DE LA ELECTRIFICACIÓN RURAL INTEGRAL EN 4 DISTRITOS DE LA PROVINCIA DE CHUMBIVILCAS EN EL DEPARTAMENTO DE CUSCO</t>
  </si>
  <si>
    <t xml:space="preserve">CP-SM-18-2022-MINEM/DGER-1 </t>
  </si>
  <si>
    <t>20601471222 - CONSORCIO CONSULTORAS EN ENERGÍA   SOLUCIONES DE INGENIERIA EN INFRAESTRUCTURA Y DESARROLLO S.A.    20319536699 DESARROLLO CON ING CONTRATISTAS GRLES SA</t>
  </si>
  <si>
    <t>CON FECHA 02/09/2022SE OTORGO LA BUENA PRO</t>
  </si>
  <si>
    <t>EJECUCIÓN DE LA OBRA: AMPLIACIÓN DEL SERVICIO DE ELECTRIFICACIÓN RURAL II ETAPA, EN CENTROS POBLADOS Y/O SECTORES UBICADOS EN LAS PROVINCIAS DE LAMAS, EL DORADO Y SAN MARTÍN DEL DEPARTAMENTO DE SAN MARTÍN</t>
  </si>
  <si>
    <t>LP-SM-11-2022-MINEM/DGER-1</t>
  </si>
  <si>
    <t>CON FECHA 07/09/2022 SE OTORGARA LA BUENA PRO ESTANDO EN LA ETAPA DE EVALUACION DE OFERTAS</t>
  </si>
  <si>
    <t>EJECUCION DEL PROYECTO DE LA OBRA: MEJORAMIENTO Y AMPLIACION DEL SISTEMA ELECTRICO EN LA LOCALIDAD DE SOCOS Y 4 ANEXOS DEL DISTRITO DE SOCOS, PROVINCIA DE HUAMANGA, DEPARTAMENTO DE AYACUCHO</t>
  </si>
  <si>
    <t>AS-SM-6-2022-MINEM/DGER-1</t>
  </si>
  <si>
    <t>CON FECHA 31/08/2022 SE DEVIO DAR LA BUENA PRO,  , ESTANDO EN LA ETAPA DE EVALUACION DE OFERTAS</t>
  </si>
  <si>
    <t>EJECUCIÓN DE LA OBRA: INSTALACIÓN ELECTRIFICACIÓN DE LAS LOCALIDADES DE SALAS IV ETAPA, DISTRITO DE SALAS, LAMBAYEQUE, LAMBAYEQUE</t>
  </si>
  <si>
    <t>LP-SM-10-2022-MINEM/DGER-1</t>
  </si>
  <si>
    <t>CON FECHA 19/09/2022 SE OTORGARA LA BUENA PRO, ENCONTRANDOSE EN LA ETAPA DE REGISTRO DE PARTICIPANTES</t>
  </si>
  <si>
    <t>EJECUCIÓN DE LA OBRA: AMPLIACIÓN DE LA ELECTRIFICACIÓN RURAL EN LA LOCALIDAD DE NARANJITO, DISTRITO DE CATACHE, PROVINCIA DE SANTA CRUZ, DEPARTAMENTO DE CAJAMARCA</t>
  </si>
  <si>
    <t>AS-SM-9-2022-MINEM/DGER-1</t>
  </si>
  <si>
    <t>10220796669 COTAQUISPE VILLENA CARLOS RUBEN</t>
  </si>
  <si>
    <t>CON FECEHA 19/08/2022 SE CONSINTIO LA BUENA PRO</t>
  </si>
  <si>
    <t>EJECUCIÓN DE LA OBRA: INSTALACION DEL SISTEMA DE ELECTRIFICACION RURAL (LINEA PRIMARIA, RED PRIMARIA Y RED SECUNDARIA) EN LA COMUNIDAD CAMPESINA DE HIGUERANI, DISTRITO DE PACHIA, TACNA, TACNA</t>
  </si>
  <si>
    <t>AS-SM-7-2022-MINEM/DGER-1</t>
  </si>
  <si>
    <t xml:space="preserve">CON FECHA 27/07/2022 SE DEVIO DAR LA BUENA PRO,  </t>
  </si>
  <si>
    <t>COMPLEJIDAD EN LA EVALUACION</t>
  </si>
  <si>
    <t>EJECUCIÓN DE LA OBRA: CREACIÓN DE ELECTRIFICACIÓN RURAL CUARTA ETAPA PARA 38 LOCALIDADES DE CHONTALI, DISTRITO DE CHONTALI - JAÉN - CAJAMARCA</t>
  </si>
  <si>
    <t>LP-SM-9-2022-MINEM/DGER-1</t>
  </si>
  <si>
    <t>20393292637 CONSORCIO ELECTRIFICACION CHONTALI   CMP CONTRATISTAS GENERALES SOCIEDAD ANONIMA CERRADA - CMP CONTRATISTAS GENERALES S.A.C.  20479840688 CMR CONSULTORES Y EJECUTORES EIRL</t>
  </si>
  <si>
    <t>CON FECHA 26/08/2022 SE OTORGO LA BUENA PRO</t>
  </si>
  <si>
    <t>EJECUCIÓN DE OBRA: CREACIÓN DEL SERVICIO DE ENERGÍA ELÉCTRICA MEDIANTE SISTEMA CONVENCIONAL EN 10 LOCALIDADES DE OLMOS, DISTRITO DE OLMOS, LAMBAYEQUE, LAMBAYEQUE</t>
  </si>
  <si>
    <t>AS-SM-10-2022-MINEM/DGER-1</t>
  </si>
  <si>
    <t>CON FECHA 03/08/2022 SE DEVIO OTORGAR LA BUENA PRO, ESTANDO EN LA ETAPA DE EVALUACION DE OFERTAS</t>
  </si>
  <si>
    <t>ELABORACION DEL EXPEDIENTE TECNICO Y EJECUCION DE LA OBRAS DEL PAQUETE No 07: ZONA PUNO</t>
  </si>
  <si>
    <t>LP-SM-3-2022-MINEM/DGER-1</t>
  </si>
  <si>
    <t>CON FECHA 14/09/2022 SE OTORGARA LA BUENA PRO, ENCONTRANDOSE EN LA ETAPA DE REGISTRO DE PARTICIPANTES</t>
  </si>
  <si>
    <t>EJECUCIÓN DE LA OBRA: AMPLIACION Y MEJORAMIENTO DEL SERVICIO DE ENERGIA ELECTRICA MEDIANTE SISTEMA CONVENCIONAL EN LAS LOCALIDADES DE COLCA, QUILLA Y SAN JOSE DE SUCRE, DISTRITO DE COLCA, PROVINCIA DE VICTOR FAJARDO, AYACUCHO</t>
  </si>
  <si>
    <t>AS-SM-8-2022-MINEM/DGER-1</t>
  </si>
  <si>
    <t>CON FECHA 09/09/2022 SE OTORGO LA BUENA PRO , ENCONTRANDOSE EN LA ETAPA DE REGISTRO DE PARTICIPANTES</t>
  </si>
  <si>
    <t>ELABORACIÓN DE EXPEDIENTE TECNICO Y EJECUCIÓN DE LA OBRA: CREACIÓN ELECTRIFICACIÓN RURAL INTEGRAL EN 2 DISTRITOS DE LA PROVINCIA LA MAR DEL DEPARTAMENTO DE AYACUCHO</t>
  </si>
  <si>
    <t>LP-SM-7-2022-MINEM/DGER-1</t>
  </si>
  <si>
    <t>CON FECHA 25/08/2022 SE DEVIO OTORGAR LA BUENA PRO, ESTANDO EN LA ETAPA DE EVALUACION DE OFERTAS</t>
  </si>
  <si>
    <t>EJECUCIÓN DE LA OBRA: AMPLIACIÓN Y MEJORAMIENTO DEL SISTEMA DE ELECTRIFICACIÓN RURAL DEL DISTRITO DE VILLA KINTIARINA, PROVINCIA DE LA CONVENCION, DEPARTAMENTO DE CUSCO</t>
  </si>
  <si>
    <t>LP-SM-6-2022-MINEM/DGER-1</t>
  </si>
  <si>
    <t>CON FECHA 16/09/2022 SE OTORGARA LA BUENA PRO, ENCONTRANDOSE EN LA ETAPA DE REGISTRO DE PARTICIPANTES</t>
  </si>
  <si>
    <t>ELABORACIÓN DE EXPEDIENTE TECNICO Y EJECUCIÓN DE OBRA: MEJORAMIENTO Y AMPLIACIÓN DEL SISTEMA ELÉCTRICO RURAL PARA LAS LOCALIDADES DE CONGA BLANCA, CAÑAFISTO, SAN PEDRO DE CUYUMALCA Y C.P. CUYUMALCA, PROVINCIA DE CHOTA, CAJAMARCA</t>
  </si>
  <si>
    <t>LP-SM-4-2022-MINEM/DGER-1</t>
  </si>
  <si>
    <t>CON FECHA 31/08/2022 SE DEVIO OTORGAR LA BUENA PRO, ESTANDO EN LA ETAPA DE EVALUACION DE OFERTAS</t>
  </si>
  <si>
    <t>EJECUCIÓN DE LA OBRA: INSTALACIÓN DEL SERVICIO ELÉCTRICO RURAL EN 46 LOCALIDADES DE LAS PROVINCIAS DE HUANTA, LA MAR Y SATIPO, Y 81 LOCALIDADES DE LAS PROVINCIAS DE CHANCHAMAYO Y SATIPO, DE LOS DEPARTAMENTOS DE AYACUCHO Y JUNÍN</t>
  </si>
  <si>
    <t>LP-SM-8-2022-MINEM/DGER-1</t>
  </si>
  <si>
    <t>CON FECHA 20/09/2022 SE OTORGARA LA BUENA PRO, ENCONTRANDOSE EN LA ETAPA DE REGISTRO DE PARTICIPANTES</t>
  </si>
  <si>
    <t xml:space="preserve">EJECUCIÓN DE LA OBRA: MEJORAMIENTO Y AMPLIACIÓN DEL SERVICIO DE ENERGÍA ELÉCTRICA RURAL DE LAS LOCALIDADES DEL DISTRITO DE KIMBIRI, PROVINCIA DE LA CONVENCIÓN, DEPARTAMENTO DE CUSCO </t>
  </si>
  <si>
    <t xml:space="preserve">LP-SM-5-2022-MINEM/DGER-1 </t>
  </si>
  <si>
    <t>CON FECHA 05/09/2022 SE OTORGARA LA BUENA PRO, ESTANDO EN LA ETAPA DE EVALUACION DE OFERTAS</t>
  </si>
  <si>
    <t xml:space="preserve">EJECUCIÓN DEL PROYECTO DE LA OBRA: MEJORAMIENTO Y AMPLIACIÓN DE LAS REDES ELÉCTRICAS RURALES, EN MT, BT MEDIANTE SISTEMA CONVENCIONAL - INTERCONECTADO, EN EL DISTRITO DE YAUYUCÁN, PROVINCIA DE SANTA CRUZ, DEPARTAMENTO DE CAJAMARCA </t>
  </si>
  <si>
    <t xml:space="preserve">AS-SM-4-2022-MINEM/DGER-1 </t>
  </si>
  <si>
    <t>CON FECHA 18/08/2022 SE DEVIO OTORGAR LA BUENA PRO, ESTANDO EN LA ETAPA DE EVALUACION DE OFERTAS</t>
  </si>
  <si>
    <t xml:space="preserve">EJECUCION DE LAS OBRAS DEL PAQUETE No 08: ZONA PUNO </t>
  </si>
  <si>
    <t xml:space="preserve">LP-SM-2-2022-MINEM/DGER-1 </t>
  </si>
  <si>
    <t>CON FECHA 30/09/2022 SE OTORGARA LA BUENA PRO, ESTANDO EN LA ETAPA DE EVALUACION DE OFERTAS</t>
  </si>
  <si>
    <t xml:space="preserve">EJECUCIÓN DEL PROYECTO DE OBRA: MEJORAMIENTO Y AMPLIACIÓN DEL SISTEMA ELÉCTRICO DEL CENTRO POBLADO DE JIVIA E INSTALACIÓN DE SISTEMA ELÉCTRICO RURAL PARA 7 LOCALIDADES DEL DISTRITO DE JIVIA, PROVINCIA DE LAURICOCHA, HUÁNUCO </t>
  </si>
  <si>
    <t xml:space="preserve">AS-SM-5-2022-MINEM/DGER-1 </t>
  </si>
  <si>
    <t>CON FECHA 09/09/2022 SE OTORGARA LA BUENA PRO, ESTANDO EN LA ETAPA DE EVALUACION DE OFERTAS</t>
  </si>
  <si>
    <t xml:space="preserve">EJECUCION DE OBRA: MEJORAMIENTO Y AMPLIACIÓN DEL SISTEMA DE ELECTRIFICACIÓN RURAL DE LAS REDES PRIMARIAS Y SECUNDARIAS EN ZONAS FUERA DEL ÁREA DE CONCESIÓN EN 39 LOCALIDADES DEL DISTRITO DE AZÁNGARO, PROVINCIA DE AZÁNGARO, DEPARTAMENTO DE PUNO </t>
  </si>
  <si>
    <t xml:space="preserve">LP-SM-1-2022-MINEM/DGER-1 </t>
  </si>
  <si>
    <t>20541352547  CONSORCIO EDISON   ENERGIA SISTEMAS Y TELECOMUNICACIONES SOCIEDAD ANONIMA   20101345107 MIGUEL ÁNGEL CONTRATISTAS GENERALES S.A.C.-MACOGESAC</t>
  </si>
  <si>
    <t>CON FECHA 25/08/2022 SE CONSINTIO LA BUENA PRO</t>
  </si>
  <si>
    <t>SUPERVISION DE LA OBRA "CREACIÓN DEL SUMINISTRO DE ENERGÍA ELÉCTRICA EN LOS ANEXOS DE AGUA FLOR, LA FORTUNA, ARCOPUNCO, COCAL, SANTA ROSA LA LORA, UNIÓN ASOCIADOS, Y ALTO CHUNCHUYACU, DISTRITO DE SAN RAMÓN, PROVINCIA DE CHANCHAMAYO, REGIÓN JUNÍN"</t>
  </si>
  <si>
    <t>AS-SM-1-2022-MINEM/DGER-1</t>
  </si>
  <si>
    <t xml:space="preserve">10036763014 CONSORCIO SUPERVISOR SAN RAMON  ALBURQUEQUE RIOS ALEXANDER AGUSTIN  10411356791 DIAZ IPANAQUE RICHARD WILDER ANTONIO </t>
  </si>
  <si>
    <t>CONTRATO N° 048-2022MINEM/DGER</t>
  </si>
  <si>
    <t>SUPERVISIÓN DE LA OBRA: CREACION DEL SERVICIO ELÉCTRICO EN LA COMUNIDAD DE FERNANDO ROSAS DEL DISTRITO DE MORONA, PROVINCIA DE DATEM DEL MARAÑON, DEPARTAMENTO DE LORETO</t>
  </si>
  <si>
    <t>AS-SM-3-2022-MINEM/DGER-1</t>
  </si>
  <si>
    <t>10036763014  CONSORCIO SUPERVISOR MORONA  ALBURQUEQUE RIOS ALEXANDER AGUSTIN  10411356791 DIAZ IPANAQUE RICHARD WILDER ANTONIO</t>
  </si>
  <si>
    <t>CONTRATO N° 054-2022MINEM/DGER</t>
  </si>
  <si>
    <t>SUPERVISION DE LA OBRA: INSTALACIÓN DEL SERVICIO ELÉCTRICO RURAL DE LAS LOCALIDADES DEL SECTOR 1, DE LAS PROVINCIAS CANAS, CANCHIS, CUSCO, PARURO, ESPINAR DEL DEPARTAMENTO DE CUSCO</t>
  </si>
  <si>
    <t>CP-SM-17-2022-MINEM/DGER-1</t>
  </si>
  <si>
    <t>SE DEVIO OTORGAR LA BUENA PRO EL 10/08/2022 ESTANDO EN LA ETAPA DE EVALUACION DE OFERTAS</t>
  </si>
  <si>
    <t>SUPERVISION DE LA OBRA: ELECTRIFICACIÓN DE OCHO (08) PROYECTOS DEL DEPARTAMENTO DE CUSCO, SECTOR 2</t>
  </si>
  <si>
    <t>CP-SM-14-2022-MINEM/DGER-1</t>
  </si>
  <si>
    <t xml:space="preserve"> 20252132466 SERVICIOS DE INGENIERIA INTEGRAL S.A.C.</t>
  </si>
  <si>
    <t>CON FECHA15/08/2022, SE CONSISNTIO LA BUENA PRO</t>
  </si>
  <si>
    <t>SUPERVISION DE LA OBRA: INSTALACION DEL SISTEMA DE ELECTRIFICACION RURAL DE LA CUENCA DEL RIO NAPO Y CURARAY, DISTRITOS FRONTERIZOS DE NAPO Y TORRES CAUSANA, REGION LORETO</t>
  </si>
  <si>
    <t>CP-SM-9-2022-MINEM/DGER-1</t>
  </si>
  <si>
    <t>20134100622 CONSORCIO SUPERVISOR NOR ORIENTE  HURTADO-HERMOZA INGENIEROS CONSULTORES S.A. - H &amp; H INGENIEROS CONSULTORES S.A. 20487999491  TECNOLOGIA &amp; CONSULTORIA JOSPAQ S.R.L.</t>
  </si>
  <si>
    <t>CONTRATO N° 052-2022MINEM/DGER</t>
  </si>
  <si>
    <t>SUPERVISIÓN DE LA ELABORACIÓN DEL EXPEDIENTE TÉCNICO Y EJECUCIÓN DE LA OBRA "AMPLIACIÓN DE LA ELECTRIFICACIÓN RURAL EN LAS PROVINCIAS DE DATEM DEL MARAÑÓN Y LORETO, REGIÓN LORETO"</t>
  </si>
  <si>
    <t>CP-SM-4-2022-MINEM/DGER-1</t>
  </si>
  <si>
    <t>20134100622  - CONSORCIO SUPERVISOR NOR ORIENTE  HURTADO-HERMOZA INGENIEROS CONSULTORES S.A. - H &amp; H 20487999491  INGENIEROS CONSULTORES S.A.  TECNOLOGIA &amp; CONSULTORIA JOSPAQ S.R.L.</t>
  </si>
  <si>
    <t>CONTRATO N° 055-2022MINEM/DGER</t>
  </si>
  <si>
    <t>SUPERVISIÓN DE LA OBRA: INSTALACION DEL SISTEMA DE ELECTRIFICACION RURAL DE LAS CUENCAS DE LOS RIOS MORONA, PASTAZA, CORRIENTES Y TIGRE, DSTRITOS FRONTERIZOS DE ANDOAS, MORONA, TIGRE Y TROMPETEROS, REGION LORETO</t>
  </si>
  <si>
    <t>CP-SM-12-2022-MINEM/DGER-1</t>
  </si>
  <si>
    <t>10422904056, 20100966426 -  CONSORCIO SELVA PERUANA  CHOQUE ITO ROLANDO  VICTOR CHAVEZ IZQUIERDO S A</t>
  </si>
  <si>
    <t>CONTRATO N° 0567-2022MINEM/DGER</t>
  </si>
  <si>
    <t>SUPERVISION DEL EXPEDIENTE TECNICO Y OBRA: AMPLIACION DEL SERVICIO DE ELECTRIFICACIÓN RURAL EN LAS PROVINCIAS DE LEONCIO PRADO Y MARAÑON DEL DEPARTAMENTO DE HUANUCO Y LA PROVINCIA DE TOCACHE DEL DEPARTAMENTO DE SAN MARTIN</t>
  </si>
  <si>
    <t>CP-SM-13-2022-MINEM/DGER-1</t>
  </si>
  <si>
    <t>20134100622   CONSORCIO SUPERVISOR NOR ORIENTE   HURTADO-HERMOZA INGENIEROS CONSULTORES S.A. - H &amp; H INGENIEROS CONSULTORES S.A. 20487999491 TECNOLOGIA &amp; CONSULTORIA JOSPAQ S.R.L.</t>
  </si>
  <si>
    <t>CON FECHA 31/08/2022 SE CONSINTIO LA BUENA PRO</t>
  </si>
  <si>
    <t>SUPERVISION DE LA OBRA "AMPLIACIÓN DE REDES DE DISTRIBUCIÓN EN EL DEPARTAMENTO DE PASCO"</t>
  </si>
  <si>
    <t>CP-SM-2-2022-MINEM/DGER-1</t>
  </si>
  <si>
    <t>10296362340   10024428325 10422904056  CONSORCIO VIRGO RAMOS QUISPE ROGER ELEUTERIO  VARGAS ARIAS JOEL LEONID   CHOQUE ITO ROLANDO</t>
  </si>
  <si>
    <t>CONTRATO N° 045-2022MINEM/DGER</t>
  </si>
  <si>
    <t>SUPERVISION DE LA OBRA: INSTALACION DEL SISTEMA DE ELECTRIFICACION RURAL EN LAS CUENCAS DE LOS RIOS PUTUMAYO Y AMAZONAS, DISTRITOS FRONTERIZOS DE LAS PROVINCIAS DE PUTUMAYO Y MARISCAL RAMON CASTILLA, REGION LORETO</t>
  </si>
  <si>
    <t>CP-SM-11-2022-MINEM/DGER-1</t>
  </si>
  <si>
    <t>20487999491 - CONSORCIO SUPERVISOR NOR ORIENTE TECNOLOGIA &amp; CONSULTORIA JOSPAQ S.R.L.   HURTADO-HERMOZA INGENIEROS CONSULTORES S.A. 20134100622 H &amp; H INGENIEROS CONSULTORES S.A.</t>
  </si>
  <si>
    <t>CONTRATO N° 050-2022MINEM/DGER</t>
  </si>
  <si>
    <t>SUPERVISION DE LA OBRA: CREACIÓN ELECTRIFICACIÓN RURAL INTEGRAL EN EL DISTRITO DE LOS MOROCHUCOS DE LA PROVINCIA CANGALLO DEL DEPARTAMENTO DE AYACUCHO</t>
  </si>
  <si>
    <t>CP-SM-8-2022-MINEM/DGER-1</t>
  </si>
  <si>
    <t>20487999491 - CONSORCIO SUPERVISOR CRUZ DEL SUR TECNOLOGIA &amp; CONSULTORIA JOSPAQ S.R.L.  10102550434   10090757828   SERRANO BAZAN JOSE ROMEL   MUÑOZ RUBIO CESAR</t>
  </si>
  <si>
    <t>CONTRATO N° 058-2022MINEM/DGER</t>
  </si>
  <si>
    <t>SUPERVISIÓN DE LA OBRA: MEJORAMIENTO, AMPLIACION DEL SISTEMA DE ELECTRIFICACION RURAL REDES PRIMARIAS DE 13.2 KV Y REDES SECUNDARIAS 440/220 V EN LOS SECTORES CARATA, CAUPAR, CHOTA, SAN AGUSTIN, SAN FRANCISCO, SAN VICENTE, SANTA CRUZ, DISTRITO DE AGALLPAMPA, OTUZCO, LA LIBERTAD</t>
  </si>
  <si>
    <t>CP-SM-15-2022-MINEM/DGER-1</t>
  </si>
  <si>
    <t>CONTRATO N° 051-2022MINEM/DGER</t>
  </si>
  <si>
    <t>SUPERVISION DE LA ELABORACIÓN DEL EXPEDIENTE TÉCNICO Y LA EJECUCIÓN DE OBRA "INSTALACIÓN DEL SERVICIO ELÉCTRICO RURAL DE LAS LOCALIDADES DEL SECTOR 1, DE LAS PROVINCIAS MELGAR, LAMPA, AZÁNGARO, SAN ANTONIO DE PUTINA Y CARABAYA, DE PUNO"</t>
  </si>
  <si>
    <t>CP-SM-5-2022-MINEM/DGER-1</t>
  </si>
  <si>
    <t xml:space="preserve">20531353154   - CONSORCIO SERING - CESAM   CESAM S.A.C. 20252132466  SERVICIOS DE INGENIERIA INTEGRAL S.A.C. </t>
  </si>
  <si>
    <t>CONTRATO N° 053-2022MINEM/DGER</t>
  </si>
  <si>
    <t>SUPERVISIÓN DE LA OBRA CREACION DE LOS SERVICIOS DE ENERGÍA ELÉCTRICA EN LAS LOCALIDADES DE PIRCAS, UCHPACOTO, PUEBLO NUEVO, ANTAR BAJO Y ANTAR ALTO DEL DEL DISTRITO DE SAN CRISTOBAL DE RAJAN, PROVINCIA DE OCROS, DEPARTAMENTO DE ANCASH</t>
  </si>
  <si>
    <t>AS-SM-2-2022-MINEM/DGER-1</t>
  </si>
  <si>
    <t>10411356791    10036763014  CONSORCIO D y A  DIAZ IPANAQUE RICHARD WILDER ANTONIO  ALBURQUEQUE RIOS ALEXANDER AGUSTIN</t>
  </si>
  <si>
    <t>CONTRATO N° 044-2022MINEM/DGER</t>
  </si>
  <si>
    <t xml:space="preserve">SUPERVISION DEL SALDO DE OBRA SISTEMA ELÉCTRICO RURAL TAYABAMBA-HUANCASPATA V ETAPA, HUÁNUCO </t>
  </si>
  <si>
    <t xml:space="preserve">CP-SM-16-2022-MINEM/DGER-1 </t>
  </si>
  <si>
    <t>10410591354   10175293031  CONSORCIO COLLANTES CORPORACION X   MONTENEGRO HERNANDEZ SEGUNDO ORLANDO   SERRANO CUEVA SALVADOR</t>
  </si>
  <si>
    <t>CONTRATO N° 047-2022MINEM/DGER</t>
  </si>
  <si>
    <t>SUPERVISIÓN DE LA OBRA: MEJORAMIENTO DEL SERVICIO ELECTRICO MEDIANTE CENTRAL SOLAR, EOLICA EN LA LOCALIDAD DE MASISEA, DISTRITO DE MASISEA, PROVINCIA DE CORONEL PORTILLO, DEPARTAMENTO DE UCAYALI</t>
  </si>
  <si>
    <t>CP-SM-6-2022-MINEM/DGER-1</t>
  </si>
  <si>
    <t xml:space="preserve">20541445553 CONSORCIO SUPERVISORES MASISEA  GRUPO INGENIERIA J&amp;C SOCIEDAD ANONIMA CERRADA- GRUPO INGENIERIA J&amp;C S.A.C. 0075164811   HUARCAYA RAZABAL JAIME ROMAN     </t>
  </si>
  <si>
    <t>CONTRATO N° 046-2022MINEM/DGER</t>
  </si>
  <si>
    <t>SUPERVISION DE LA OBRA CREACION SERVICIO ELÉCTRICO EN LA COMUNIDAD DE MAYURIAGA DEL DISTRITO DE MORONA, PROVINCIA DE DATEM DEL MARAÑON, DEPARTAMENTO DE LORETO</t>
  </si>
  <si>
    <t>CP-SM-10-2022-MINEM/DGER-1</t>
  </si>
  <si>
    <t xml:space="preserve">10103214896 - CONSORCIO SUPERVISION ELECTRICA SANTA CRUZ   CABEZAS ESCURRA WILLIAM SERAFIN   20299682766  CONSULTORES Y SERVICIOS DE INGENIERIA SA  </t>
  </si>
  <si>
    <t>CONTRATO N° 049-2022MINEM/DGER</t>
  </si>
  <si>
    <t>SUPERVISIÓN DE LA OBRA INSTALACION DEL SISTEMA DE ELECTRIFICACION RURAL DE LA RED PRIMARIA Y SECUNDARIA DE 12 LOCALIDADES DEL DISTRITO DE PANAO, PROVINCIA DE PACHITEA, REGION HUANUCO</t>
  </si>
  <si>
    <t xml:space="preserve">CP-SM-7-2022-MINEM/DGER-1 </t>
  </si>
  <si>
    <t>10102550434  CONSORCIO SUPERVISOR AMAZONAS ASOCIADOS  10090757828  SERRANO BAZAN JOSE ROMEL   MUÑOZ RUBIO CESAR</t>
  </si>
  <si>
    <t>CONTRATO N° 043-2022MINEM/DGER</t>
  </si>
  <si>
    <t>SUPERVISION DE LA OBRA: AMPLIACIÓN DE REDES DE DISTRIBUCIÓN EN EL DEPARTAMENTO DE APURIMAC</t>
  </si>
  <si>
    <t xml:space="preserve">CP-SM-3-2022-MINEM/DGER-1 </t>
  </si>
  <si>
    <t>10105790321  - CONSORCIO MAJESTIC 12    PEÑA DUEÑAS LUIS  20514814296   ENERGIA E INFRAESTRUCTURA S.A.C</t>
  </si>
  <si>
    <t>CONTRATO N° 040-2022MINEM/DGER</t>
  </si>
  <si>
    <t>SUPERVISION DE LA OBRA: CREACIÓN DEL SERVICIO DE ENERGÍA ELÉCTRICA EN 15 LOCALIDADES DEL DISTRITO DE ORONCCOY, PROVINCIA DE LA MAR, DEPARTAMENTO DE AYACUCHO</t>
  </si>
  <si>
    <t xml:space="preserve">CP-SM-1-2022-MINEM/DGER-1 </t>
  </si>
  <si>
    <t xml:space="preserve">20487999491 - CONSORCIO INGENIEROS SYP    TECNOLOGIA &amp; CONSULTORIA JOSPAQ S.R.L. 10102550434     SERRANO BAZAN JOSE ROMEL  </t>
  </si>
  <si>
    <t>CONTRATO N° 037-2022MINEM/DGER</t>
  </si>
  <si>
    <t>SUPERVISION DEL EXPEDIENTE TECNICO Y OBRAS: AMPLIACION DEL SERVICIO DE ELECTRIFICACIÓN RURAL EN LAS PROVINCIAS DE LEONCIO PRADO Y MARAÑON DEL DEPARTAMENTO DEHUANUCOYLA PROVINCIA DE TOCACHE DEL DEPARTAMENTO DE SAN MARTIN</t>
  </si>
  <si>
    <t>PROYECTOS PENDIENTES PARA CONVOCAR</t>
  </si>
  <si>
    <t>ELABORACIÓN DEL ESTUDIO DE PERFIL DEL PROYECTO:AMPLIACIÓN DEL SERVICIOELÉCTRICO EN LOS DISTRITOS DE CHOLÓN,HUACRACHUCOY  SAN BUENAVENTURA,PROVINCIADE MARAÑÓN, REGIÓN HUÁNUCO</t>
  </si>
  <si>
    <t>ELABORACIÓN DEL ESTUDIO DE PERFIL DEL PROYECTO:ELECTRIFICACIÓN RURAL EN LAS LOCALIDADES DE LOS DISTRITOS DE NAUTAY  URARINAS,PROVINCIA DE LORETO,REGIÓN LORETO</t>
  </si>
  <si>
    <t>ELABORACIÓN DEL ESTUDIO DE PERFIL DEL PROYECTO: CREACIÓN DE LA ELECTRIFICACIÓN RURAL INTEGRAL EN 3 DISTRITOS DE LA PROVINCIA DE TAHUAMANU,4 DISTRITOS DE LA PROVINCIA DE TAMBOPATA Y 4 DISTRITOS DE LA PROVINCIA DE  MANU,DEPARTAMENTO DE MADRE DE DIOS</t>
  </si>
  <si>
    <t>ELABORACIÓN DEL ESTUDIO DE PERFIL DEL PROYECTO:CREACIÓN DE LA ELECTRIFICACIÓN RURAL INTEGRAL EN 6 DISTRITOS DE LA PROVINCIA DE CANDARAVE,3 DISTRITOS DE LA PROVINCIA DE  JORGE BASADRE,8 DISTRITOS DE LA PROVINCIADE  TARATAY 9 DISTRITOS DE LA PROVINCIA DE TACNA, DEPARTAMENTO DE TACNA</t>
  </si>
  <si>
    <t>ELABORACIÓN DEL ESTUDIO DE PERFIL DEL PROYECTO:MEJORAMIENTO Y AMPLIACIÓN ELECTRIFICACIÓN RURAL INTEGRAL EN EL DISTRITO MARIANO DAMAS OBERAUN,PROVINCIA LEONCIO PRADO,DEPARTAMENTO DE HUÁNUCO</t>
  </si>
  <si>
    <t>ELABORACIÓN DEL ESTUDIO DE PERFIL DEL PROYECTO:CREACIÓN DE LA ELECTRIFICACIÓN RURAL INTEGRAL EN EL DISTRITO DE HUANCANO DE LA PROVINCIA DE PISCO, EPARTAMENTO DE  ICA</t>
  </si>
  <si>
    <t>ELABORACIÓN DEL ESTUDIO DE PERFIL DEL PROYECTO:CREACIÓN ELECTRIFICACIÓN RURAL
INTEGRAL EN EL DISTRITO PARIACOTO DE LA PROVINCIA HUARAZ DEL DEPARTAMENTO DE  ANCASH</t>
  </si>
  <si>
    <t>ELABORACIÓN DEL ESTUDIO DE PERFIL DEL PROYECTO:CREACIÓNDE LAELECTRIFICACIÓN
RURALINTEGRALENELDISTRITODE SUYO-  PROVINCIADE AYABACA- DEPARTAMENTO DE PIURA</t>
  </si>
  <si>
    <t>ELABORACIÓNDELESTUDIODE PERFILDEL PROYECTO:CREACIÓNDELSISTEMA CONVENCIONAL DE ELECTRIFICACIÓN RURAL EN EL DISTRITODE CHANCHAMAYO- PROVINCIA DE CHANCHAMAYO- DEPARTAMENTODE JUNÍN</t>
  </si>
  <si>
    <t>ELABORACIÓN DEL ESTUDIO DE PERFIL DEL PROYECTO:MEJORAMIENTOY AMPLIACIÓN ELECTRIFICACIÓN RURAL INTEGRAL EN EL DISTRITO SAN MIGUEL DE CAURI- PROVINCIA LAURICOCHA - DEPARTAMENTO DE HUÁNUCO</t>
  </si>
  <si>
    <t>ELABORACIÓNDELESTUDIO DE PERFIL DEL PROYECTO:MEJORAMIENTOY AMPLIACIÓN DEL SISTEMA CONVENCIONAL DE ELECTRIFICACIÓN RURAL ENELDISTRITODE AJOYANI DE LA PROVINCIA DE CARABAYA EN EL DEPARTAMENTO DE PUNO</t>
  </si>
  <si>
    <t>ELABORACIÓN DEL ESTUDIO DE PERFIL DEL PROYECTO:CREACIÓN DEL SERVICIO ELÉCTRICO RURAL INTEGRAL EN EL DISTRITO DE OTOCA, PROVINCIA DE LUCANAS,DEPARTAMENTO DE AYACUCHO</t>
  </si>
  <si>
    <t>ELABORACIÓN DEL ESTUDIO DE PERFIL DEL PROYECTO:MEJORAMIENTOY AMPLIACIÓN DEL SISTEMA CONVENCIONAL DE ELECTRIFICACIÓN RURAL EN EL DISTRITODE CABANILLA DE LA PROVINCIA DE LAMPA EN EL DEPARTAMENTO DE PUNO</t>
  </si>
  <si>
    <t>ELABORACIÓN DEL ESTUDIO DE PERFIL DEL PROYECTO: AMPLIACIÓN DE LA ELECTRIFICACIÓN RURAL ENLOS DISTRITOS DE NAPOY MAZAN, PROVINCIA DE MAYNAS,REGIÓN DE LORETO</t>
  </si>
  <si>
    <t>ELABORACIÓN DEL ESTUDIO DE PERFIL DEL PROYECTO:ELECTRIFICACIÓNRURALEN LOCALIDADES DE LOS DISTRITOS DE ALTONANAY, IQUITOS Y PUNCHANA,PROVINCIADE MAYNAS, REGIÓNDE LORETO</t>
  </si>
  <si>
    <t>ELABORACIÓN DEL ESTUDIO DE PERFIL DEL PROYECTO:ELECTRIFICACIÓN RURAL ENL AS  LOCALIDADES DE LOS DISTRITOS DE BARRANCA Y PASTAZA,PROVINCIA DATEM DEL MARAÑÓN, REGIÓNLORETO</t>
  </si>
  <si>
    <t>ADQUISICIÓNDE BOLETOS ÁREOS NACIONAL PARA LA DIRECCIÓN GENERALDE ELECTRIFICACIÓN RURAL DEL MINISTERIO DE ENERGÍAY MINAS</t>
  </si>
  <si>
    <t>ELABORACIÓN DEL ESTUDIO DEFINITIVO DEL PROYECTO“CREACIÓN DEL SERVICIO ELÉCTRICO RURAL EN LAS COMUNIDADES NATIVAS DE KUSU KUBAIMY HUAMPAMI,DISTRITO DE EL CENEPA, PROVINCIA DE CONDORCANQUI,DEPARTAMENTO DEAMAZONAS”</t>
  </si>
  <si>
    <t>SUPERVISIONDELAEJECUCIONDEOBRA: MEJORAMIENTO Y AMPLIACIÓN DEL SISTEMA DE ELECTRIFICACIÓN RURAL DE LAS REDES PRIMARIAS Y SECUNDARIAS EN ZONAS FUERA DEL ÁREA DE CONCESIÓN EN 39LOCALIDADES DEL DISTRITO DE AZÁNGARO,PROVINCIADE AZÁNGARO,DEPARTAMENTO DE PUNO</t>
  </si>
  <si>
    <t xml:space="preserve">SUPERVISION DE LA EJECUCION DEL PROYECTO DE LA OBRA: MEJORAMIENTO Y AMPLIACION DEL SISTEMA ELECTRICO EN LA LOCALIDAD DE SOCOS Y 4 ANEXOS DEL DISTRITO DE SOCOS,PROVINCIA DEHUAMANGA-DEPARTAMENTO DE AYACUCHO </t>
  </si>
  <si>
    <t>ELABORACION DE EXPEDIENTE TECNICO Y EJECUCION DE LA OBRA:CREACIÓN DEL SISTEMA CONVENCIONAL DE ELECTRIFICACIÓN RURAL EN EL DISTRITO DE OCUVIRI,PROVINCIA DE LAMPA, DEPARTAMENTODEPUNO</t>
  </si>
  <si>
    <t>ELABORACION DE EXPEDIENTE TECNICO Y EJECUCION DE LA OBRA:CREACION DEL SISTEMA CONVENCIONAL DE ELECTRIFICACION RURAL EN EL DISTRITO DE UMACHIRI PROVINCIA DE MELGAR, DEPARTAMENTODEPUNO</t>
  </si>
  <si>
    <t>SUPERVISION PARA LA ELABORACION DE EXPEDIENTE TECNICO Y EJECUCION DE LA OBRA DEL PAQUETE No07 :ZONA PUNO</t>
  </si>
  <si>
    <t>SUPERVISION PARA LA ELABORACION DE EXPEDIENTE TECNICO Y EJECUCION DE LA OBRA: CREACIÓN DEL SISTEMA CONVENCIONAL DE ELECTRIFICACIÓN RURAL EN EL DISTRITO DE OCUVIRI,PROVINCIA DE LAMPA, DEPARTAMENTO DE PUNO</t>
  </si>
  <si>
    <t>SUPERVISION PARA LA ELABORACION DE EXPEDIENTE TECNICO Y EJECUCION DE LA OBRA: CREACION DEL SISTEMA CONVENCIONAL DE ELECTRIFICACION RURAL EN EL DISTRITO DE UMACHIRI-PROVINCIA DE MELGAR, DEPARTAMENTO DE PUNO</t>
  </si>
  <si>
    <t>SUPERVISION DE LA EJECUCION DE LA OBRA DEL PAQUETE No08:ZONA PUNO</t>
  </si>
  <si>
    <t>SUPERVISION DE LA EJECUCION DE LA OBRA: MEJORAMIENTO DE LÍNEAS Y REDES PRIMARIAS 22,9KV,SETSANGABÁN,PUERTO MANOA,VISTA ALEGRE,DISTRITO DE SAN GABÁN,PROVINCIA DE
CARABAYA,DEPARTAMENTO DE PUNO</t>
  </si>
  <si>
    <t>SUPERVISION DE LA EJECUCION DE LA OBRA: AMPLIACION Y MEJORAMIENTO DEL SISTEMA ELECTRICO RURAL III ETAPA EN ELDISTRITO DE ASILLO, PROVINCIA DE AZANGARO, DEPARTAMENTO DE PUNO</t>
  </si>
  <si>
    <t>SUPERVISIÓN DE LA ELABORACIÓN DE EXPEDIENTE TECNICO Y EJECUCIÓN DE OBRA:MEJORAMIENTO Y AMPLIACIÓN DEL SISTEMA ELÉCTRICO RURAL PARA LAS LOCALIDADES DE CONGABLANCA,CAÑAFISTO, SAN PEDRO DE CUYUMALCAYC.P.CUYUMALCA – PROVINCIA DE CHOTA – CAJAMARCA</t>
  </si>
  <si>
    <t>SUPERVISIÓN DE LA EJECUCIÓN DEL PROYECTO DE OBRA:MEJORAMIENTO Y AMPLIACIÓN DELSISTEMA ELÉCTRICO DEL CENTRO POBLADO DE JIVIAE INSTALACIÓN DE SISTEMA ELÉCTRICO RURAL PARA 7 LOCALIDADES DEL DISTRITO DEJIVIA,PROVINCIA DE LAURICOCHA,HUÁNUCO</t>
  </si>
  <si>
    <t>CREACIÓN DEL SERVICIO ELÉCTRICO RURAL INTEGRAL EN EL DISTRITO DE OTOCA,PROVINCIA DE LUCANAS,DEPARTAMENTO DE AYACUCHO</t>
  </si>
  <si>
    <t>MEJORAMIENTO Y AMPLIACIÓN DEL SISTEMA CONVENCIONAL DE ELECTRIFICACIÓN RURAL EN EL DISTRITO DE AJOYANI DE LA PROVINCIA DE CARABAYA EN EL DEPARTAMENTO DE PUNO</t>
  </si>
  <si>
    <t>MEJORAMIENTO Y AMPLIACIÓN DEL SISTEMA CONVENCIONAL DE ELECTRIFICACIÓN RURAL EN EL DISTRITO DE CABANILLA DE LAPROVINCIA DE LAMPA EN EL DEPARTAMENTO DEPUNO</t>
  </si>
  <si>
    <t>PAQUETE3:ELABORACIÓN DE LOS ESTUDIOS DE PREINVERSIÓN A NIVEL DE PERFIL DE TRES (03) PROYECTOS DE ELECTRIFICACIÓN RURAL EN LOS DEPARTAMENTOS DE ICA,ANCASH Y PIURA</t>
  </si>
  <si>
    <t>CREACIÓN DE LA ELECTRIFICACIÓN RURAL INTEGRAL EN ELDISTRITO DEHUANCANO DE LA PROVINCIA DE PISCO,DEPARTAMENTO DE ICA</t>
  </si>
  <si>
    <t>CREACIÓN ELECTRIFICACIÓN RURAL INTEGRAL EN EL DISTRITO PARIACOTO DE LA PROVINCIA HUARAZ  DEL DEPARTAMENTO DE ANCASH</t>
  </si>
  <si>
    <t>CREACIÓN DE LA ELECTRIFICACIÓN RURAL INTEGRAL EN EL DISTRITO DE SUYO,PROVINCIA DE AYABACA,DEPARTAMENTO DE PIURA</t>
  </si>
  <si>
    <t>SUPERVISIÓN DE LA EJECUCIÓN DE LA OBRA: AMPLIACION Y MEJORAMIENTO DELSERVICIO DE ENERGIA ELECTRICA MEDIANTE SISTEMA CONVENCIONAL EN LAS LOCALIDADES DE COLCA, QUILLA Y SANJOSE DE SUCRE,DISTRITO DE COLCA, PROVINCIA DE VICTOR FAJARDO-AYACUCHO</t>
  </si>
  <si>
    <t>SUPERVISIÓN DE LA EJECUCIÓN DE LA OBRA: AMPLIACIÓN Y MEJORAMIENTO DELSISTEMA DE ELECTRIFICACIÓN RURAL DEL DISTRITO DE VILLA KINTIARINA-PROVINCIA DE LA CONVENCION- DEPARTAMENTO DE CUSCO</t>
  </si>
  <si>
    <t>SUPERVISIÓN DE LA EJECUCIÓN DE LA OBRA: MEJORAMIENTO Y AMPLIACIÓN DELSERVICIO DE ENERGÍA ELÉCTRICA RURAL DE LAS LOCALIDADES DEL DISTRITO DE KIMBIRI-PROVINCIA DE LA CONVENCIÓN-DEPARTAMENTO DECUSCO</t>
  </si>
  <si>
    <t>SUPERVISIÓNDELAEJECUCIÓNDELAOBRA: INSTALACION DEL SISTEMA DE ELECTRIFICACION RURAL (LINEA PRIMARIA,RED PRIMARIA Y RED SECUNDARIA)EN LA COMUNIDAD CAMPESINA DE HIGUERANI,DISTRITO DEPACHIA-TACNA–TACNA</t>
  </si>
  <si>
    <t>ELABORACIÓN DE EXPEDIENTE TECNICO Y EJECUCIÓN DE LA OBRA:CREACIÓN ELECTRIFICACIÓN RURAL INTEGRAL EN 2 DISTRITOS DE LA PROVINCIA LA MAR DEL DEPARTAMENTO DE
AYACUCHO</t>
  </si>
  <si>
    <t>SUPERVISIÓN DE LA EJECUCIÓN DE LA OBRA: INSTALACIÓN ELECTRIFICACIÓN DE LAS LOCALIDADES DESALASIVETAPA, DISTRITO DE SALAS,LAMBAYEQUE,LAMBAYEQUE</t>
  </si>
  <si>
    <t>SUPERVISIÓN DE LA ELABORACIÓN DE EXPEDIENTE TÉCNICO Y EJECUCIÓN DE OBRA:CREACIÓN DEL SERVICIO DE ENERGÍA ELÉCTRICA MEDIANTE EL SISTEMA CONVENCIONAL EN10 LOCALIDADES DE OLMOS,DISTRITO DEOLMOS,LAMBAYEQUE, LAMBAYEQUE</t>
  </si>
  <si>
    <t>SUPERVISIÓN DE LA EJECUCIÓN DE LA OBRA: CREACIÓN DE ELECTRIFICACIÓN RURALCUARTA ETAPA PARA 38 LOCALIDADES DE CHONTALI, DISTRITO DECHONTALI,JAÉN,CAJAMARCA</t>
  </si>
  <si>
    <t>SUPERVISIÓN DE LA EJECUCIÓN DE LA OBRA: AMPLIACIÓN DE LA ELECTRIFICACIÓN RURAL EN LA LOCALIDAD DE NARANJITO,DISTRITO DE CATACHE, PROVINCIA DE SANTA CRUZ,DEPARTAMENTO DE CAJAMARCA</t>
  </si>
  <si>
    <t>ELABORACIÓN DE EXPEDIENTE TECNICO Y EJECUCIÓN DE LA OBRA:AMPLIACIÓN DEL SERVICIO DE ENERGÍA ELÉCTRICA EN LA PROVINCIA DEL SANTAY EN ELDISTRITO DE PAMPAROMAS,
DEPARTAMENTO DEANCASH</t>
  </si>
  <si>
    <t>SUPERVISIÓN DE LA ELABORACIÓN DE EXPEDIENTE TECNICO Y EJECUCIÓN DE LA OBRA:AMPLIACIÓN DELSERVICIO DE ENERGÍA ELÉCTRICA EN LA PROVINCIA DELSANTA Y EN EL DISTRITO DE PAMPAROMAS,DEPARTAMENTO DEANCASH</t>
  </si>
  <si>
    <t>SUPERVISIÓN DE LA EJECUCIÓN DE LA OBRA: AMPLIACIÓN DEL SERVICIO DE ELECTRIFICACIÓN RURAL II ETAPA, ENCENTROS POBLADOS Y/O SECTORE SU BICADOS EN LAS PROVINCIAS DE
LAMAS,EL DORADO Y SAN MARTÍN DEL DEPARTAMENTO DE SAN MARTÍN</t>
  </si>
  <si>
    <t>SUPERVISIÓN DE LA EJECUCIÓN DE LA OBRA: INSTALACIÓN DEL SERVICIO ELÉCTRICO RURAL EN 46 LOCALIDADES DE LAS PROVINCIAS DE HUANTA, LA MAR Y SATIPO,Y 81LOCALIDADES DE LAS PROVINCIAS DE CHANCHAMAYO YSATIPO,DE LOS DEPARTAMENTOS DE AYACUCHO Y JUNÍN</t>
  </si>
  <si>
    <t>ELABORACIÓN DE EXPEDIENTE TÉCNICO Y EJECUCIÓN DE OBRA: CREACIÓN ELECTRIFICACIÓN RURAL INTEGRAL EN EL DISTRITO DE LOS MOROCHUCOS DE LA PROVINCIA CANGALLO DEL DEPARTAMENTO DE AYACUCHO</t>
  </si>
  <si>
    <t>TOTAL 005: DGER</t>
  </si>
  <si>
    <t>TOTAL PLIEGO</t>
  </si>
  <si>
    <t>SERVICIO DE SEGUROS PATRIMONIALES (ITEM 1 Y 2)</t>
  </si>
  <si>
    <t xml:space="preserve"> CP 001-2021 - ITEM 01 </t>
  </si>
  <si>
    <t>RIMAC SEGUROS Y REASEGUROS</t>
  </si>
  <si>
    <t>ADJUDICADO</t>
  </si>
  <si>
    <t>CONTRATO CONCLUIDO</t>
  </si>
  <si>
    <t xml:space="preserve"> CP 001-2022 - ITEM 02</t>
  </si>
  <si>
    <t>SERVICIO DE SEGUROS PATRIMONIALES (ITEM 3)</t>
  </si>
  <si>
    <t>AS 007-2021-IPEN</t>
  </si>
  <si>
    <t>PACIFICO S.A. ENT. PRESTADORA DE SALUD</t>
  </si>
  <si>
    <t>CONTRATO EN EJECUCIÓN</t>
  </si>
  <si>
    <t>ADQUISICIÓN DE BALANZA ANALÍTICA DE PRECISIÓN - PROYECTO FONDECYT 100</t>
  </si>
  <si>
    <t>AS 001-2021</t>
  </si>
  <si>
    <t>QSI PERU S.A.</t>
  </si>
  <si>
    <t>ADQUISICIÓN DE DOS OSCILOSCOPIOS DIGITALES DE 200 MHZ DE 02 CANALES CADA UNO</t>
  </si>
  <si>
    <t>AS 002-2021</t>
  </si>
  <si>
    <t xml:space="preserve"> IMPORTACIONES Y REPRESENTACIONES ELECTRONICAS S.A.</t>
  </si>
  <si>
    <t>ADQUISICION DE UN MEDIDOR DE VIBRACIONES</t>
  </si>
  <si>
    <t>AS 003-2021</t>
  </si>
  <si>
    <t>INSTEC S.A.</t>
  </si>
  <si>
    <t>ADQUISICION DE EQUIPOS INFORMATICOS</t>
  </si>
  <si>
    <t>CATALOGO ELECTRONICO POR ACUERDO MARCO</t>
  </si>
  <si>
    <t>SERVICOMPUTO SA 
TRADING SERVICE M&amp;A SRL
JL SUPPORT AND SERVICES SAC
PROYECTEC EIRL</t>
  </si>
  <si>
    <t>17/06/2021 
17/06/2021  
 10/12/2021</t>
  </si>
  <si>
    <t>21/06/2021
21/06/2021
15/12/2021</t>
  </si>
  <si>
    <t>ADQUISICIÓN DE UNA CABINA DE BIOSEGURIDAD BLINDADA</t>
  </si>
  <si>
    <t>CONTRATACION INTERNACIONAL</t>
  </si>
  <si>
    <t>INTER-PROC-1-2021-IPEN-1</t>
  </si>
  <si>
    <t>LUMES SAS</t>
  </si>
  <si>
    <t>ADQUISICIÓN DE EQUIPO ARENADOR ECOLÓGICO HÚMEDO PARA EFECTUAR EL MANTENIMIENTO A LAS TORRES DE ENFRIAMIENTO DEL SISTEMA DE REFRIGERACIÓN DEL REACTOR RP-10</t>
  </si>
  <si>
    <t>AS 004-2021</t>
  </si>
  <si>
    <t>GLOVALZUR E.I.R.L.</t>
  </si>
  <si>
    <t>ADQUISICION E INSTALACION DE EQUIPOS Y COMPONENTES DEL SISTEMA DE SEGURIDAD
ELECTRONICA DEL IPEN</t>
  </si>
  <si>
    <t>AS 005-2021</t>
  </si>
  <si>
    <t>DG SEGURIDAD INTEGRAL S.A.C.,</t>
  </si>
  <si>
    <t xml:space="preserve"> ADQUISICIÓN DE FILTROS PARA LAS ÁREAS LIMPIAS DE LA PPRR</t>
  </si>
  <si>
    <t>AS 006-2021-2</t>
  </si>
  <si>
    <t>ORTEGA PEREZ GHESMINNE</t>
  </si>
  <si>
    <t>INTER-PROC-2-2021-IPEN-1</t>
  </si>
  <si>
    <t>VAMERICA S.A.</t>
  </si>
  <si>
    <t>ADQUISICION DE UN CONJUNTO DE DETECCION BGO (BGO DETECTOR ASSY) CODIGO P/N: 7601592S, MARCA PERKIN ELMER, MODELO QUANTULUS GCT 6220, SERIE NUMERO SGLO43170628 O EQUIVALENTE</t>
  </si>
  <si>
    <t>CD 001-2021</t>
  </si>
  <si>
    <t>CIENTIFICA ANDINA S.A.C.</t>
  </si>
  <si>
    <t>INTER-PROC-3-2021-IPEN-1</t>
  </si>
  <si>
    <t>Mirion Technologies</t>
  </si>
  <si>
    <t>ADQUISICION DE EQUIPOS DE AIRE ACONDICIONADO DE 24,000 Y 60,000 BTU</t>
  </si>
  <si>
    <t>CATALOGO ELECTRONICO</t>
  </si>
  <si>
    <t>LA VOIX TRANSCRITE S.A.C.</t>
  </si>
  <si>
    <t>ADQUISICION DE LICENCIAS MICROSOFT</t>
  </si>
  <si>
    <t>LP 002-2021</t>
  </si>
  <si>
    <t>SOFTLINE INTERNATIONAL PERU S.A.C.</t>
  </si>
  <si>
    <t>ADQUISICIÓN DE DIÓXIDO DE TELURO</t>
  </si>
  <si>
    <t>INTER-PROC-4-2021-IPEN-2</t>
  </si>
  <si>
    <t>MATERION ADVANCED CHEMICALS INC</t>
  </si>
  <si>
    <t>AS 010-2021</t>
  </si>
  <si>
    <t>GESMIN S.R.L.</t>
  </si>
  <si>
    <t>INTER-PROC-5-2021-IPEN-2</t>
  </si>
  <si>
    <t>COMECER NETHERLANDS</t>
  </si>
  <si>
    <t>DE SEGURIDAD</t>
  </si>
  <si>
    <t>CONFECCIONES LIVIO E.I.R.L.</t>
  </si>
  <si>
    <t>ASESORÍA Y/O DEFENSA LEGAL PARA ENTIDADES PÚBLICAS EN EL MARCO DE</t>
  </si>
  <si>
    <t>ALEPH GROUP &amp; ASOCIADOS SAC</t>
  </si>
  <si>
    <t>CONTROVERSIAS CONTRACTUALES NACIONALES O INTERNACIONALES</t>
  </si>
  <si>
    <t>COST MANAGEMENT S.A.C.</t>
  </si>
  <si>
    <t>MAQUINARIAS, EQUIPOS Y MOBILIARIOS DE OTRAS INSTALACIONES</t>
  </si>
  <si>
    <t>HIDROSTAL S A</t>
  </si>
  <si>
    <t>CORPORACION VOLCAN SOCIEDAD ANONIMA CERRADA - CORPORACION VOLCAN S.A.C.</t>
  </si>
  <si>
    <t xml:space="preserve"> 29/12/2020</t>
  </si>
  <si>
    <t>ELECTRICIDAD Y ELECTRONICA</t>
  </si>
  <si>
    <t>RIVERA DIESEL S.A.</t>
  </si>
  <si>
    <t>GENERATION SOLUTIONS PERU S.A.C</t>
  </si>
  <si>
    <t>EQUIPOS E INSTRUMENTOS DE MEDICION</t>
  </si>
  <si>
    <t>MAWEC S.A.C.</t>
  </si>
  <si>
    <t>SUPERINTENDENCIA NACIONAL DE ADUANAS Y DE ADMINISTRACION TRIBUTARIA - SUNAT</t>
  </si>
  <si>
    <t>CORPORACION ISUR S.R.L.</t>
  </si>
  <si>
    <t>PARA MAQUINARIAS Y EQUIPOS</t>
  </si>
  <si>
    <t>COROIMPORT S.A.C.</t>
  </si>
  <si>
    <t>ELECTRICIDAD, ILUMINACION Y ELECTRONICA</t>
  </si>
  <si>
    <t>RGA PROVEEDORES INDUSTRIALES S.A.C.</t>
  </si>
  <si>
    <t>SERVICIOS DE LIMPIEZA E HIGIENE</t>
  </si>
  <si>
    <t>ROCCAMAC SERVICIOS GENERALES S.A.C- ROCCAMAC SG S.A.C</t>
  </si>
  <si>
    <t>ELABORACION DE EXPEDIENTES TECNICOS</t>
  </si>
  <si>
    <t>RONCAL HORNA HUMBERTO</t>
  </si>
  <si>
    <t>OTROS ACCESORIOS Y REPUESTOS</t>
  </si>
  <si>
    <t>SERVICIOS DIVERSOS</t>
  </si>
  <si>
    <t>ROJAS REYES RUTH ROSARIO</t>
  </si>
  <si>
    <t>GASTO POR LA CONTRATACION DE SERVICIOS</t>
  </si>
  <si>
    <t>RIVERA LINARES PERCY SAMUEL</t>
  </si>
  <si>
    <t>GARAY MUÑOZ GUIDO HORACIO</t>
  </si>
  <si>
    <t>OTROS ACTIVOS INTANGIBLES</t>
  </si>
  <si>
    <t>BAFING S.A.C.</t>
  </si>
  <si>
    <t>CONSULTORES Y CONSTRUCTORES  KEVIN S.A.C.</t>
  </si>
  <si>
    <t>GASTOS POR LA CONTRATACION DE SERVICIOS</t>
  </si>
  <si>
    <t>LIM CARGO LOGISTIC S.A.C.</t>
  </si>
  <si>
    <t>DE MAQUINARIAS Y EQUIPOS</t>
  </si>
  <si>
    <t>SOLUCIONES TECNICAS PROFESIONALES S.A.C. - SOLTECPRO S.A.C.</t>
  </si>
  <si>
    <t>INGENIERIA BIENES Y SERVICIOS PERU S.A.C.</t>
  </si>
  <si>
    <t>HENOSTROZA DE LA CRUZ DANIEL EUGENIO</t>
  </si>
  <si>
    <t>INVERSIONES VIZAC E.I.R.L.</t>
  </si>
  <si>
    <t>DE OTROS BIENES Y ACTIVOS</t>
  </si>
  <si>
    <t>DESARROLLO Y TECNOLOGIA INDUSTRIAL SOCIEDAD ANONIMA CERRADA</t>
  </si>
  <si>
    <t>DE VEHICULOS</t>
  </si>
  <si>
    <t>DIVECENTER S.A.C.</t>
  </si>
  <si>
    <t>DE EDIFICACIONES, OFICINAS Y ESTRUCTURAS</t>
  </si>
  <si>
    <t>SINARAL S.A.C.</t>
  </si>
  <si>
    <t>MENDO CALERO GISELLE ROCIO</t>
  </si>
  <si>
    <t>LOPEZ CHAVEZ WILSON</t>
  </si>
  <si>
    <t>SANCHEZ CHAVEZ ROBERT WILLIAM</t>
  </si>
  <si>
    <t>CORPORACION DE SERVICIOS INTEGRALES DE CONSTRUCCION Y AFINES S.A.C</t>
  </si>
  <si>
    <t>LA CASA DEL SERAPHIN GAS S.A.C.</t>
  </si>
  <si>
    <t>CUBICERP PERU S.R.L.</t>
  </si>
  <si>
    <t>SOPORTE TECNICO</t>
  </si>
  <si>
    <t>INTELEGO SOCIEDAD COMERCIAL DE RESPONSABILIDAD LIMITADA</t>
  </si>
  <si>
    <t>SERVICIOS GENERALES CESARO S.A.C. - S.G. CESARO S.A.C.</t>
  </si>
  <si>
    <t>HIDROLED S.A.C.</t>
  </si>
  <si>
    <t>MATERIAL, INSUMOS, INSTRUMENTAL Y ACCESORIOS MEDICOS, QUIRURGICOS, ODONTOLOGICOS Y DE LABORATORIO</t>
  </si>
  <si>
    <t>INVERSIONES HUALIX E.I.R.L</t>
  </si>
  <si>
    <t>TEST &amp; CONTROL S.A.C.</t>
  </si>
  <si>
    <t>CARGOS BANCARIOS</t>
  </si>
  <si>
    <t>CAMARA DE COMERCIO DE LIMA</t>
  </si>
  <si>
    <t>OTROS MATERIALES DE MANTENIMIENTO</t>
  </si>
  <si>
    <t>POLO FLORES MARCO ANDRES</t>
  </si>
  <si>
    <t>PRODUCTOS QUIMICOS</t>
  </si>
  <si>
    <t>AQA QUIMICA SOCIEDAD ANONIMA</t>
  </si>
  <si>
    <t>OTROS SERVICIOS DE INFORMATICA</t>
  </si>
  <si>
    <t>CONSULTORIA DATA S.A.C.</t>
  </si>
  <si>
    <t>SISTEMAS ORACLE DEL PERU S.R.L.</t>
  </si>
  <si>
    <t>ENGIPERU S.A.C.</t>
  </si>
  <si>
    <t>COMBUSTIBLES Y CARBURANTES</t>
  </si>
  <si>
    <t>OPERADOR LOGISTICO GARCIA S.A.C.</t>
  </si>
  <si>
    <t>HILTI PERU S.A</t>
  </si>
  <si>
    <t>DERECHOS ADMINISTRATIVOS</t>
  </si>
  <si>
    <t>MUNICIPALIDAD DISTRITAL DE SANTA ANITA</t>
  </si>
  <si>
    <t>MOBILIARIO</t>
  </si>
  <si>
    <t>TIMANA POLIMEROS E.I.R.L.</t>
  </si>
  <si>
    <t>AIRE ACONDICIONADO Y REFRIGERACION</t>
  </si>
  <si>
    <t>INTERNATIONAL PROJECT CONSULTING ASSOCIATES S.A.</t>
  </si>
  <si>
    <t>MEDINA BLOSSIER MARIO HEYNAR</t>
  </si>
  <si>
    <t>THINK NETWORKS PERU S.A.C.</t>
  </si>
  <si>
    <t>ACEVEDO CARRION NELSON FREDDY</t>
  </si>
  <si>
    <t>JLZ LOGISTICA S.A.C.</t>
  </si>
  <si>
    <t>KORVAL PRODUCTS &amp; SERVICES E.I.R.L. - KORVAL E.I.R.L.</t>
  </si>
  <si>
    <t>COSTO DE CONSTRUCCION POR CONTRATA</t>
  </si>
  <si>
    <t>CONSORCIO QUISAPATA</t>
  </si>
  <si>
    <t>SERVICIO DE POLIZAS DE SEGUROS</t>
  </si>
  <si>
    <t>CP 001-2022-IPEN</t>
  </si>
  <si>
    <t>ITEM1: RIMAC SEGUROS Y REASEGUROS
ITEM 2: RIMAC SEGUROS Y REASEGUROS</t>
  </si>
  <si>
    <t>Se suscribiò el Contrato Nº 008-2022-IPEN-ADMI por el ÌTEM 1, el ÌTEM 2 se realizò la CD 002-2022-IPEN</t>
  </si>
  <si>
    <t>SUMINISTRO DE COMPUTO</t>
  </si>
  <si>
    <t>GRUPO XERCOM SA
JIMENEZ CORPORATION INTL SAC
GRAFITECH GLOBAL SOLUTION SAC
JIMENEZ CORPORATION INTL SAC
DISTRIBUIDORA BARCELONA EIRL
SISTEDUAL SAC
IMPORTACIONES SALAZAR TORRES EIRL
NUEVO MUNDO ALTERNATIVO EIRL
CALVO FLORES JEANFRANCO
DISTRIBUIDORA BARCELONA EIRL
TONER PERU SAC
BEFISA SAC
MEGAVAL GROUP SAC
INFORNOVA SAC
MEGAVAL GROUP SAC
DISTRIBUIDORA BARCELONA EIRL
WORLD SYSTEN N&amp;B SAC
GOLDTEC SOLUTION EIRL
GRUPO AEROTECH SAC
TRADING SERVICE M&amp;A SRL
MEGA EMPRESARIAL SAC</t>
  </si>
  <si>
    <t>LP 001-2022-IPEN</t>
  </si>
  <si>
    <t>PENDIENTE EL OTORGAMIENTO DE BUENA PRO</t>
  </si>
  <si>
    <t>IMPORTACIONES MONTERO E.I.R.L.</t>
  </si>
  <si>
    <t>SERVICIO DE POLIZAS DE SEGUROS, ÍTEM 1: PÓLIZAS DE SEGUROS GENERALES E ÍTEM 2: PÓLIZA DE SEGURO DE RIESGO NUCLEAR</t>
  </si>
  <si>
    <t>DIRECTA-PROC-2-2022-IPEN-1</t>
  </si>
  <si>
    <t>RIMAC CIA DE SEGUROS</t>
  </si>
  <si>
    <t>31/10/2022
31/07/2023</t>
  </si>
  <si>
    <t>El àrea usuaria solicitò anulaciòn el 01/09/2022</t>
  </si>
  <si>
    <t>LIMA EXPRESA S.A.C.</t>
  </si>
  <si>
    <t>MALLMA CHACALTANA JUAN EDUARDO</t>
  </si>
  <si>
    <t>DE COMUNICACIONES Y TELECOMUNICACIONES</t>
  </si>
  <si>
    <t>PINEDA JAIMES KATTY MABEL</t>
  </si>
  <si>
    <t>CONTRATO FINALIZO 23/05/2022</t>
  </si>
  <si>
    <t>COMPROMISO ANULADO</t>
  </si>
  <si>
    <t>MEJIA SOLANO SEGUNDO POMPEYO</t>
  </si>
  <si>
    <t>OTROS SEGUROS DE BIENES MUEBLES E INMUEBLES</t>
  </si>
  <si>
    <t>MATERIAL, INSUMOS, INSTRUMENTAL Y ACCESORIOS MEDICOS, QUIRURGICOS,</t>
  </si>
  <si>
    <t>ODONTOLOGICOS Y DE LABORATORIO</t>
  </si>
  <si>
    <t>EN EJECUCION</t>
  </si>
  <si>
    <t>CRIVASA E.I.R.L.</t>
  </si>
  <si>
    <t>ACCESORIOS DE TRANSPORTADORES DEL PERU, INGENIERIA Y FABRICACION S.A.C - ACTRA PERU S.A.C</t>
  </si>
  <si>
    <t>INGENIERIA ELECTRICA DE DISTRIBUCION-PERU S.A.C</t>
  </si>
  <si>
    <t>MAQUINARIAS, EQUIPOS Y MOBILIARIOS DE OTRAS INSTALACIO</t>
  </si>
  <si>
    <t>GENERAFRIO S.A.C</t>
  </si>
  <si>
    <t>NETWORKS AND SYSTEMS CONSULTORIA EN INFORMATICA SOCIEDAD ANONIMA CERRADA</t>
  </si>
  <si>
    <t>SIDKA E.I.R.L.</t>
  </si>
  <si>
    <t>GEN LAB DEL PERU S.A.C.</t>
  </si>
  <si>
    <t>EQUIPOS DE TELECOMUNICACIONES</t>
  </si>
  <si>
    <t>DG SEGURIDAD INTEGRAL S.A.C.</t>
  </si>
  <si>
    <t>03/03/20222</t>
  </si>
  <si>
    <t>OTROS SERVICIOS SIMILARES</t>
  </si>
  <si>
    <t>SANTOS ORCON NILTON CESAR</t>
  </si>
  <si>
    <t>RIVERA ROJAS CARLOS MARIANO</t>
  </si>
  <si>
    <t>MARTINEZ ZAMORA MARCO ANTONIO</t>
  </si>
  <si>
    <t>PAPELERIA EN GENERAL, UTILES Y MATERIALES DE OFICINA</t>
  </si>
  <si>
    <t>TRADING SERVICE M&amp;A SRLTDA</t>
  </si>
  <si>
    <t>HOLOGRAMA BIM S.R.L.</t>
  </si>
  <si>
    <t>AYALA CORNEJO ANGEL SANTOS</t>
  </si>
  <si>
    <t>GASTOS POR LA COMPRA DE BIENES</t>
  </si>
  <si>
    <t>MASS BUSINESS S.A.C.</t>
  </si>
  <si>
    <t>MURARIA E.I.R.L</t>
  </si>
  <si>
    <t>TRUJILLO HUAMAN ABDEL JAMES</t>
  </si>
  <si>
    <t>CONSULTORES Y SERVICIOS DE INGENIERIA SA</t>
  </si>
  <si>
    <t>ZUNIGA CASTRO LIZET YSABEL</t>
  </si>
  <si>
    <t>DONAYRE GAMBOA GUSTAVO MIGUEL</t>
  </si>
  <si>
    <t>HERRAMIENTAS</t>
  </si>
  <si>
    <t>VESTUARIO, ACCESORIOS Y PRENDAS DIVERSAS</t>
  </si>
  <si>
    <t>WORLD SAFETY PERU S.R.L.</t>
  </si>
  <si>
    <t>COMPAÑIA PETROLERA &amp; GAS CARO S.A.C.</t>
  </si>
  <si>
    <t>OMEGA PERU SA</t>
  </si>
  <si>
    <t>TAMAYO TORRES DIEGO ARMANDO</t>
  </si>
  <si>
    <t>DIESEL B5 S50</t>
  </si>
  <si>
    <t>SUBASTA INVERSA ELECTRONICA</t>
  </si>
  <si>
    <t>SUMINISTROS DE COMPUTO</t>
  </si>
  <si>
    <t>CATALOGOS ELECTRONICOS DE ACUERDO MARCO</t>
  </si>
  <si>
    <t>PAPEL BOND MEMBRETADO 90 g TAMAÑO  A4</t>
  </si>
  <si>
    <t>LICENCIA DE SOFTWARE OFIMATICA (SOLO LICENCIA)</t>
  </si>
  <si>
    <t>RESINA ANIONICA GRADO INDUSTRIAL PARA COLUMNA ANIÓNICA</t>
  </si>
  <si>
    <t>RESINA ANIÓNICA GRADO INDUSTRIAL PARA LECHO MIXTO</t>
  </si>
  <si>
    <t>LLANTA 275/80R22.5 MIXTA</t>
  </si>
  <si>
    <t>NITROGENO LIQUIDO X 22.24 m3</t>
  </si>
  <si>
    <t>2,2 DIBROMO-3-NITRILOPROPIONAMIDA 98%</t>
  </si>
  <si>
    <t>CONTRATACION MENOR A 8 UIT</t>
  </si>
  <si>
    <t>IMPRESORA DE TARJETAS</t>
  </si>
  <si>
    <t>CASACA DE TASLAN CON FORRO POLAR UNISEX CON LOGOTIPO BORDADO</t>
  </si>
  <si>
    <t>GASOHOL 90 PLUS</t>
  </si>
  <si>
    <t>COMPUTADORA PERSONAL PORTATIL</t>
  </si>
  <si>
    <t>ESPECTRÓMETRO - AMPLIFICADOR DEL SISTEMA DE ESPECTROMETRÍA GAMA</t>
  </si>
  <si>
    <t>MEDIDOR DE CLORO LIBRE PORTATIL DIGITAL</t>
  </si>
  <si>
    <t>TOLITRIAZOL SAL DE SODIO</t>
  </si>
  <si>
    <t>SAL MINERAL PARA DESCALCIFICACIÓN DE AGUA X 25 kg</t>
  </si>
  <si>
    <t>221: INSTITUTO GEOLOGICO MINERO Y METALURGICO</t>
  </si>
  <si>
    <t>ADQUISICION DE SISTEMA DE MONITOREO DE GAS RADON</t>
  </si>
  <si>
    <t>PROCEDIMIENTO DE 
SELECCIÓN</t>
  </si>
  <si>
    <t>008-2021-INGEMMET</t>
  </si>
  <si>
    <t>20467250184 - 
NPI PERU SAC</t>
  </si>
  <si>
    <t>SERVICIO DE SEGURO DE VEHICULOS PARA ONCE (11) 
CAMIONETAS NUEVAS</t>
  </si>
  <si>
    <t>038-2021-INGEMMET</t>
  </si>
  <si>
    <t xml:space="preserve">20100210909 - 
LA POSITIVA SEGUROS Y REASEGUROS S.A.A.  </t>
  </si>
  <si>
    <t>SERVICIO DE TOMA Y PROCESAMIENTO DE PRUEBAS PARA 
DETECCIÓN DE ANTÍGENO DEL SARS-COV-2 (COVID-19)</t>
  </si>
  <si>
    <t>037-2021-INGEMMET</t>
  </si>
  <si>
    <t>20551383114 - 
DIRECCION Y GESTION EN SALUD S.A.C.</t>
  </si>
  <si>
    <t>SERVICIO DE ALQUILER DE VEHICULOS PARA TRABAJOS 
DE CAMPO</t>
  </si>
  <si>
    <t>6-2021-INGEMMET</t>
  </si>
  <si>
    <t>20513253541- 
AZL CONTRATISTAS GENERALES S.A.C.</t>
  </si>
  <si>
    <t>20519242665 -
SAFETY-CAR S.A.C.</t>
  </si>
  <si>
    <t>SERVICIO DE MANTENIMIENTO DE LICENCIAS CITRIX O 
EQUIVALENTE</t>
  </si>
  <si>
    <t>36-2021-INGEMMET</t>
  </si>
  <si>
    <t xml:space="preserve">20552075341 - 
IMPERIA SOLUCIONES TECNOLOGICAS S.A.C. </t>
  </si>
  <si>
    <t>ADQUISICIÓN DE IMÁGENES SATELITALES
MULTIESPECTRALES DE ALTA RESOLUCIÓN DE ARCHIVO</t>
  </si>
  <si>
    <t>34-2021-INGEMMET</t>
  </si>
  <si>
    <t>20543641139 - 
GEOMATICA SOLUCIONES S.A.C</t>
  </si>
  <si>
    <t>ADQUISICIÓN DE TABLETA ROBUSTA</t>
  </si>
  <si>
    <t>29-2021-INGEMMET</t>
  </si>
  <si>
    <t>20548328854 - 
MG INDUSTRIAL SOLUTIONS S.A.C.-MG INDUSOL S.A.C.</t>
  </si>
  <si>
    <t>ADQUISICION DE HORNO DE FUSION ELECTRICA</t>
  </si>
  <si>
    <t>01-2021-INGEMMET</t>
  </si>
  <si>
    <t>20600436491 - 
BYMA INSTRUMENTS S.A.C.</t>
  </si>
  <si>
    <t>ADQUISICION DE SISMOGRAFO</t>
  </si>
  <si>
    <t>28-2021-INGEMMET</t>
  </si>
  <si>
    <t>20100862132 -
ISETEK S A</t>
  </si>
  <si>
    <t>SERVICIO DE INFORMACIÓN EN LINEA A LAS REVISTAS SPRINGER</t>
  </si>
  <si>
    <t>12-2021-INGEMMET</t>
  </si>
  <si>
    <t>L0000004601 -
GPA GLOBAL PUBLICATIONS AGENCY INC</t>
  </si>
  <si>
    <t>SERVICIO DE INFORMACIÓN EN LINEA DE LA REVISTAS DE LA GSA</t>
  </si>
  <si>
    <t>11-2021-INGEMMET</t>
  </si>
  <si>
    <t>L0000000852-GEOLOGICAL SOCIETY OF AMERICA</t>
  </si>
  <si>
    <t>SERVICIO DE SEGURIDAD Y VIGILANCIA NIVEL INSTITUCIONAL PARA EL INGEMMET</t>
  </si>
  <si>
    <t>005-2021-INGEMMET</t>
  </si>
  <si>
    <t>20539721870 -
PROTEKTOR SEGURIDAD INTEGRAL S.A.C.</t>
  </si>
  <si>
    <t>20101192190 -
SAGAZ S.A.C. SERVICIOS DE SEGURIDAD</t>
  </si>
  <si>
    <t>20407976453 -
WALKER PROTECTION SOCIEDAD ANONIMA CERRADA</t>
  </si>
  <si>
    <t>ADQUISICION DE LIBRERÍA BACKUP</t>
  </si>
  <si>
    <t>26-2021-INGEMMET</t>
  </si>
  <si>
    <t>20546303013 -
VP SOLUTIONS PERU S.A.C</t>
  </si>
  <si>
    <t>SERVICIO DE SOPORTE Y MANTENIMIENTO DE LICENCIAS VMWARE VSPHERE Y VEEAM BACKUP &amp; REPLICATION O EQUIVALENTE</t>
  </si>
  <si>
    <t>25-2021-INGEMMET</t>
  </si>
  <si>
    <t>20521435357 -
XENTIC S.A.C.</t>
  </si>
  <si>
    <t>SERVICIO DE MANTENIMIENTO PREVENTIVO DE EQUIPO DE AIRE ACONDICIONADO</t>
  </si>
  <si>
    <t>15-2020-INGEMMET</t>
  </si>
  <si>
    <t>20507123466 -
ANALISIS DE CICLOS TERMICOS S.A.C</t>
  </si>
  <si>
    <t>SERVICIO DE IMPLEMENTACION DE CABLEADO ELECTRICO Y RED</t>
  </si>
  <si>
    <t>19-2021-INGEMMET</t>
  </si>
  <si>
    <t>20523268938 -
INFRAESTRUCTURAS ELECTRICAS SOCIEDAD ANONIMA CERRADA</t>
  </si>
  <si>
    <t>SERVICIO DE SOPORTE, MANTENIMIENTO Y MIGRACIÓN DE LICENCIA DE SOFTWARE LASERFICHE O EQUIVALENTE</t>
  </si>
  <si>
    <t>21-2021-INGEMMET</t>
  </si>
  <si>
    <t>20552486219 -
LINK-SOFT SOLUTIONS S.A.C.</t>
  </si>
  <si>
    <t>SERVICIO DE TRASLADO DE VALORES</t>
  </si>
  <si>
    <t>10-2021-INGEMMET</t>
  </si>
  <si>
    <t>20100077044 -
HERMES TRANSPORTES BLINDADOS S A</t>
  </si>
  <si>
    <t>SERVICIO DE DE SOPORTE Y MANTENIMIENTO DE SOFTWARE GIS O EQUIVALENTE</t>
  </si>
  <si>
    <t xml:space="preserve">6-2021-INGEMMET </t>
  </si>
  <si>
    <t>20101984291 -
TELEMATICA S A</t>
  </si>
  <si>
    <t>CONTRATACION DE SEGURO DE BIENES MUEBLES E INMUEBLES</t>
  </si>
  <si>
    <t xml:space="preserve">23-2021-INGEMMET </t>
  </si>
  <si>
    <t>20202380621 -
MAPFRE PERU COMPAÑIA DE SEGUROS Y REASEGUROS S.A.</t>
  </si>
  <si>
    <t>SERVICIO DE DATACIONES Ar-Ar.</t>
  </si>
  <si>
    <t>L0603769544 -
CNRS DR IDF GIF-SUR-YVETTE AGENT COMPTABLE</t>
  </si>
  <si>
    <t>SERVICIO DE MANTENIMIENTO PREVENTIVO Y CORRECTIVO DE EQUIPOS INFORMATICOS</t>
  </si>
  <si>
    <t>4-2021-INGEMMET</t>
  </si>
  <si>
    <t>20524179025 -
XPRESS TECHNOLOGY SERVICES S.A.C. - XTS S.A.C</t>
  </si>
  <si>
    <t>20524179025 -
XPRESS TECHNOLOGY SERVICES S.A.C. - XTS S.A.C.</t>
  </si>
  <si>
    <t>ADQUISICIÓN DE UNIFORME DE VERANO E INVIERNO PARA DAMAS Y CABALLEROS</t>
  </si>
  <si>
    <t>22-2021-INGEMMET</t>
  </si>
  <si>
    <t>20126942967 -
STAROST SRL</t>
  </si>
  <si>
    <t>ADQUISICION DE CAMIONETAS PARA EL INGEMMET</t>
  </si>
  <si>
    <t>15-2021-INGEMMET</t>
  </si>
  <si>
    <t>20100821371 -
AUTOESPAR S A</t>
  </si>
  <si>
    <t>SERVICIO DE SOPORTE Y ACTUALIZACION DE LICENCIAS ORACLE O EQUIVALENTE</t>
  </si>
  <si>
    <t>5-2021-INGEMMET</t>
  </si>
  <si>
    <t>20182246078 -
SISTEMAS ORACLE DEL PERU S.R.L.</t>
  </si>
  <si>
    <t>ADQUISICIÓN DE SISTEMA DE ETIQUETADO AUTOMATIZADO DE PORTAOBJETOS</t>
  </si>
  <si>
    <t>20-2021-INGEMMET</t>
  </si>
  <si>
    <t>20464408623 -
BAIRES S.A.C.</t>
  </si>
  <si>
    <t xml:space="preserve">	SERVICIO DE MANTENIMIENTO CORRECTIVO DE LA FLOTA VEHICULAR DE TRANSPORTE TERRESTRE</t>
  </si>
  <si>
    <t>20602273416 -
INVERSIONES AUTOMOTRIZ SALAS E.I.R.L.</t>
  </si>
  <si>
    <t>SERVICIO DE MANTENIMIENTO PREVENTIVO DE MICROSCOPIO ELECTRÓNICO DE BARRIDO ANALÍTICO</t>
  </si>
  <si>
    <t>20100329205 -
H.W.KESSEL S.A.C.</t>
  </si>
  <si>
    <t>SERVICIO DE SOPORTE Y MANTENIMIENTO DE LICENCIA DE SOFTWARE OASIS MONTAJ O EQUIVALENTE</t>
  </si>
  <si>
    <t>L0603769357 -
GEOSOFT INC</t>
  </si>
  <si>
    <t>SERVICIO DE ALOJAMIENTO DEL GEOCATMIN EN LA NUBE</t>
  </si>
  <si>
    <t>24-2020-INGEMMET</t>
  </si>
  <si>
    <t>20505160674 -
ITG SOLUTIONS SOCIEDAD ANONIMA CERRADA</t>
  </si>
  <si>
    <t>ADQUISICION DEL SOFTWARE AGISOFT PHOTOSCAN O EQUIVALENTE</t>
  </si>
  <si>
    <t>18-2021-INGEMMET</t>
  </si>
  <si>
    <t>20106515906 -
TOPOEQUIPOS T&amp;T S.R.L.</t>
  </si>
  <si>
    <t>ADQUISICIÓN DE LICENCIA DE SOFTWARE GIS O EQUIVALENTE - ARGIS ENTERPISE ESTÁNDAR</t>
  </si>
  <si>
    <t>3-2021-INGEMMET</t>
  </si>
  <si>
    <t>SERVICIO DE NOTIFICACIÓN DE LOS ACTOS ADMINISTRATIVOS RELACIONADOS AL PROCEDIMIENTO MINERO</t>
  </si>
  <si>
    <t>20553892253 -
CA &amp; PE CARGO S.A.C.</t>
  </si>
  <si>
    <t>SERVICIO DE SUSCRIPCION DE LOS SOFTWARE AUTOCAD MAP 3D Y AUTOCAD CIVIL 3D DE LA MARCA AUTODESK O EQUIVALENTE</t>
  </si>
  <si>
    <t>17-2021-INGEMMET</t>
  </si>
  <si>
    <t>20264180971 -
PROFILE CONSULTING GROUP SOCIEDAD ANONIMA CERRADA - PROFILE CONSULTING GROUP S.A.C.</t>
  </si>
  <si>
    <t>ADQUISICIÓN DE EQUIPO DE DESBASTE Y LAPEADO SEMIAUTOMATIZADO</t>
  </si>
  <si>
    <t>13-2021-INGEMMET</t>
  </si>
  <si>
    <t>20604222428 -
VC PARTS AND SERVICES E.I.R.L. - VC PARTS E.I.R.L.</t>
  </si>
  <si>
    <t>ADQUISICION DE DISCOS DUROS PARA SOLUCIONES DE ALMACENAMIENTO</t>
  </si>
  <si>
    <t>7-2021-INGEMMET</t>
  </si>
  <si>
    <t>20607753602-
GRUPO D2D SOLUTIONS S.A.C.</t>
  </si>
  <si>
    <t>ADQUISICIÓN DE CHANCADORA PRIMARIA PARA CONMINICIÓN DE MUESTRAS GEOLOGICAS</t>
  </si>
  <si>
    <t>16-2021-INGEMMET</t>
  </si>
  <si>
    <t>20292025671-
ASESORIAS Y REPRESENTACIONES ANALITICAS S.R.L.</t>
  </si>
  <si>
    <t>SERVICIO DE SOPORTE Y MANTENIMIENTO DE LICENCIA DE SOFTWARE  LIFERAY EE O EQUIVALENTE</t>
  </si>
  <si>
    <t>20515479261-
NET CONSULTORES S.A.C.</t>
  </si>
  <si>
    <t>ADQUISICIÓN DE ACCESORIOS PARA EQUIPO ICP-MS  MARCA PERKIN ELMER O EQUIVALENTE</t>
  </si>
  <si>
    <t>2-2021-INGEMMET</t>
  </si>
  <si>
    <t>20212980774-
CIENTIFICA ANDINA S.A.C.</t>
  </si>
  <si>
    <t>SERVICIO DE TELEFONIA MOVIL</t>
  </si>
  <si>
    <t>14-2021-INGEMMET</t>
  </si>
  <si>
    <t>20467534026-
AMERICA MOVIL PERU S.A.C</t>
  </si>
  <si>
    <t>SERVICIO DE FOTOCOPIADO PARA EL INGEMMET</t>
  </si>
  <si>
    <t>20601123861-
CORPORACION LUCILA S.A.C.</t>
  </si>
  <si>
    <t>ADQUISICIÓN DE BATERIAS DE LITIO</t>
  </si>
  <si>
    <t>9-2021-INGEMMET</t>
  </si>
  <si>
    <t>20492221571-
Q-ENERGY PERU S.A.C.</t>
  </si>
  <si>
    <t>SERVICIO DE INTERCONEXION CON LOS ORGANOS DESCONCENTRADOS</t>
  </si>
  <si>
    <t>8-2021-INGEMMET</t>
  </si>
  <si>
    <t>20513447079-
COLINANET SOCIEDAD ANONIMA</t>
  </si>
  <si>
    <t xml:space="preserve">SERVICIO DE SEGURIDAD Y VIGILANCIA PARA LA SEDE AREQUIPA INGEMMET </t>
  </si>
  <si>
    <t>20539649826-
EMPRESA DE VIGILANCIA PRIVADA SECURITY &amp; CONFIDENCE S.R.L. - EVP SECURITY &amp; CONFIDENCE S.R.L.</t>
  </si>
  <si>
    <t xml:space="preserve">SERVICIO DE TRANSMISION DE VOZ Y DATOS </t>
  </si>
  <si>
    <t>20467534026-
AMERICA MOVIL PERU S.A.C.</t>
  </si>
  <si>
    <t>SERVICIO DE SUSCRIPCION ANUAL A LICENCIA DE SOFTWARE MATLAB O EQUIVALENTE</t>
  </si>
  <si>
    <t>L0603768983-
THE MATHWORKS LTD</t>
  </si>
  <si>
    <t>SERVICIO DE ANÁLISIS DE PARÁMETROS FÍSICO, QUÍMICO E INORGÁNICO EN AGUAS SUPERFICIALES Y SUBTERRÁNEAS PARA LA DGAR</t>
  </si>
  <si>
    <t>20100114349-
SGS DEL PERU S.A.C.</t>
  </si>
  <si>
    <t>SERVICIO DE SUSCRIPCION ANUAL A LICENCIA DE 
SOFTWARE MATLAB O EQUIVALENTE</t>
  </si>
  <si>
    <t>9-2022-INGEMMET</t>
  </si>
  <si>
    <t>L0609014246-
MATHWORKS LTD</t>
  </si>
  <si>
    <t>ADQUISICIÓN DE TAMBORES Y CABEZALES DE IMPRESORAS</t>
  </si>
  <si>
    <t>10-2022-INGEMMET</t>
  </si>
  <si>
    <t>BASES INTEGRADAS</t>
  </si>
  <si>
    <t>SERVICIO DE DATACIONES E ISOTOPOS</t>
  </si>
  <si>
    <t>12-2022-INGEMMET</t>
  </si>
  <si>
    <t>L0609014151-
BETA ANALYTIC INC</t>
  </si>
  <si>
    <t>ADQUISICIÓN DE SWITCHES PARA RED JUNIPER O EQUIVALENTE</t>
  </si>
  <si>
    <t>32-2022-INGEMMET</t>
  </si>
  <si>
    <t>20538719928-
SISCOTEC DEL PERU S.A.C.</t>
  </si>
  <si>
    <t>L0606465436-
BENTLEY SYSTEMS INTERNATIONAL LIMITED</t>
  </si>
  <si>
    <t>SERVICIO DE GARANTÍA EXTENDIDA DE SISTEMA DE 
ALMACENAMIENTO HP Y HUAWEI O EQUIVALENTE</t>
  </si>
  <si>
    <t>18-2022-INGEMMET</t>
  </si>
  <si>
    <t>20544303709-
MICRO SOLUTIONS TI S.A.</t>
  </si>
  <si>
    <t>ADQUISICIÓN DE EQUIPO AUTOMUESTREADOR, MARCA ELEMENTAL SCIENTIFIC ESI O EQUIVALENTE PARA EQUIPO ICP-MS</t>
  </si>
  <si>
    <t>20-2022-INGEMMET</t>
  </si>
  <si>
    <t>20603237120- 
EQUIPOS ANALITICOS Y TECNOLOGIA DE INFORMACION S.A.C. - EQUANTI S.A.C.</t>
  </si>
  <si>
    <t>ADQUISICIÓN DE DISCOS ESMERILADOS PARA DESBASTE DE ROCAS</t>
  </si>
  <si>
    <t>20604222428-
VC PARTS AND SERVICES E.I.R.L. - VC PARTS E.I.R.L.</t>
  </si>
  <si>
    <t>ADQUISICIÓN DEL SOFTWARE DE CONTACT CENTER</t>
  </si>
  <si>
    <t>31-2021-INGEMMET</t>
  </si>
  <si>
    <t>20553282773-
NETVOX S.A.C.</t>
  </si>
  <si>
    <t>ADQUISICIÓN DE SISTEMA DE MONITOREO DE GAS RADON</t>
  </si>
  <si>
    <t>1-2022-INGEMMET</t>
  </si>
  <si>
    <t>20467250184-
NPI PERU S.A.C.</t>
  </si>
  <si>
    <t>ADQUISICIÓN DE ACCESORIOS PARA EQUIPO ICP-MS, 
MARCA PERKIN ELMER O EQUIVALENTE</t>
  </si>
  <si>
    <t>2-2022-INGEMMET</t>
  </si>
  <si>
    <t>ADQUISICIÓN DE PAPEL PARA PLOTTER</t>
  </si>
  <si>
    <t>19-2022-INGEMMET</t>
  </si>
  <si>
    <t>20134137542-
C &amp; S COMPUTERS AND SUPPLIES S.A.C.</t>
  </si>
  <si>
    <t>SERVICIO DE SUSCRIPCION ANUAL DEL SOFTWARE DE 
SIMULACIÓN DE MOVIMIENTO DE MASAS</t>
  </si>
  <si>
    <t>8-2022-INGEMMET</t>
  </si>
  <si>
    <t>L0606465535-
WLS INSTITUTE FOR SHOW AND AVALANCHE RESEARCH SLF</t>
  </si>
  <si>
    <t>SERVICIO DE MANTENIMIENTO PREVENTIVO DE 
ACUMULADOR DE ENERGIA - UPS</t>
  </si>
  <si>
    <t>13-2022-INGEMMET</t>
  </si>
  <si>
    <t>20601367212-
MECANICA ENERGIA TELECOMUNICACION Y CONSTRUCCION SOCIEDAD ANONIMA CERRADA - METELCON S.A.C.</t>
  </si>
  <si>
    <t>SERVICIO DE SUSCRIPCION ANUAL DE SOFTWARE 
AUTOCAD MAP 3D Y AUTOCAD CIVIL 3D DE LA MARCA AUTODESK O EQUIVALENTE</t>
  </si>
  <si>
    <t>20264180971-
PROFILE CONSULTING GROUP SOCIEDAD ANONIMA CERRADA - PROFILE CONSULTING GROUP S.A.C.</t>
  </si>
  <si>
    <t>SERVICIO DE MENSAJERIA LOCAL Y NACIONAL DEL INGEMMET</t>
  </si>
  <si>
    <t>20553892253-
CA &amp; PE CARGO S.A.C.</t>
  </si>
  <si>
    <t>ADQUISICIÓN DE ACCESORIOS PARA EQUIPO ICP-OES, 
MARCA AGILENT TECHNOLOGIES O EQUIVALENTE CON AUTOMUESTREADOR MARCA TELEDYNE CETAC TECHNOLOGIES O EQUIVALENTE</t>
  </si>
  <si>
    <t>4-2022-INGEMMET</t>
  </si>
  <si>
    <t>20602450199-
AVILES ASOCIADOS S.A.C.</t>
  </si>
  <si>
    <t>SERVICIO DE DATACION RADIOMETRICA Ar-Ar</t>
  </si>
  <si>
    <t>7-2022-INGEMMET</t>
  </si>
  <si>
    <t>L0603769544-
CNRS DR IDF GIF-SUR-YVETTE AGENT COMPTABLE</t>
  </si>
  <si>
    <t>ADQUISICIÓN DE DISCOS ESMERILADOS PARA 
DESBASTE DE ROCAS</t>
  </si>
  <si>
    <t>0482547134-
TECNOLOGIA Y MATERIALES PARA LABORATORIOS S.A.C.</t>
  </si>
  <si>
    <t xml:space="preserve">	ADQUISICION DE SISMOGRAFO</t>
  </si>
  <si>
    <t>15-2022-INGEMMET</t>
  </si>
  <si>
    <t>20100862132-
ISETEK S A</t>
  </si>
  <si>
    <t>ADQUISICIÓN DE ACCESORIOS PARA EL EQUIPO 
CROMATÓGRAFO IÓNICO, MARCA THERMO SCIENTIFIC - DIONEX ICS 5000 O EQUIVALENTE</t>
  </si>
  <si>
    <t>11-2022-INGEMMET</t>
  </si>
  <si>
    <t>20178285336-
REACTIVOS PARA ANALISIS S.A.C.</t>
  </si>
  <si>
    <t>SERVICIO DE SOPORTE Y MANTENIMIENTO DE LICENCIA DE 
SOFTWARE LIFERAY EE O EQUIVALENTE</t>
  </si>
  <si>
    <t>17-2022-INGEMMET</t>
  </si>
  <si>
    <t>ADQUISICIÓN DE VEHICULO AEREO NO TRIPULADO - DRONE</t>
  </si>
  <si>
    <t>14-2022-INGEMMET</t>
  </si>
  <si>
    <t xml:space="preserve">20100340438-
REPRODATA S.A.C - DATACONT S.A.C. </t>
  </si>
  <si>
    <t>SERVICIO DE ANÁLISIS DE MUESTRA DE AGUA</t>
  </si>
  <si>
    <t>16-2022-INGEMMET</t>
  </si>
  <si>
    <t>SERVICIO DE SUSCRIPCIÓN ANUAL DE LICENCIA DE SOFTWARE DE DISEÑO</t>
  </si>
  <si>
    <t>24-2022-INGEMMET</t>
  </si>
  <si>
    <t>20492979041-FALCON SYSTEMS S.A.C.</t>
  </si>
  <si>
    <t>07/06/2022</t>
  </si>
  <si>
    <t>06/06/2024</t>
  </si>
  <si>
    <t>ADQUISICIÓN DE GAS ARGÓN</t>
  </si>
  <si>
    <t>20338570041-LINDE PERU S.R.L.</t>
  </si>
  <si>
    <t>11/06/2022</t>
  </si>
  <si>
    <t>10/06/2023</t>
  </si>
  <si>
    <t>SERVICIO PARA LA CONVENCIÓN ANUAL PROSPECTORS AND DEVELOPERS ASSOCIATION OF CANADA -PDAC 2022</t>
  </si>
  <si>
    <t>6-2022-INGEMMET</t>
  </si>
  <si>
    <t>L0606465446-REVEAL MARKETING GROUP</t>
  </si>
  <si>
    <t>13/06/2022</t>
  </si>
  <si>
    <t>15/06/2022</t>
  </si>
  <si>
    <t>22-2022-INGEMMET</t>
  </si>
  <si>
    <t>20126942967-STAROST SRL</t>
  </si>
  <si>
    <t>15/08/2022</t>
  </si>
  <si>
    <t>SERVICIO DE ANÁLISIS DE MUESTRA DE AGUA (ISOTOPOS, DEUTERIO, OXÍGENO 18)</t>
  </si>
  <si>
    <t>5-2022-INGEMMET</t>
  </si>
  <si>
    <t>L0000003662-BETA ANALYTIC INC.</t>
  </si>
  <si>
    <t>13/05/2022</t>
  </si>
  <si>
    <t>31/12/2022</t>
  </si>
  <si>
    <t>SERVICIO DE SUSCRIPCION ANUAL DE SOFTWARE AUTOCAD MAP 3D Y AUTOCAD CIVIL 3D DE LA MARCA AUTODESK O EQUIVALENTE</t>
  </si>
  <si>
    <t>SERVICIO PARA LA IMPLEMENTACIÓN DE NUEVAS FUNCIONALIDADES EN EL SISTEMA DE GESTIÓN Y TRAMITE DOCUMENTAL FERMIN Y MEJORAS EN LA INTEGRACIÓN CON LA VENTANILLA VIRTUAL</t>
  </si>
  <si>
    <t>30-2022-INGEMMET</t>
  </si>
  <si>
    <t>20552486219-LINK-SOFT SOLUTIONS S.A.C.</t>
  </si>
  <si>
    <t>31/08/2023</t>
  </si>
  <si>
    <t>SERVICIO DE SUSCRIPCION ANUAL DEL SOFTWARE DE INVERSION DE DATOS DE GRAVIMETRIA Y MAGNETOMETRIA</t>
  </si>
  <si>
    <t>L0606465436-BENTLEY SYSTEMS INTERNATIONAL LIMITED</t>
  </si>
  <si>
    <t>04/05/2022</t>
  </si>
  <si>
    <t>03/05/2023</t>
  </si>
  <si>
    <t>SERVICIO DE MANTENIMIENTO PREVENTIVO DE CAMPANAS EXTRACTORAS DE GASES</t>
  </si>
  <si>
    <t>20600494300-INGENIERIA DE TELECOMUNICACIONES Y ELECTRICA S.A.C.</t>
  </si>
  <si>
    <t>08/07/2022</t>
  </si>
  <si>
    <t>06/06/2023</t>
  </si>
  <si>
    <t>SERVICIO DE MANTENIMIENTO PREVENTIVO DE POZO A TIERRA</t>
  </si>
  <si>
    <t>20524125367-ADVANCED NETWORKS E.I.R.L.</t>
  </si>
  <si>
    <t>06/06/2022</t>
  </si>
  <si>
    <t>02/06/2023</t>
  </si>
  <si>
    <t>SERVICIO DE GARANTÍA EXTENDIDA DE SERVIDORES BLADE HUAWEI O EQUIVALENTE</t>
  </si>
  <si>
    <t>20544303709-MICRO SOLUTIONS TI S.A.</t>
  </si>
  <si>
    <t>06/05/2022</t>
  </si>
  <si>
    <t>05/05/2024</t>
  </si>
  <si>
    <t>CONTRATACIÓN DEL SERVICIO DE COBERTURA DEL SEGURO FOLA PARA PRACTICANTES DEL INSTITUTO GEOLÓGICO MINERO Y METALÚRGICO - INGEMMET (LEY 28518)</t>
  </si>
  <si>
    <t>3-2022-INGEMMET</t>
  </si>
  <si>
    <t>20100041953-RIMAC SEGUROS Y REASEGUROS</t>
  </si>
  <si>
    <t>08/05/2022</t>
  </si>
  <si>
    <t>08/05/2023</t>
  </si>
  <si>
    <t>ADQUISICIÓN DE ACCESORIOS PARA EQUIPO ICP-OES, MARCA AGILENT TECHNOLOGIES O EQUIVALENTE CON AUTOMUESTREADOR MARCA TELEDYNE CETAC TECHNOLOGIES O EQUIVALENTE</t>
  </si>
  <si>
    <t>SERVICIO DE MEMBRESIA PARA EL AÑO 2022 DEL INSTITUTO GEOLOGICO MINERO Y METALURGICO - INGEMMET, COMO MIEMBRO ASOCIADO A LA CARTA GEOLOGICA DEL MUNDO</t>
  </si>
  <si>
    <t>L0000003774-COMMISSION DE LA CARTE GEOLOGIQUE DU MONDE</t>
  </si>
  <si>
    <t>25/03/2022</t>
  </si>
  <si>
    <t>24/03/2023</t>
  </si>
  <si>
    <t>ADQUISICIÓN DE CINTAS PARA TAPE BACKUP</t>
  </si>
  <si>
    <t>20134137542-C &amp; S COMPUTERS AND SUPPLIES S.A.C.</t>
  </si>
  <si>
    <t>23/04/2022</t>
  </si>
  <si>
    <t>22/05/2022</t>
  </si>
  <si>
    <t>SERVICIO DE COBERTURA DE SEGURO VIDA LEY PARA SERVIDORES CAP DEL INSTITUTO GEOLÓGICO MINERO Y METALÚRGICO - INGEMMET (D.L. N° 688)</t>
  </si>
  <si>
    <t>20390625007-CHUBB PERU S.A. COMPAÑIA DE SEGUROS Y REASEGUROS</t>
  </si>
  <si>
    <t>31/03/2022</t>
  </si>
  <si>
    <t>31/03/2023</t>
  </si>
  <si>
    <t>SERVICIO DE MEMBRESIA PARA EL AÑO 2022 DEL INSTITUTO GEOLOGICO MINERO Y METALURGICO - INGEMMET, COMO MIEMBRO ASOCIADO DE LA ASOCIACION DE SERVICIOS DE GEOLOGIA Y MINERIA IBEROAMERICANOS  ASGMI</t>
  </si>
  <si>
    <t>L0000002622-ASOCIACIÓN DE SERVICIOS DE GEOLOGÍA Y MINERIA IBEROAMERICANOS -ASGMI</t>
  </si>
  <si>
    <t>07/03/2022</t>
  </si>
  <si>
    <t>06/03/2023</t>
  </si>
  <si>
    <t>CONSULTORÍA DE OBRA</t>
  </si>
  <si>
    <t>OBRA</t>
  </si>
  <si>
    <t>SERVICIO</t>
  </si>
  <si>
    <t>BIENES</t>
  </si>
  <si>
    <t>ADQUISICIÓN DE EQUIPO GENERADOR DE AGUA PARA
INYECCIÓN Y VAPOR PURO</t>
  </si>
  <si>
    <t>ADQUISICIÓN DE DETECTORES DE NEUTRONES DEL TIPO DE CÁMARA DE IONIZACIÓN</t>
  </si>
  <si>
    <t>ADQUISICIÓN E INSTALACIÓN DE UN EQUIPO MEDIDOR DE PH, CONDUCTIVIDAD Y TEMPERATURA PARA LA MEDICIÓN EN LÍNEA EN EL SISTEMA DE REFRIGERACIÓN PRIMARIO DEL REACTOR RP-10</t>
  </si>
  <si>
    <t>ADQUISICIÓN DE LA UNIDAD DE FORMULACIÓN DEL SISTEMA DISPENSADOR PARA VIALES ARGO</t>
  </si>
  <si>
    <t>ADQUISICIÓN DE FILTROS DE CARBÓN ACTIVADO</t>
  </si>
  <si>
    <t>ADQUISICIÓN DE UNA UNIDAD DE AIRE ACONDICIONADO</t>
  </si>
  <si>
    <t>5 ENTREGABLES</t>
  </si>
  <si>
    <t>2 ENTREGABLES</t>
  </si>
  <si>
    <t>1 ENTREGABLE</t>
  </si>
  <si>
    <t>LIBRO DE RECURSOS DE HIDROCARBUROS 2021</t>
  </si>
  <si>
    <t>SECTOR16: ENERGÍA Y MINAS</t>
  </si>
  <si>
    <t>PLIEGO 016: M. DE ENERGIA Y MINAS</t>
  </si>
  <si>
    <t>2497734 SNIP</t>
  </si>
  <si>
    <t>365625 SNIP</t>
  </si>
  <si>
    <t>2289167, 2339380</t>
  </si>
  <si>
    <t>2301425, 2325411</t>
  </si>
  <si>
    <t>2238827, 2297277, 2308842, 2318168, 2409754</t>
  </si>
  <si>
    <t xml:space="preserve"> 28/06/2021</t>
  </si>
  <si>
    <t>LP-SM-4-2021-MINEM/DGER-1</t>
  </si>
  <si>
    <t>CONSORCIO GUADALUPE (DASSTECH CO. LTD SUCURSAL DEL PERU - CONSTRUCTORA DE LA INGENIERIA S.A - GIOSER S.A.C.)</t>
  </si>
  <si>
    <t>CONSORCIO MAZAMARI ASOCIADOS (KAMPO CONTRATISTAS GENERALES E.I.R.L. - CMP CONTRATISTAS GENERALES SOCIEDAD ANONIMA CERRADA - CMP CONTRATISTAS GENERALES S.A.C.)</t>
  </si>
  <si>
    <t>2132587, 2195569</t>
  </si>
  <si>
    <t xml:space="preserve">SUPERVISIÓN DEL PAQUETE “SUPERVISION DE DOS (02) OBRAS DE ELECTRIFICACION RURAL EN EL DEPARTAMENTO DE HUANUCO”
Proyecto 1: CREACIÓN DEL SERVICIO ELÉCTRICO EN EL CASERÍO ANTACALLANCA DEL DISTRITO DE SAN MIGUEL DE CAURI - PROVINCIA DE LAURICOCHA - DEPARTAMENTO DE HUÁNUCO
Proyecto 2: INSTALACION DEL SERVICIO DE ENERGIA ELECTRICA DE 07 LOCALIDADES RURALES DISTRITO DE CHUQUIS – DOS DE MAYO – HUANUCO
</t>
  </si>
  <si>
    <t>2184619, 2436093</t>
  </si>
  <si>
    <t>AS N° 0002-2020-MINEM/DGER</t>
  </si>
  <si>
    <t>S/ 272 785,23</t>
  </si>
  <si>
    <t>150 d. cal.  210 d. cal.</t>
  </si>
  <si>
    <t>ELABORACIÓN DEL EXPEDIENTE TÉCNICO Y LA EJECUCIÓN DE OBRA “AMPLIACIÓN DE LA ELECTRIFICACIÓN RURAL EN LA PROVINCIA DE ALTO AMAZONAS, DEPARTAMENTO DE LORETO, EN LOS DISTRITOS DE YURIMAGUAS, BALSAPUERTO Y LAGUNAS DE LA PROVINCIA DE ALTO AMAZONAS – DEPARTAMENTO DE LORETO”</t>
  </si>
  <si>
    <t>LP N° 0009-2020-MINEM/DGER</t>
  </si>
  <si>
    <t>S/ 10 068 058,75</t>
  </si>
  <si>
    <t>150 d. cal. Elab. Exp. Tec          210 d. cal. Ejec. obra</t>
  </si>
  <si>
    <t>SUPERVISIÓN DE LA OBRA “AMPLIACIÓN DE ELECTRIFICACIÓN RURAL EN EL DISTRITO DE CHALLHUAHUACHO – COTABAMBAS - APURÍMAC”</t>
  </si>
  <si>
    <t>385201 SNIP</t>
  </si>
  <si>
    <t>CP N° 0007-2019-MINEM/DGER</t>
  </si>
  <si>
    <t>S/ 622 454,07</t>
  </si>
  <si>
    <t>EJECUCIÓN DE LA OBRA “ELECTRIFICACIÓN DE LA ISLA TAQUILE, UBICADA EN EL DEPARTAMENTO DE PUNO”</t>
  </si>
  <si>
    <t>LP N° 0004-2020-MINEM/DGER</t>
  </si>
  <si>
    <t>S/ 12 119 193,67</t>
  </si>
  <si>
    <t>SUPERVISIÓN DE LA OBRA “AMPLIACIÓN DE ELECTRIFICACIÓN RURAL EN LAS COMUNIDADES DEL DISTRITO DE HUAQUIRCA – ANTABAMBA - APURÍMAC”</t>
  </si>
  <si>
    <t>229808 SNIP</t>
  </si>
  <si>
    <t>AS N° 0003-2020-MINEM/DGER</t>
  </si>
  <si>
    <t xml:space="preserve">S/ 237 871,21 </t>
  </si>
  <si>
    <t xml:space="preserve">SUPERVISIÓN DE LA EJECUCIÓN DE OBRAS DEL “PAQUETE N° 2: REGIONES HUANCAVELICA Y JUNÍN
 ITEM N° 2: INSTALACIÓN DEL SISTEMA DE ELECTRIFICACIÓN RURAL EN EL ANEXO DE TIPICOCHA, DISTRITO DE CHUPAMARCA, PROVINCIA DE CASTROVIRREYNA-HUANCAVELICA”
</t>
  </si>
  <si>
    <t>2068770, 2085578, 2247044</t>
  </si>
  <si>
    <t>CP N° 0003-2020-MINEM/DGER</t>
  </si>
  <si>
    <t xml:space="preserve">SUPERVISIÓN DE LA EJECUCIÓN DE OBRAS DEL “PAQUETE N° 2: REGIONES HUANCAVELICA Y JUNÍN
 ITEM N° 1: ELECTRIFICACIÓN RURAL EN LOS DISTRITOS DE LA MARGEN DERECHA DEL RÍO LIRCAY DE LA PROVINCIA DE ANGARAES”
</t>
  </si>
  <si>
    <t xml:space="preserve">SUPERVISIÓN DE LA EJECUCIÓN DE OBRAS DEL “PAQUETE N° 2: REGIONES HUANCAVELICA Y JUNÍN
 ITEM N° 3: INSTALACIÓN DEL SERVICIO DE ELECTRICIDAD A 12 LOCALIDADES, DISTRITO DE PARIAHUANCA, HUANCAYO-JUNÍN”
</t>
  </si>
  <si>
    <t xml:space="preserve">SUPERVISIÓN DE OBRAS DEL PAQUETE N° 3: REGIÓN PUNO
 ÍTEM N° 1: SUPERVISIÓN DEL SALDO DE OBRA DEL SISTEMA ELÉCTRICO RURAL SANDÍA IV ETAPA
</t>
  </si>
  <si>
    <t>2037979, 2195569</t>
  </si>
  <si>
    <t>CP N° 0002-2020-MINEM/DGER</t>
  </si>
  <si>
    <t xml:space="preserve">270 d. cal. </t>
  </si>
  <si>
    <t xml:space="preserve">SUPERVISIÓN DE OBRAS DEL PAQUETE N° 3: REGIÓN PUNO
 ITEM N° 2: SUPERVISIÓN DE LA OBRA “PEQUEÑO SISTEMA ELÉCTRICO CALAPUJA II ETAPA”
</t>
  </si>
  <si>
    <t>EJECUCIÓN DE LA OBRA “AMPLIACIÓN DE ELECTRIFICACIÓN RURAL EN LAS COMUNIDADES DEL DISTRITO DE HUAQUIRCA – ANTABAMBA - APURÍMAC”</t>
  </si>
  <si>
    <t>LP N° 0010-2020-MINEM/DGER</t>
  </si>
  <si>
    <t xml:space="preserve">S/ 2 222 739,82 </t>
  </si>
  <si>
    <t>EJECUCIÓN DE LA OBRA “AMPLIACIÓN DE REDES DE DISTRIBUCIÓN DE LAS PROVINCIAS DE CAJAMARCA, CHOTA, HUALGAYOC, SAN MIGUEL Y SANTA CRUZ, DEPARTAMENTO DE CAJAMARCA”</t>
  </si>
  <si>
    <t>LP N° 0003-2020-MINEM/DGER</t>
  </si>
  <si>
    <t xml:space="preserve">S/ 83 555 239,70 </t>
  </si>
  <si>
    <t>SUPERVISIÓN DE LA OBRA “ELECTRIFICACIÓN DE LA ISLA TAQUILE, UBICADA EN EL DEPARTAMENTO DE PUNO”</t>
  </si>
  <si>
    <t>CP N° 0001-2020-MINEM/DGER</t>
  </si>
  <si>
    <t xml:space="preserve">S/ 728 032,96 </t>
  </si>
  <si>
    <t>SUPERVISIÓN DE LA OBRA “AMPLIACIÓN DE REDES DE DISTRIBUCIÓN DE LAS PROVINCIAS DE CAJAMARCA, CHOTA, HUALGAYOC, SAN MIGUEL Y SANTA CRUZ, DEPARTAMENTO DE CAJAMARCA”</t>
  </si>
  <si>
    <t>CP N° 0005-2020-MINEM/DGER</t>
  </si>
  <si>
    <t xml:space="preserve">S/ 5 959 132,09 </t>
  </si>
  <si>
    <t xml:space="preserve">ELABORACIÓN DEL EXPEDIENTE TÉCNICO Y LA EJECUCIÓN DE OBRA POR PAQUETE DENOMINADO “PAQUETE - 06: DOS (02) OBRAS DE ELECTRIFICACIÓN RURAL EN DOS (02) DEPARTAMENTOS - HUÁNUCO Y PIURA”
PROYECTO N° 01: “INSTALACIÓN DEL SERVICIO ELÉCTRICO RURAL DE LAS LOCALIDADES DE LAS PROVINCIAS DE HUAYCABAMBA, HUAMALÍES, HUÁNUCO, LEONCIO PRADO, PACHITEA, LAURICOCHA, DOS DE MAYO Y YAROWILCA DEL DEPARTAMENTO DE HUÁNUCO”
</t>
  </si>
  <si>
    <t>LP N° 0008-2020-MINEM/DGER</t>
  </si>
  <si>
    <t xml:space="preserve">S/ 38 987 937,52 </t>
  </si>
  <si>
    <t xml:space="preserve">ELABORACIÓN DEL EXPEDIENTE TÉCNICO Y LA EJECUCIÓN DE OBRA POR PAQUETE DENOMINADO “PAQUETE - 06: DOS (02) OBRAS DE ELECTRIFICACIÓN RURAL EN DOS (02) DEPARTAMENTOS - HUÁNUCO Y PIURA”
PROYECTO N° 02: “AMPLIACIÓN DE REDES DE DISTRIBUCIÓN EN LA PROVINCIA DE AYABACA - DEPARTAMENTO DE PIURA” 
</t>
  </si>
  <si>
    <t xml:space="preserve">S/ 21 154 323,29 </t>
  </si>
  <si>
    <t xml:space="preserve">
ELABORACIÓN DEL ESTUDIO DEFINITIVO DEL PROYECTO “AMPLIACIÓN DE REDES DE DISTRIBUCIÓN EN LAS PROVINCIAS DE CUTERVO Y JAÉN, DEPARTAMENTO DE CAJAMARCA”
</t>
  </si>
  <si>
    <t xml:space="preserve">CP Nº 0008-2019-MEM/DGER </t>
  </si>
  <si>
    <t xml:space="preserve">S/ 1 423 986,37 </t>
  </si>
  <si>
    <t>ELABORACION DEL ESTUDIO DEFINITIVO DEL PROYECTO CREACION, MEJORAMIENTO Y AMPLIACION DEL SERVICIO DE ENERGIA ELECTRICA MEDIANTE SISTEMA CONVENCIONAL EN LAS LOCALIDADES DE PALENQUE GRANDE, HUANABAMBA, TULPAC,LLUMBUY, Y OTRAS DEL DISTRITO DE CHUQUIBAMBA PROVINCIA DE CHACHAPOYAS DEPARTAMENTO DE AMAZONAS</t>
  </si>
  <si>
    <t>AS N° 22-2019-MINEM/DGER-1</t>
  </si>
  <si>
    <t>90 d. cal.</t>
  </si>
  <si>
    <t>ELABORACION DEL ESTUDIO DE PERFIL DEL PROYECTO AMPLIACIÓN DE REDES DE DISTRIBUCIÓN EN LA ZONA NORTE  -DEPARTAMENTO DE PUNO</t>
  </si>
  <si>
    <t>CP-SM-06-2019-MINEM/DGER-1</t>
  </si>
  <si>
    <t>CONSORCIO SUPERVISOR CRUZ DEL SUR TECNOLOGIA &amp; CONSULTORIA JOSPAQ S.R.L.    SERRANO BAZAN JOSE ROMEL   MUÑOZ RUBIO CESAR</t>
  </si>
  <si>
    <t xml:space="preserve"> 20/07/2024</t>
  </si>
  <si>
    <t xml:space="preserve"> 08/04/2023</t>
  </si>
  <si>
    <t>PLIEGO 220: INSTITUTO PERUANO DE ENERGIA NUCLEAR</t>
  </si>
  <si>
    <t>PLIEGO 221: INSTITUTO GEOLOGICO MINERO Y METALURGICO</t>
  </si>
  <si>
    <t>1 PI: Mejoramiento del Servicio de energía eléctrica en el Centro Nuclear RACSO, distrito de Carabayllo - Lima</t>
  </si>
  <si>
    <t>Licitación Pública</t>
  </si>
  <si>
    <t>Llave en mano</t>
  </si>
  <si>
    <t>Nº 001-2020-IPEN</t>
  </si>
  <si>
    <t>10410591354, 10175293031  -CONSORCIO COLLANTES CORPORACION VII  MONTENEGRO HERNANDEZ SEGUNDO ORLANDO  SERRANO CUEVA SALVADOR</t>
  </si>
  <si>
    <t xml:space="preserve">20480825722   -CONSORCIO H&amp;H -GE  GE INGENIEROS SOCIEDAD ANONIMA CERRADA   HURTADO-HERMOZA INGENIEROS CONSULTORES S.A. - 20134100622 H &amp; H INGENIEROS CONSULTORES S.A. </t>
  </si>
  <si>
    <t>20487015742 - 20510413301  CONSORCIO ENERGIA IV (CORPORACION ENERGY S.A. - ABC INGENIERO</t>
  </si>
  <si>
    <t>20519339154 - UNIÓN DE CONSULTORES SOCIEDAD ANÓNIMA CERRADA – UNIÓN DE CONSULTORES S.A.C.</t>
  </si>
  <si>
    <t>20486941287 - 20300690999  CONSORCIO BALSAPUERTO I</t>
  </si>
  <si>
    <t>20100966426 VÍCTOR CHÁVEZ IZQUIERDO S.A.</t>
  </si>
  <si>
    <t>20453914268 GRUPO JACEP S.R.L.</t>
  </si>
  <si>
    <t>20487731928 - 10175293031  CONSORCIO COLLANTES CORPORACION</t>
  </si>
  <si>
    <t>20252132466 JAIME ROMAN HUARCAYA RAZABAL</t>
  </si>
  <si>
    <t>10075164811 - SERVICIOS DE INGENIERIA INTEGRAL S.A.C.</t>
  </si>
  <si>
    <t>10164561882 - 10090757828  CONSORCIO A&amp;M</t>
  </si>
  <si>
    <t>20100966426 - VICTOR CHAVEZ IZQUIERDO S.A.</t>
  </si>
  <si>
    <t>20480825722 GE INGENIEROS SOCIEDAD ANÓNIMA CERRADA</t>
  </si>
  <si>
    <t>20550297176 INGENIERÍA DE LA CONSTRUCCIÓN HDH S.A.C.-IC HDH S.A.C.</t>
  </si>
  <si>
    <t>20347029697 - 20253757931  consorcio elec (CHINA INTERNATIONAL WATER &amp; ELECTRIC COR P.(PERU) - ABENGOA PERU S.A.)</t>
  </si>
  <si>
    <t>20252132466 - SERVICIOS DE INGENIERÍA INTEGRAL S.A.C.</t>
  </si>
  <si>
    <t>CONSORCIO SERING-GODOFREDO SINCHE
 1. 10011067412 - SERVICIOS DE INGENIERIA INTEGRAL S.A.C.
2. 20252132466  GODOFREDO NARCISO SINCHE MAYORCA</t>
  </si>
  <si>
    <t xml:space="preserve">CONSORCIO PACOSA - PRICONSA                                            1. 20108432510 -  PACOSA SAC,
2. 20508540605  - PRIETO INGENIEROS CONSULTORES SA,
</t>
  </si>
  <si>
    <t xml:space="preserve">CONSORCIO CUTERVO ELÉCTRICO
1. 20486941287 -  RUBER GREGORIO ALVA JULCA
2. 10328063447 - CONSULTORES Y CONSTRUCTORES KEVIN S.A.C.
</t>
  </si>
  <si>
    <t>20547708475 - SOCIEDAD DE INGENIERIA CONSTRUCTIVA AMERICANA CONTRATISTAS GENERALES S.A.C.</t>
  </si>
  <si>
    <t xml:space="preserve">10036763014   10411356791  -CONSORCIO SUPERVISOR SAN RAMON  ALBURQUEQUE RIOS ALEXANDER AGUSTIN   DIAZ IPANAQUE RICHARD WILDER ANTONIO </t>
  </si>
  <si>
    <t>10036763014  10411356791  - CONSORCIO SUPERVISOR MORONA  ALBURQUEQUE RIOS ALEXANDER AGUSTIN  DIAZ IPANAQUE RICHARD WILDER ANTONIO</t>
  </si>
  <si>
    <t>20134100622  20487999491  - CONSORCIO SUPERVISOR NOR ORIENTE  HURTADO-HERMOZA INGENIEROS CONSULTORES S.A. - H &amp; H INGENIEROS CONSULTORES S.A.  TECNOLOGIA &amp; CONSULTORIA JOSPAQ S.R.L.</t>
  </si>
  <si>
    <t>20134100622  20487999491 - CONSORCIO SUPERVISOR NOR ORIENTE  HURTADO-HERMOZA INGENIEROS CONSULTORES S.A. - H &amp; H INGENIEROS CONSULTORES S.A.  TECNOLOGIA &amp; CONSULTORIA JOSPAQ S.R.L.</t>
  </si>
  <si>
    <t>10422904056   20100966426 - CONSORCIO SELVA PERUANA  CHOQUE ITO ROLANDO  VICTOR CHAVEZ IZQUIERDO S A</t>
  </si>
  <si>
    <t>10296362340   10024428325 10422904056  - CONSORCIO VIRGO RAMOS QUISPE ROGER ELEUTERIO  VARGAS ARIAS JOEL LEONID   CHOQUE ITO ROLANDO</t>
  </si>
  <si>
    <t>20487999491 - CONSORCIO SUPERVISOR NOR ORIENTE TECNOLOGIA &amp; CONSULTORIA JOSPAQ S.R.L.   HURTADO-HERMOZA INGENIEROS CONSULTORES S.A. - 20134100622   H &amp; H INGENIEROS CONSULTORES S.A.</t>
  </si>
  <si>
    <t xml:space="preserve">20531353154   CONSORCIO SERING - CESAM   CESAM S.A.C.  20252132466 - SERVICIOS DE INGENIERIA INTEGRAL S.A.C. </t>
  </si>
  <si>
    <t>CAS</t>
  </si>
  <si>
    <t>ESPECIALISTA CONTABLE</t>
  </si>
  <si>
    <t>FLORES ROJAS WILMER ERNESTO</t>
  </si>
  <si>
    <t>TITULADO</t>
  </si>
  <si>
    <t>CONTADOR PUBLICO</t>
  </si>
  <si>
    <t>ESPECIALISTA EN RACIONALIZACION</t>
  </si>
  <si>
    <t>CHUMPITAZ PALOMINO MARIA DEL CARMEN</t>
  </si>
  <si>
    <t>CIENCIAS ECONOMICAS CONTABLES Y FINANCIERAS</t>
  </si>
  <si>
    <t>ECONOMISTA</t>
  </si>
  <si>
    <t>ESPECIALISTA EN SEGURIDAD Y SALUD EN EL TRABAJO</t>
  </si>
  <si>
    <t>SALAZAR CABRERA MARCO ANTONIO</t>
  </si>
  <si>
    <t>INGENIERIA AMBIENTAL Y SANITARIO</t>
  </si>
  <si>
    <t>INGENIERO AMBIENTAL Y SANITARIO</t>
  </si>
  <si>
    <t>CHOFER</t>
  </si>
  <si>
    <t>09404968</t>
  </si>
  <si>
    <t>TAHUA CALDERON JUAN JONAS</t>
  </si>
  <si>
    <t>07152606</t>
  </si>
  <si>
    <t>ROJAS CARDENAS JOSE VICTOR</t>
  </si>
  <si>
    <t>BARRIOS SARMIENTO OLGA DIANA</t>
  </si>
  <si>
    <t>ESPECIALISTA EN PLANEMAIENTO</t>
  </si>
  <si>
    <t>40015128</t>
  </si>
  <si>
    <t>PERALTA MENDOZA ALICIA</t>
  </si>
  <si>
    <t>47968713</t>
  </si>
  <si>
    <t>RIOS BARDALES MAYRA ALEJANDRA</t>
  </si>
  <si>
    <t>ADMINISTRADOR DE EMPRESAS</t>
  </si>
  <si>
    <t>ESPECIALISTA EN CONTROLES BIOLOGICOS</t>
  </si>
  <si>
    <t>45443387</t>
  </si>
  <si>
    <t>CORDOVA NORABUENA VITALIA</t>
  </si>
  <si>
    <t>FISICO EXPERIMENTAL DE REACTORES NUCLEARES</t>
  </si>
  <si>
    <t>HUACCHO ZAVALA GIANFRANCO</t>
  </si>
  <si>
    <t>INGENIERIA NUCLEAR</t>
  </si>
  <si>
    <t>INGENIERO NUCLEAR</t>
  </si>
  <si>
    <t>16757374</t>
  </si>
  <si>
    <t>IMAN BENITES AMARO</t>
  </si>
  <si>
    <t>INGENIERO QUIMICO</t>
  </si>
  <si>
    <t>ESPECIALISTA EN ASEGURAMIENTO DE LA CALIDAD</t>
  </si>
  <si>
    <t>ROJAS CASAÑA ANA MARIA</t>
  </si>
  <si>
    <t>QUIMICO FARCEUTICO Y BIOQUIMICO</t>
  </si>
  <si>
    <t>QUIMICO FARMACEUTICO Y QUIMICO</t>
  </si>
  <si>
    <t>ESPECIALISTA EN PLANEAMIENTO</t>
  </si>
  <si>
    <t>CHAHUA ROJAS LILIANA ISABEL</t>
  </si>
  <si>
    <t>CIENCIAS SOCIALES CON MENCION EN ECONOMIA</t>
  </si>
  <si>
    <t>JARDINERO</t>
  </si>
  <si>
    <t>JIMENEZ CARLOS SERGIO JESUS</t>
  </si>
  <si>
    <t>SECUNDARIA COMPLETA</t>
  </si>
  <si>
    <t>ESPECIALISTA EN COMERCIALIZACION</t>
  </si>
  <si>
    <t>TORRES CHAVEZ ARNALDO JUNIOR</t>
  </si>
  <si>
    <t>CIENCIAS DE LA COMUNICACIÓN SOCIAL</t>
  </si>
  <si>
    <t>SNP</t>
  </si>
  <si>
    <t xml:space="preserve">OTROS (PRACTICANTES) </t>
  </si>
  <si>
    <t>MODALIDADES FORMATIVAS</t>
  </si>
  <si>
    <t>PREPROFESIONAL</t>
  </si>
  <si>
    <t>ALFARO IRCAÑAUPA JAZMIN</t>
  </si>
  <si>
    <t>ESTUDIANTE 11AVO CICLO</t>
  </si>
  <si>
    <t>74073515</t>
  </si>
  <si>
    <t>HUAMAN  DEZA VALERY ARACELIE</t>
  </si>
  <si>
    <t>ESTUDIANTE</t>
  </si>
  <si>
    <t>PROFESIONAL</t>
  </si>
  <si>
    <t>GUERRERO ROMAN RAUL ERNESTO</t>
  </si>
  <si>
    <t>48374630</t>
  </si>
  <si>
    <t>GUZMAN CHAVEZ PATRICIA FIORELLA</t>
  </si>
  <si>
    <t>ARCHIVO Y GESTION DOCUMENTARIA</t>
  </si>
  <si>
    <t>74402119</t>
  </si>
  <si>
    <t>LEGUIA  CABALLERO HELDY PRISCILA</t>
  </si>
  <si>
    <t>70393698</t>
  </si>
  <si>
    <t>CAMACHO CHAVEZ ROBIN NOE</t>
  </si>
  <si>
    <t>MARCOS CARRILLO MERCEDES DEL PILAR</t>
  </si>
  <si>
    <t>CALLIHUANCA BARDALES GRECIA ALESSANDRA</t>
  </si>
  <si>
    <t>TORRES CASAS RONALDO RAUL</t>
  </si>
  <si>
    <t>QUIMICA</t>
  </si>
  <si>
    <t>VERA ROBLES DIANA ISABEL</t>
  </si>
  <si>
    <t>CISNEROS HUARCAYA LISBETH LUCERO</t>
  </si>
  <si>
    <t>NUÑEZ SOCCO JULISSA MIRELLA</t>
  </si>
  <si>
    <t>TORRES DIAZ FABRIS CRISTOPHER</t>
  </si>
  <si>
    <t>CIENCIAS BIOLOGICAS</t>
  </si>
  <si>
    <t>CCUIRO MONTALVO WEYNER EDIN</t>
  </si>
  <si>
    <t>GUERRA ORCOAPAZA RAUL</t>
  </si>
  <si>
    <t>FARMACIA Y BIOQUIMICA</t>
  </si>
  <si>
    <t>QUISPEALAYA LAZO GUERSOM CARLOS</t>
  </si>
  <si>
    <t>INGENIERIA MECATRONICA</t>
  </si>
  <si>
    <t>ELECTO OSHIYAMA JORGE</t>
  </si>
  <si>
    <t>GENETICA Y BIOTECNOLOGIA</t>
  </si>
  <si>
    <t>MAMANI MERCADO MARCO ANTONIO</t>
  </si>
  <si>
    <t>PLIEGOS 221: INSTITUTO GEOLOGICO MINERO Y METALURGICO</t>
  </si>
  <si>
    <t>AGUADO HUACCHARAQUI DANIEL FERNANDO</t>
  </si>
  <si>
    <t>OFICINA DE SISTEMAS DE INFORMACION</t>
  </si>
  <si>
    <t>47168142</t>
  </si>
  <si>
    <t>UNIDAD DE ADMINISTRACION DOCUMENTARIA Y ARCHIVO</t>
  </si>
  <si>
    <t>DIRECCION DE GEOLOGIA AMBIENTAL Y RIESGO GEOLOGICO</t>
  </si>
  <si>
    <t>INGENIERO</t>
  </si>
  <si>
    <t>UNIDAD DE LOGISTICA</t>
  </si>
  <si>
    <t>GEOLOGO</t>
  </si>
  <si>
    <t>CCALLATA PACSI BETO EVANGELIO</t>
  </si>
  <si>
    <t>HERRERA SANCHEZ ERICK PAUL</t>
  </si>
  <si>
    <t>NORIEGA FASABI KATI</t>
  </si>
  <si>
    <t>RIOS ORTEGA SUE LYA</t>
  </si>
  <si>
    <t>DIRECCION DE CATASTRO MINERO</t>
  </si>
  <si>
    <t>09113161</t>
  </si>
  <si>
    <t>ARI PAMPA CARLOS JORGE</t>
  </si>
  <si>
    <t>08686141</t>
  </si>
  <si>
    <t>ASTETE QUINTANA PATRICIA TERESA</t>
  </si>
  <si>
    <t>41412664</t>
  </si>
  <si>
    <t>CAMAYO CACHUAN DIANA MIRNA</t>
  </si>
  <si>
    <t>06648070</t>
  </si>
  <si>
    <t>FLORES ROMANI JOSE ARISTIDES</t>
  </si>
  <si>
    <t>06133057</t>
  </si>
  <si>
    <t>LATORRACA CORONADO FRANK LLINO</t>
  </si>
  <si>
    <t>07386358</t>
  </si>
  <si>
    <t>MUÑOZ DORIA VICTOR JESUS</t>
  </si>
  <si>
    <t>08128115</t>
  </si>
  <si>
    <t>PALIZA BORJA MARIO ANGEL</t>
  </si>
  <si>
    <t>09884581</t>
  </si>
  <si>
    <t>QUISPE HUACCACHI CESAR ALFREDO</t>
  </si>
  <si>
    <t>41030857</t>
  </si>
  <si>
    <t>RATACHI VERASTEGUI IRIS JACKELINE</t>
  </si>
  <si>
    <t>06142997</t>
  </si>
  <si>
    <t>VALDIVIA PONCE GUIDO TEOFILO</t>
  </si>
  <si>
    <t>09467924</t>
  </si>
  <si>
    <t>VILLANQUE TRINIDAD JUAN DOMINGO</t>
  </si>
  <si>
    <t>DIRECCION DE CONCESIONES MINERAS</t>
  </si>
  <si>
    <t>48165968</t>
  </si>
  <si>
    <t>AGUILAR MERMA LILIAN</t>
  </si>
  <si>
    <t>AGOGADO</t>
  </si>
  <si>
    <t>46878437</t>
  </si>
  <si>
    <t>CANO VARGAS SAMIR ERNESTO</t>
  </si>
  <si>
    <t>42937632</t>
  </si>
  <si>
    <t>CHANCAHUAÑA RAMIREZ KARINA</t>
  </si>
  <si>
    <t>45173306</t>
  </si>
  <si>
    <t>CORDOVA ALTAMIRANO BLADIMIR</t>
  </si>
  <si>
    <t>44573148</t>
  </si>
  <si>
    <t>CORRALES RUBIO JULIO CESAR</t>
  </si>
  <si>
    <t>73502312</t>
  </si>
  <si>
    <t>CRUZ FERNANDEZ DANISSA CINDY</t>
  </si>
  <si>
    <t>09461007</t>
  </si>
  <si>
    <t>DELGADO ARZOLA FLOR DE MARIA</t>
  </si>
  <si>
    <t>74377640</t>
  </si>
  <si>
    <t>ESPICHAN LEVANO JOSELYNE VANESSA</t>
  </si>
  <si>
    <t>10476954</t>
  </si>
  <si>
    <t>GARCIA RODRIGUEZ LUIS AGUSTIN FERNANDO</t>
  </si>
  <si>
    <t>10474295</t>
  </si>
  <si>
    <t>GONZALES VARGAS MARGARITA RUTH</t>
  </si>
  <si>
    <t>47388276</t>
  </si>
  <si>
    <t>COMPUTACIÓN</t>
  </si>
  <si>
    <t>41608560</t>
  </si>
  <si>
    <t>JURADO KANASHIRO JUAN CARLOS</t>
  </si>
  <si>
    <t>06627590</t>
  </si>
  <si>
    <t>LOBATON MONTOYA EDILBERTO MIGUEL</t>
  </si>
  <si>
    <t>45287551</t>
  </si>
  <si>
    <t>MARIÑO REYES FREDDY ADRIAN</t>
  </si>
  <si>
    <t>09952820</t>
  </si>
  <si>
    <t>MARTINEZ CHUNGA JUAN JOSE</t>
  </si>
  <si>
    <t>ESTUDUANTE</t>
  </si>
  <si>
    <t>47167339</t>
  </si>
  <si>
    <t>MONTALVO ANDRADE SHARYLYN DIANA</t>
  </si>
  <si>
    <t>08423198</t>
  </si>
  <si>
    <t>MORENO ALVAREZ VICTOR HUGO</t>
  </si>
  <si>
    <t>08334004</t>
  </si>
  <si>
    <t>RAMAL LUDEÑA EDGAR ALBERTO</t>
  </si>
  <si>
    <t>46113498</t>
  </si>
  <si>
    <t>REYNOSO ECHEVARRIA JEANDIRA JANETT</t>
  </si>
  <si>
    <t>46800276</t>
  </si>
  <si>
    <t>RIVERA REYNOSO KARLA</t>
  </si>
  <si>
    <t>15713580</t>
  </si>
  <si>
    <t>RODRIGUEZ RAMIREZ JOSE HILDEBRANDO</t>
  </si>
  <si>
    <t>70373982</t>
  </si>
  <si>
    <t>ROSALES ROBLES SONIA YAQUELINE</t>
  </si>
  <si>
    <t>42395996</t>
  </si>
  <si>
    <t>SALCEDO CAMPOS KELLY GEOVANNA</t>
  </si>
  <si>
    <t>09138151</t>
  </si>
  <si>
    <t>SANCHEZ LLANOS PEDRO ANTONIO</t>
  </si>
  <si>
    <t>10295212</t>
  </si>
  <si>
    <t>TORRES FERNANDEZ JORGE LUIS</t>
  </si>
  <si>
    <t>AUXILIAR</t>
  </si>
  <si>
    <t>02665495</t>
  </si>
  <si>
    <t>TRELLES RONDOY CARLOS ENRIQUE</t>
  </si>
  <si>
    <t>09614166</t>
  </si>
  <si>
    <t>VASQUEZ OCROSPOMA IVAN ARISTOBULO</t>
  </si>
  <si>
    <t>07968136</t>
  </si>
  <si>
    <t>VASQUEZ RUIZ VIRGINIA LUZ</t>
  </si>
  <si>
    <t>15853051</t>
  </si>
  <si>
    <t>VIZCARDO CASTAÑEDA JULIO YVAN MARTIN</t>
  </si>
  <si>
    <t>06573571</t>
  </si>
  <si>
    <t>ZAVALA ASTETE GUSTAVO EUSEBIO</t>
  </si>
  <si>
    <t>DIRECCION DE DERECHO DE VIGENCIA</t>
  </si>
  <si>
    <t>40544943</t>
  </si>
  <si>
    <t>AGUILAR RODRIGUEZ PAOLA IRENE</t>
  </si>
  <si>
    <t>40582019</t>
  </si>
  <si>
    <t>COSINGA RODRIGUEZ LUCY JENNY</t>
  </si>
  <si>
    <t>10529209</t>
  </si>
  <si>
    <t>GOMEZ VELIZ MARIA MERCEDES</t>
  </si>
  <si>
    <t>ANALISTA SISTEMAS</t>
  </si>
  <si>
    <t>42977197</t>
  </si>
  <si>
    <t>MORALES POMA JANETT MARILU</t>
  </si>
  <si>
    <t>28228797</t>
  </si>
  <si>
    <t>PREGUNTEGUI ZEA JUAN PERCY</t>
  </si>
  <si>
    <t>10636282</t>
  </si>
  <si>
    <t>QUISPE CASTILLO HENRY</t>
  </si>
  <si>
    <t>SISTEMAS</t>
  </si>
  <si>
    <t>06607553</t>
  </si>
  <si>
    <t>SALAZAR SOSA JORGE FERNANDO</t>
  </si>
  <si>
    <t>25776275</t>
  </si>
  <si>
    <t>SOTO DIAZ EDDY MARCIAL</t>
  </si>
  <si>
    <t>09992038</t>
  </si>
  <si>
    <t>TUMIALÁN VLÁSICA ANA MARÍA</t>
  </si>
  <si>
    <t>42872335</t>
  </si>
  <si>
    <t>AGUILAR CONTRERAS RIGOBERTO</t>
  </si>
  <si>
    <t>42793085</t>
  </si>
  <si>
    <t>AGUIRRE ALEGRE ENOCH MATTHEW</t>
  </si>
  <si>
    <t>45674203</t>
  </si>
  <si>
    <t>ALBINEZ BACA LUIS ANGEL</t>
  </si>
  <si>
    <t>44017275</t>
  </si>
  <si>
    <t>APAZA CHOQUEHUAYTA FREDY ERLINGTTON</t>
  </si>
  <si>
    <t>42807938</t>
  </si>
  <si>
    <t>ASTETE FARFAN IGOR</t>
  </si>
  <si>
    <t>40790626</t>
  </si>
  <si>
    <t>BENAVENTE ESCOBAR CARLOS LENIN</t>
  </si>
  <si>
    <t>41961510</t>
  </si>
  <si>
    <t>CALDERON VILCA JOSE JAVIER</t>
  </si>
  <si>
    <t>43490146</t>
  </si>
  <si>
    <t>CALUA ESPINOZA FABIOLA</t>
  </si>
  <si>
    <t>43510913</t>
  </si>
  <si>
    <t>CARPIO FERNANDEZ JOSEMANUEL FERNANDO</t>
  </si>
  <si>
    <t>45356494</t>
  </si>
  <si>
    <t>CARRASCO PEREZ MARY CARMEN</t>
  </si>
  <si>
    <t>43505910</t>
  </si>
  <si>
    <t>42739687</t>
  </si>
  <si>
    <t>CONCHA NIÑO DE GUZMAN RONALD FERNANDO</t>
  </si>
  <si>
    <t>71573068</t>
  </si>
  <si>
    <t>CUEVA SANDOVAL KEVIN ARNOLD</t>
  </si>
  <si>
    <t>44435915</t>
  </si>
  <si>
    <t>GARCIA FERNANDEZ BACA BRIANT</t>
  </si>
  <si>
    <t>01335166</t>
  </si>
  <si>
    <t>GOMEZ VELASQUEZ HUGO DULIO</t>
  </si>
  <si>
    <t>45425233</t>
  </si>
  <si>
    <t>HUARIPATA HUARIPATA MARIELA</t>
  </si>
  <si>
    <t>45924094</t>
  </si>
  <si>
    <t>LARA CALDERON JULIO CESAR</t>
  </si>
  <si>
    <t>45282701</t>
  </si>
  <si>
    <t>LAZARTE ZERPA IVONNE ALEJANDRA</t>
  </si>
  <si>
    <t>42506420</t>
  </si>
  <si>
    <t>LEON ORDAZ LUIS MIGUEL</t>
  </si>
  <si>
    <t>40415945</t>
  </si>
  <si>
    <t>LUQUE POMA GRISELDA OFELIA</t>
  </si>
  <si>
    <t>72169337</t>
  </si>
  <si>
    <t>MACHACA FERNANDEZ DANITZA SONIA</t>
  </si>
  <si>
    <t>29712392</t>
  </si>
  <si>
    <t>MIRANDA CRUZ RAFAEL</t>
  </si>
  <si>
    <t>41793287</t>
  </si>
  <si>
    <t>MORENO HERRERA JOSE LUIS</t>
  </si>
  <si>
    <t>06158495</t>
  </si>
  <si>
    <t>NUÑEZ JUAREZ SEGUNDO ALFONSO</t>
  </si>
  <si>
    <t>41935242</t>
  </si>
  <si>
    <t>OCHOA ZUBIATE MAGDIE BELTZADIT</t>
  </si>
  <si>
    <t>46327466</t>
  </si>
  <si>
    <t>ORTEGA GONZALES MAYRA ALEXANDRA</t>
  </si>
  <si>
    <t>46928583</t>
  </si>
  <si>
    <t>ORTIZ GUEVARA JHONN HALLSS</t>
  </si>
  <si>
    <t>45222356</t>
  </si>
  <si>
    <t>QUISPE YANAPA BACLIMER</t>
  </si>
  <si>
    <t>29558539</t>
  </si>
  <si>
    <t>RAMOS PALOMINO DOMINGO ALFONSO</t>
  </si>
  <si>
    <t>48962657</t>
  </si>
  <si>
    <t>RENOU FABIEN PAUL</t>
  </si>
  <si>
    <t>73312299</t>
  </si>
  <si>
    <t>ROSELL GUEVARA LORENA NICOLE</t>
  </si>
  <si>
    <t>48430089</t>
  </si>
  <si>
    <t>SANTOS ROMERO BORIS LAUREND</t>
  </si>
  <si>
    <t>42652735</t>
  </si>
  <si>
    <t>SOSA SENTICALA NORMA LUZ</t>
  </si>
  <si>
    <t>40872257</t>
  </si>
  <si>
    <t>TAIPE MAQUERHUA EDU LUIS</t>
  </si>
  <si>
    <t>43420042</t>
  </si>
  <si>
    <t>VASQUEZ CHOQUE ESTIBENE POOL</t>
  </si>
  <si>
    <t>46271300</t>
  </si>
  <si>
    <t>ZAVALETA YARIN RONALD</t>
  </si>
  <si>
    <t>DIRECCION DE GEOLOGIA REGIONAL</t>
  </si>
  <si>
    <t>09278768</t>
  </si>
  <si>
    <t>ARCOS ALARCON FREDDY ENRIQUE</t>
  </si>
  <si>
    <t>47819315</t>
  </si>
  <si>
    <t>BECERRA VASQUEZ IVAN HAGLER</t>
  </si>
  <si>
    <t>44960938</t>
  </si>
  <si>
    <t>CCALLO MOROCCO WALTER EDMUNDO</t>
  </si>
  <si>
    <t>40443026</t>
  </si>
  <si>
    <t>CUEVA TINTAYA EBER</t>
  </si>
  <si>
    <t>70471333</t>
  </si>
  <si>
    <t>FABIAN QUISPE CLAUDIA TIFFANY</t>
  </si>
  <si>
    <t>45824633</t>
  </si>
  <si>
    <t>GOMEZ CAHUAYA ELMER HUGO</t>
  </si>
  <si>
    <t>24367480</t>
  </si>
  <si>
    <t>LATORRE BORDA OSWALDO OMAR</t>
  </si>
  <si>
    <t>09431385</t>
  </si>
  <si>
    <t>LEON LECAROS WALTHER RICARDO</t>
  </si>
  <si>
    <t>46742760</t>
  </si>
  <si>
    <t>MAMANI PACHARI YULY YOVANA</t>
  </si>
  <si>
    <t>01326729</t>
  </si>
  <si>
    <t>MEDINA ALLCCA LUCIO</t>
  </si>
  <si>
    <t>10815573</t>
  </si>
  <si>
    <t>MINAYA ENCARNACION ISAAC BASILIO</t>
  </si>
  <si>
    <t>46626776</t>
  </si>
  <si>
    <t>NOLE VALDEZ MARYURI EDITH</t>
  </si>
  <si>
    <t>42165254</t>
  </si>
  <si>
    <t>OTERO AGUILAR JOEL FRANCISCO</t>
  </si>
  <si>
    <t>41644601</t>
  </si>
  <si>
    <t>RAMOS CABRERA WILLY WILFREDO</t>
  </si>
  <si>
    <t>05415299</t>
  </si>
  <si>
    <t>ROJAS PEZO LYNDA MADELEYNE</t>
  </si>
  <si>
    <t>41241580</t>
  </si>
  <si>
    <t>SANCHEZ CHIMPAY ELVIS ARMANDO</t>
  </si>
  <si>
    <t>40692397</t>
  </si>
  <si>
    <t>SANTISTEBAN ANGELDONIS ALEXANDER</t>
  </si>
  <si>
    <t>45515655</t>
  </si>
  <si>
    <t>SIPION BALTODANO CHRISTIAN DANIEL</t>
  </si>
  <si>
    <t>40447698</t>
  </si>
  <si>
    <t>SOAÑA CONDORI JOVITA</t>
  </si>
  <si>
    <t>45207900</t>
  </si>
  <si>
    <t>SOBERON ORTIZ DANTE</t>
  </si>
  <si>
    <t>29607642</t>
  </si>
  <si>
    <t>SUCAPUCA GOYZUETA CARMEN JULI</t>
  </si>
  <si>
    <t>09859396</t>
  </si>
  <si>
    <t>TEJADA MEDINA LUZ MARINA</t>
  </si>
  <si>
    <t>41032800</t>
  </si>
  <si>
    <t>TORRES GONZALEZ DANIEL ENRIQUE</t>
  </si>
  <si>
    <t>46104239</t>
  </si>
  <si>
    <t>TRINIDAD ARANCIAGA INES ESTHER</t>
  </si>
  <si>
    <t>07752359</t>
  </si>
  <si>
    <t>ZULOAGA GASTIABURU ANDRES DAVID</t>
  </si>
  <si>
    <t>DIRECCION DE LABORATORIOS</t>
  </si>
  <si>
    <t>41758269</t>
  </si>
  <si>
    <t>ABAD LEVANO JOSE LUIS</t>
  </si>
  <si>
    <t>QUIMICO</t>
  </si>
  <si>
    <t>LICENCIADO EN QUIMICA</t>
  </si>
  <si>
    <t>46765397</t>
  </si>
  <si>
    <t>ALGARATE RETTO RENATO ANTONIO</t>
  </si>
  <si>
    <t>42704450</t>
  </si>
  <si>
    <t>AYLAS LAUREANO JUAN CARLOS</t>
  </si>
  <si>
    <t>43622657</t>
  </si>
  <si>
    <t>BARZOLA CANTO DEYCI TEREZA</t>
  </si>
  <si>
    <t>42076503</t>
  </si>
  <si>
    <t>CASAS MALPARTIDA JUAN RAMON</t>
  </si>
  <si>
    <t>42126546</t>
  </si>
  <si>
    <t>CCONOVILCA PARAGUAY JESUS FRANS</t>
  </si>
  <si>
    <t>41882723</t>
  </si>
  <si>
    <t>CHUMBE SALAZAR MIGUEL VICTOR</t>
  </si>
  <si>
    <t>44304606</t>
  </si>
  <si>
    <t>COA TITO MIGUEL ANGEL</t>
  </si>
  <si>
    <t>45199375</t>
  </si>
  <si>
    <t>CONDORHUAMAN SUAREZ ANA LUZ</t>
  </si>
  <si>
    <t>41428385</t>
  </si>
  <si>
    <t>CUTIPA CORNEJO MOISES</t>
  </si>
  <si>
    <t>29625612</t>
  </si>
  <si>
    <t>GONZALES ZUÑIGA KATHERINE KELLY</t>
  </si>
  <si>
    <t>40823262</t>
  </si>
  <si>
    <t>HELFERS ASTO JOSE CARLOS</t>
  </si>
  <si>
    <t>07238758</t>
  </si>
  <si>
    <t>HERNANDEZ ALCANTARA MARIO JAVIER</t>
  </si>
  <si>
    <t>03643918</t>
  </si>
  <si>
    <t>JIMENEZ YANGUA WIGBERTO</t>
  </si>
  <si>
    <t>08878759</t>
  </si>
  <si>
    <t>MENDOZA SERRA ROXANA MARLENE</t>
  </si>
  <si>
    <t>43081865</t>
  </si>
  <si>
    <t>MOGROVEJO ROMAN MAYRA MELISSA</t>
  </si>
  <si>
    <t>09971014</t>
  </si>
  <si>
    <t>MONTENEGRO VILLANUEVA ROBERT ADRIANO</t>
  </si>
  <si>
    <t>70051816</t>
  </si>
  <si>
    <t>ÑOPO FERNANDEZ VIRNA ZARELA</t>
  </si>
  <si>
    <t>41000309</t>
  </si>
  <si>
    <t>RAMOS MELGAR JULIO CESAR</t>
  </si>
  <si>
    <t>40767564</t>
  </si>
  <si>
    <t>RODRIGUEZ AYCHO FLOR GREETHEL</t>
  </si>
  <si>
    <t>46035765</t>
  </si>
  <si>
    <t>RONDON CCOPA MARIELA IBETH</t>
  </si>
  <si>
    <t>09982621</t>
  </si>
  <si>
    <t>VASQUEZ CRUZ WILSON ENRIQUE</t>
  </si>
  <si>
    <t>45467489</t>
  </si>
  <si>
    <t>ZÁRATE CHAPARRO HUGO EDUARDO</t>
  </si>
  <si>
    <t>45853071</t>
  </si>
  <si>
    <t>ZUMARAN ALAYZA IRVIN DANIEL</t>
  </si>
  <si>
    <t>05412087</t>
  </si>
  <si>
    <t>ZUÑIGA BARDALES KAROL YAZMIN</t>
  </si>
  <si>
    <t>DIRECCION DE RECURSOS MINERALES Y ENERGETICOS</t>
  </si>
  <si>
    <t>71789905</t>
  </si>
  <si>
    <t>AGURTO CORNEJO ALEX FRANK</t>
  </si>
  <si>
    <t>46990588</t>
  </si>
  <si>
    <t>AMADO RAMIREZ JOSE CARLOS</t>
  </si>
  <si>
    <t>10799964</t>
  </si>
  <si>
    <t>BOULANGGER RONDOY ELMER</t>
  </si>
  <si>
    <t>46194785</t>
  </si>
  <si>
    <t>CALDERON COSSIO CESAR AUGUSTO</t>
  </si>
  <si>
    <t>29668821</t>
  </si>
  <si>
    <t>CALLA PILCO DARWIN EDGARDO</t>
  </si>
  <si>
    <t>26729725</t>
  </si>
  <si>
    <t>CASTAÑEDA SALAZAR DAVID HUMBERTO</t>
  </si>
  <si>
    <t>25560104</t>
  </si>
  <si>
    <t>DAVILA LOPEZ ANA DEL PILAR</t>
  </si>
  <si>
    <t>43524010</t>
  </si>
  <si>
    <t>DE LA CRUZ POMA CESAR</t>
  </si>
  <si>
    <t>40006376</t>
  </si>
  <si>
    <t>ESPINOZA VERDE IGOR ROEL</t>
  </si>
  <si>
    <t>43817399</t>
  </si>
  <si>
    <t>FLORES JACOBO ROSMERY NERY</t>
  </si>
  <si>
    <t>01319993</t>
  </si>
  <si>
    <t>FUENTES PALOMINO JESUS</t>
  </si>
  <si>
    <t>40977265</t>
  </si>
  <si>
    <t>HUANACUNI MAMANI DINA HILDA</t>
  </si>
  <si>
    <t>45871567</t>
  </si>
  <si>
    <t>HUILLCA CHUCTAYA JOSE WILFREDO</t>
  </si>
  <si>
    <t>01286384</t>
  </si>
  <si>
    <t>LOAIZA CHOQUE LEONARDO EDWIN</t>
  </si>
  <si>
    <t>72381823</t>
  </si>
  <si>
    <t>MARCHENA CAMPOS ALONSO ARTURO</t>
  </si>
  <si>
    <t>46426916</t>
  </si>
  <si>
    <t>MONTES VILLALOBOS LUZ MARIA</t>
  </si>
  <si>
    <t>09432111</t>
  </si>
  <si>
    <t>OSCCO BARRIENTOS SANTOS ENRIQUE</t>
  </si>
  <si>
    <t>44077640</t>
  </si>
  <si>
    <t>QUISPE RENTERIA LUIS YSAIAS</t>
  </si>
  <si>
    <t>40968776</t>
  </si>
  <si>
    <t>TORRE ANTAY JHONNY SANTOS</t>
  </si>
  <si>
    <t>07461248</t>
  </si>
  <si>
    <t>TORRES BAZAN VICTOR RAUL</t>
  </si>
  <si>
    <t>47146064</t>
  </si>
  <si>
    <t>TRELLES VASQUEZ GERARDO ADOLFO</t>
  </si>
  <si>
    <t>29739211</t>
  </si>
  <si>
    <t>VALDIVIA POLANCO IGOR ALBERTO</t>
  </si>
  <si>
    <t>42263383</t>
  </si>
  <si>
    <t>VALENCIA MIRAVAL CARLOS EDUARDO</t>
  </si>
  <si>
    <t>42315705</t>
  </si>
  <si>
    <t>VARGAS GUEVARA JOSUE DENNIS</t>
  </si>
  <si>
    <t>45800528</t>
  </si>
  <si>
    <t>VELARDE BENAVENTE YULIANA MAYRA</t>
  </si>
  <si>
    <t>10411142</t>
  </si>
  <si>
    <t>VERA HOLGADO MONICA MARIELA</t>
  </si>
  <si>
    <t>41444404</t>
  </si>
  <si>
    <t>VILLARREAL JARAMILLO EDER</t>
  </si>
  <si>
    <t>29681013</t>
  </si>
  <si>
    <t>YUPA PAREDES GASTON RONALD</t>
  </si>
  <si>
    <t>OFICINA DE ASESORIA JURIDICA</t>
  </si>
  <si>
    <t>08215876</t>
  </si>
  <si>
    <t>ALBORNOZ CASTRO BETTY MARINA</t>
  </si>
  <si>
    <t>15766216</t>
  </si>
  <si>
    <t>BENGOA NISHIYAMA MONICA JEZABEL</t>
  </si>
  <si>
    <t>40500853</t>
  </si>
  <si>
    <t>CARRASCO VERA IRMA ALEJANDRA</t>
  </si>
  <si>
    <t>OFICINA DE PLANEAMIENTO Y PRESUPUESTO</t>
  </si>
  <si>
    <t>09541689</t>
  </si>
  <si>
    <t>CALDERON ALOSILLA IRMA CECILIA</t>
  </si>
  <si>
    <t>45083550</t>
  </si>
  <si>
    <t>CHUQUISENGO PICON LEIDI MAIBET</t>
  </si>
  <si>
    <t>08676932</t>
  </si>
  <si>
    <t>DE LA CRUZ CACHAY RAQUEL VERONICA</t>
  </si>
  <si>
    <t>25779964</t>
  </si>
  <si>
    <t>DURAND ZAMBRANO MARCO ANTONIO</t>
  </si>
  <si>
    <t>28219158</t>
  </si>
  <si>
    <t>ORE RODRIGUEZ CARMEN ASUNCION</t>
  </si>
  <si>
    <t>44193667</t>
  </si>
  <si>
    <t>SOTELO URIBE ALEXANDER MAURICIO</t>
  </si>
  <si>
    <t>09883759</t>
  </si>
  <si>
    <t>VALDEZ CAIPANI RICHARD HUGO</t>
  </si>
  <si>
    <t>07622902</t>
  </si>
  <si>
    <t>ARAYA CARRASCO MIRIAM IVONNE</t>
  </si>
  <si>
    <t>07631066</t>
  </si>
  <si>
    <t>CANCHO VALDIVIA WALTER FERNANDO</t>
  </si>
  <si>
    <t>10512706</t>
  </si>
  <si>
    <t>CHANG ESPINOZA ALVARO GERMAN</t>
  </si>
  <si>
    <t>43380885</t>
  </si>
  <si>
    <t>CONDORI GONZALES FRANK VALENTIN</t>
  </si>
  <si>
    <t>41079468</t>
  </si>
  <si>
    <t>CORDOVA CHUNGA EDUARDO</t>
  </si>
  <si>
    <t>07117402</t>
  </si>
  <si>
    <t>EGOCHEAGA DIAZ CESAR HUGO</t>
  </si>
  <si>
    <t>71835779</t>
  </si>
  <si>
    <t>ESPINAL TORRES JHON FRANK</t>
  </si>
  <si>
    <t>43692241</t>
  </si>
  <si>
    <t>GIL MIRANDA MANUEL ELEODORO</t>
  </si>
  <si>
    <t>44818131</t>
  </si>
  <si>
    <t>GONZALES PINEDO OLIMPIO PORFIRIO</t>
  </si>
  <si>
    <t>09394761</t>
  </si>
  <si>
    <t>JULCA VELASCO LUIS GABRIEL</t>
  </si>
  <si>
    <t>06726515</t>
  </si>
  <si>
    <t>LU LEON SAMUEL</t>
  </si>
  <si>
    <t>44286719</t>
  </si>
  <si>
    <t>LUQUE CASTILLO JONATHAN ALEXIS</t>
  </si>
  <si>
    <t>02434100</t>
  </si>
  <si>
    <t>MACHACA PUMALEQUE RAUL MARINO</t>
  </si>
  <si>
    <t>43569020</t>
  </si>
  <si>
    <t>MECHAN VALIENTE LI RONY</t>
  </si>
  <si>
    <t>10657096</t>
  </si>
  <si>
    <t>RAYMUNDO MENDOZA CARLOS FRANKS</t>
  </si>
  <si>
    <t>21287477</t>
  </si>
  <si>
    <t>RIOS INGA CELSO</t>
  </si>
  <si>
    <t>46859413</t>
  </si>
  <si>
    <t>RUIZ ROJAS JOSE ANDERSON</t>
  </si>
  <si>
    <t>10337448</t>
  </si>
  <si>
    <t>SALAS GUIA MANUEL ARTURO</t>
  </si>
  <si>
    <t>10051075</t>
  </si>
  <si>
    <t>SALCEDO CARBAJAL JUAN WILIANS</t>
  </si>
  <si>
    <t>09805096</t>
  </si>
  <si>
    <t>SUAREZ GUZMAN JOSE LUIS</t>
  </si>
  <si>
    <t>10678704</t>
  </si>
  <si>
    <t>TORRES SOSA JUAN GUSTAVO</t>
  </si>
  <si>
    <t>73742001</t>
  </si>
  <si>
    <t>YUPANQUI HERRERA JORGE LUIS</t>
  </si>
  <si>
    <t>07446661</t>
  </si>
  <si>
    <t>ZAVALA REYES JOSE MANUEL</t>
  </si>
  <si>
    <t>ANALISTA DE SISITEMAS</t>
  </si>
  <si>
    <t>ORGANO DE CONTROL INSTITUCIONAL</t>
  </si>
  <si>
    <t>09633595</t>
  </si>
  <si>
    <t>MOLINA AYALA CHARITO</t>
  </si>
  <si>
    <t>ADMNISTRADOR</t>
  </si>
  <si>
    <t>74074645</t>
  </si>
  <si>
    <t>MONTERO SAHUARAURA INGRID MILAGROS</t>
  </si>
  <si>
    <t>41886906</t>
  </si>
  <si>
    <t>PENAGOS GAMBOA CARMEN JENIFER</t>
  </si>
  <si>
    <t>41473647</t>
  </si>
  <si>
    <t>PRADO LAU JAVIER GONZALO</t>
  </si>
  <si>
    <t>10763306</t>
  </si>
  <si>
    <t>RENGIFO NOLTE ELENA MARITZA</t>
  </si>
  <si>
    <t>20106803</t>
  </si>
  <si>
    <t>SANTIVAÑEZ SANCHEZ EDWIN</t>
  </si>
  <si>
    <t>ORGANO DESCONCENTADO DE PUNO</t>
  </si>
  <si>
    <t>01228834</t>
  </si>
  <si>
    <t>MENENDEZ COAQUIRA WILFREDO MARCELINO</t>
  </si>
  <si>
    <t>ORGANO DESCONCENTRADO DE AREQUIPA</t>
  </si>
  <si>
    <t>70537460</t>
  </si>
  <si>
    <t>CCORIHUAMAN GONZALES MARIA MILAGROS</t>
  </si>
  <si>
    <t>41832818</t>
  </si>
  <si>
    <t>FLUKER ARCE JEANETTE</t>
  </si>
  <si>
    <t>06979058</t>
  </si>
  <si>
    <t>GARLAND SALAZAR MILAGROS PATRICIA</t>
  </si>
  <si>
    <t>46936269</t>
  </si>
  <si>
    <t>PAREDES ROJAS TONNY WILSON</t>
  </si>
  <si>
    <t>17934680</t>
  </si>
  <si>
    <t>PAZ RUBIO JOSE ANTONIO</t>
  </si>
  <si>
    <t>47470108</t>
  </si>
  <si>
    <t>RAMOS GARCIA CARLOS GABRIEL</t>
  </si>
  <si>
    <t>01314510</t>
  </si>
  <si>
    <t>REYNOSO LEZANO VICTOR</t>
  </si>
  <si>
    <t>43194539</t>
  </si>
  <si>
    <t>ROJAS TUESTA DE CASTILLO CECILIA VANESSA</t>
  </si>
  <si>
    <t>10348057</t>
  </si>
  <si>
    <t>UGARTE DECADA RUBEN ROBERTO</t>
  </si>
  <si>
    <t>ORGANO DESCONCENTRADO DE CAJAMARCA</t>
  </si>
  <si>
    <t>43809249</t>
  </si>
  <si>
    <t>COLLANTES VILLEGAS MILAGROS JHISELA</t>
  </si>
  <si>
    <t>PRESIDENCIA EJECUTIVA</t>
  </si>
  <si>
    <t>07893748</t>
  </si>
  <si>
    <t>AVALOS CHAPOÑAN CARLOS AURELIO</t>
  </si>
  <si>
    <t>06754239</t>
  </si>
  <si>
    <t>PAEZ WARTON MIGUEL ADOLFO</t>
  </si>
  <si>
    <t>25659155</t>
  </si>
  <si>
    <t>RIVERA MANTILLA HUGO</t>
  </si>
  <si>
    <t>10169334</t>
  </si>
  <si>
    <t>ARAGONEZ MARTINEZ JOSE ANTONIO</t>
  </si>
  <si>
    <t>43825554</t>
  </si>
  <si>
    <t>CARDENAS CARHUARICRA JHONATHAN LUIS</t>
  </si>
  <si>
    <t>09552750</t>
  </si>
  <si>
    <t>CHINCHAY TORRES MANUEL LORGIO</t>
  </si>
  <si>
    <t>ARCHIVERO</t>
  </si>
  <si>
    <t>40021467</t>
  </si>
  <si>
    <t>CIEZA CAJAHUAMAN MARIA ESTHER</t>
  </si>
  <si>
    <t>28237839</t>
  </si>
  <si>
    <t>FLORES BENDEZU SONIA MARGOT</t>
  </si>
  <si>
    <t>41146561</t>
  </si>
  <si>
    <t>GUTIERREZ SILVA MILAGRITOS</t>
  </si>
  <si>
    <t>40254814</t>
  </si>
  <si>
    <t>JULI MAMANI PEDRO RIVELINO</t>
  </si>
  <si>
    <t>08673225</t>
  </si>
  <si>
    <t>MELENDEZ ARAUJO ZOILA SONIA</t>
  </si>
  <si>
    <t>43592899</t>
  </si>
  <si>
    <t>09195753</t>
  </si>
  <si>
    <t>ORTIZ HUILLCA MARIANO</t>
  </si>
  <si>
    <t>44194476</t>
  </si>
  <si>
    <t>ROJAS GUILLEN FRANCIS</t>
  </si>
  <si>
    <t>08875847</t>
  </si>
  <si>
    <t>VARGAS MENDOZA ROSA MARIA</t>
  </si>
  <si>
    <t>PSICOLOGIA</t>
  </si>
  <si>
    <t>72897258</t>
  </si>
  <si>
    <t>VERA URBINA MANUELA MERCEDES</t>
  </si>
  <si>
    <t>42262279</t>
  </si>
  <si>
    <t>AÑAMURO JUSTO ALFONSO JENSEN</t>
  </si>
  <si>
    <t>46181698</t>
  </si>
  <si>
    <t>CARRASCO CHANTA TERESA</t>
  </si>
  <si>
    <t>40950285</t>
  </si>
  <si>
    <t>CASAS ROMERO HENRY HUMBERTO</t>
  </si>
  <si>
    <t>43888435</t>
  </si>
  <si>
    <t>JULCA SANTOS ARACELI MILAGROS</t>
  </si>
  <si>
    <t>07758907</t>
  </si>
  <si>
    <t>LAZARTE RIVERA RICARDO MARTIN</t>
  </si>
  <si>
    <t>18182919</t>
  </si>
  <si>
    <t>MENDO URBINA CARLOS HENRY</t>
  </si>
  <si>
    <t>07816816</t>
  </si>
  <si>
    <t>MONTEJO ARENAS BERTHA CATALINA</t>
  </si>
  <si>
    <t>40542221</t>
  </si>
  <si>
    <t>29712019</t>
  </si>
  <si>
    <t>SUCAPUCA PAYEHUANCA ADRIAN</t>
  </si>
  <si>
    <t>07491362</t>
  </si>
  <si>
    <t>TARRILLO MEGO ALBINO</t>
  </si>
  <si>
    <t>31610543</t>
  </si>
  <si>
    <t>TIMOTEO PINEDA JAVIER ANTONIO</t>
  </si>
  <si>
    <t>SEGURIDAD</t>
  </si>
  <si>
    <t>27244665</t>
  </si>
  <si>
    <t>VARGAS BURGA EVARISTO</t>
  </si>
  <si>
    <t>10059442</t>
  </si>
  <si>
    <t>VARGAS ZAPATA LUIS ENRIQUE</t>
  </si>
  <si>
    <t>32138690</t>
  </si>
  <si>
    <t>ZAGAL ARAUJO JORGE EDILBERTO</t>
  </si>
  <si>
    <t>VIGILANCIA</t>
  </si>
  <si>
    <t>UNIDAD DE PERSONAL</t>
  </si>
  <si>
    <t>09099090</t>
  </si>
  <si>
    <t>CASAS AVILA JOSE EDUARDO</t>
  </si>
  <si>
    <t>41182730</t>
  </si>
  <si>
    <t>FERNANDEZ IZAGUIRRE CARLA VANESSA</t>
  </si>
  <si>
    <t>29675127</t>
  </si>
  <si>
    <t>MORALES ZUÑIGA RENZO ERICK</t>
  </si>
  <si>
    <t>UNIDAD DE RELACIONES INSTITUCIONALES</t>
  </si>
  <si>
    <t>09479237</t>
  </si>
  <si>
    <t>SARMIENTO SANTOS RUTH ZORIKA</t>
  </si>
  <si>
    <t>BIBLIOTECOLOGA</t>
  </si>
  <si>
    <t>74736683</t>
  </si>
  <si>
    <t>ZUTA MARIN CINDY GERALDINE</t>
  </si>
  <si>
    <t>UNIDAD FINANCIERA</t>
  </si>
  <si>
    <t>42327942</t>
  </si>
  <si>
    <t>AMARO BLANCO MARITZA OLIVIA</t>
  </si>
  <si>
    <t>08146457</t>
  </si>
  <si>
    <t>CHUCHON APAYTA MARIBEL</t>
  </si>
  <si>
    <t>09784219</t>
  </si>
  <si>
    <t>CLAVO RODRIGUEZ CECILIA</t>
  </si>
  <si>
    <t>41921629</t>
  </si>
  <si>
    <t>GARAY TORRES BILLY</t>
  </si>
  <si>
    <t>08433346</t>
  </si>
  <si>
    <t>HERCILLA VALDIVIA ROSA AURORA</t>
  </si>
  <si>
    <t>40650326</t>
  </si>
  <si>
    <t>MURILLO STEER GILMAR JOEL</t>
  </si>
  <si>
    <t>09864407</t>
  </si>
  <si>
    <t>TELLO RONDON DANIEL SANTIAGO</t>
  </si>
  <si>
    <t>48433961</t>
  </si>
  <si>
    <t>ZARATE BASAVE VICTOR HUGO</t>
  </si>
  <si>
    <t>TORRES CASTILLO MARITZA JANET</t>
  </si>
  <si>
    <t>BARRANZUELA FARFAN LUIS</t>
  </si>
  <si>
    <t>MENDOZA VILCA CARINA</t>
  </si>
  <si>
    <t>MEDICO</t>
  </si>
  <si>
    <t>MIRANDA VARGAS CARLOS ANTHONY</t>
  </si>
  <si>
    <t xml:space="preserve">GALLEGOS TORRES ANDERSON </t>
  </si>
  <si>
    <t>188. IPEN</t>
  </si>
  <si>
    <t>189. INGEMMET</t>
  </si>
  <si>
    <t>DIAZ ROMERO BRIGGITE SOLEDAD</t>
  </si>
  <si>
    <t>0016-MINISTERIO DE ENERGÍA Y MINAS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</si>
</sst>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280A]d&quot; de &quot;mmmm&quot; de &quot;yyyy;@"/>
    <numFmt numFmtId="165" formatCode="0.0%"/>
    <numFmt numFmtId="166" formatCode="_-* #,##0_-;\-* #,##0_-;_-* &quot;-&quot;??_-;_-@_-"/>
    <numFmt numFmtId="167" formatCode="&quot;S/.&quot;#,##0.00"/>
    <numFmt numFmtId="168" formatCode="_ * #,##0.00_ ;_ * \-#,##0.00_ ;_ * &quot;-&quot;??_ ;_ @_ "/>
    <numFmt numFmtId="169" formatCode="#,##0.0"/>
    <numFmt numFmtId="170" formatCode="_ &quot;S/&quot;\ * #,##0.00_ ;_ &quot;S/&quot;\ * \-#,##0.00_ ;_ &quot;S/&quot;\ * &quot;-&quot;??_ ;_ @_ "/>
    <numFmt numFmtId="171" formatCode="&quot;S/&quot;\ #,##0.00"/>
    <numFmt numFmtId="172" formatCode="#,##0_ ;\-#,##0\ "/>
    <numFmt numFmtId="173" formatCode="0.0"/>
  </numFmts>
  <fonts count="46" x14ac:knownFonts="1">
    <font>
      <sz val="11"/>
      <color theme="1"/>
      <name val="Calibri"/>
      <family val="2"/>
      <scheme val="minor"/>
    </font>
    <font>
      <b/>
      <sz val="8"/>
      <name val="Arial"/>
      <family val="2"/>
    </font>
    <font>
      <sz val="10"/>
      <name val="Arial"/>
      <family val="2"/>
    </font>
    <font>
      <sz val="8"/>
      <name val="Arial"/>
      <family val="2"/>
    </font>
    <font>
      <sz val="10"/>
      <name val="Arial Narrow"/>
      <family val="2"/>
    </font>
    <font>
      <sz val="8"/>
      <color indexed="81"/>
      <name val="Tahoma"/>
      <family val="2"/>
    </font>
    <font>
      <sz val="8"/>
      <name val="Calibri"/>
      <family val="2"/>
      <scheme val="minor"/>
    </font>
    <font>
      <b/>
      <sz val="8"/>
      <name val="Calibri"/>
      <family val="2"/>
      <scheme val="minor"/>
    </font>
    <font>
      <sz val="10"/>
      <name val="Courier"/>
      <family val="3"/>
    </font>
    <font>
      <b/>
      <sz val="9"/>
      <name val="Arial"/>
      <family val="2"/>
    </font>
    <font>
      <b/>
      <sz val="10"/>
      <name val="Arial"/>
      <family val="2"/>
    </font>
    <font>
      <b/>
      <sz val="10"/>
      <color theme="0"/>
      <name val="Arial"/>
      <family val="2"/>
    </font>
    <font>
      <b/>
      <sz val="8"/>
      <color theme="0"/>
      <name val="Arial"/>
      <family val="2"/>
    </font>
    <font>
      <b/>
      <sz val="12"/>
      <name val="Arial"/>
      <family val="2"/>
    </font>
    <font>
      <b/>
      <sz val="11"/>
      <color theme="0"/>
      <name val="Arial"/>
      <family val="2"/>
    </font>
    <font>
      <b/>
      <sz val="12"/>
      <color theme="0"/>
      <name val="Arial"/>
      <family val="2"/>
    </font>
    <font>
      <b/>
      <sz val="14"/>
      <color theme="0"/>
      <name val="Arial"/>
      <family val="2"/>
    </font>
    <font>
      <b/>
      <sz val="16"/>
      <color theme="0"/>
      <name val="Arial"/>
      <family val="2"/>
    </font>
    <font>
      <sz val="9"/>
      <name val="Arial"/>
      <family val="2"/>
    </font>
    <font>
      <sz val="12"/>
      <name val="Arial"/>
      <family val="2"/>
    </font>
    <font>
      <b/>
      <sz val="11"/>
      <color theme="0"/>
      <name val="Calibri"/>
      <family val="2"/>
      <scheme val="minor"/>
    </font>
    <font>
      <b/>
      <sz val="14"/>
      <color theme="0"/>
      <name val="Calibri"/>
      <family val="2"/>
      <scheme val="minor"/>
    </font>
    <font>
      <b/>
      <sz val="12"/>
      <color theme="0"/>
      <name val="Calibri"/>
      <family val="2"/>
      <scheme val="minor"/>
    </font>
    <font>
      <b/>
      <sz val="8"/>
      <color theme="0"/>
      <name val="Calibri"/>
      <family val="2"/>
      <scheme val="minor"/>
    </font>
    <font>
      <b/>
      <sz val="16"/>
      <color theme="0"/>
      <name val="Calibri"/>
      <family val="2"/>
      <scheme val="minor"/>
    </font>
    <font>
      <b/>
      <sz val="9"/>
      <color theme="0"/>
      <name val="Calibri"/>
      <family val="2"/>
      <scheme val="minor"/>
    </font>
    <font>
      <b/>
      <sz val="9"/>
      <color theme="0"/>
      <name val="Arial"/>
      <family val="2"/>
    </font>
    <font>
      <sz val="9"/>
      <color theme="0"/>
      <name val="Arial"/>
      <family val="2"/>
    </font>
    <font>
      <sz val="11"/>
      <name val="Arial"/>
      <family val="2"/>
    </font>
    <font>
      <sz val="18"/>
      <color theme="0"/>
      <name val="Arial"/>
      <family val="2"/>
    </font>
    <font>
      <sz val="14"/>
      <color theme="0"/>
      <name val="Arial"/>
      <family val="2"/>
    </font>
    <font>
      <b/>
      <sz val="14"/>
      <name val="Arial"/>
      <family val="2"/>
    </font>
    <font>
      <b/>
      <sz val="20"/>
      <color theme="0"/>
      <name val="Arial"/>
      <family val="2"/>
    </font>
    <font>
      <sz val="11"/>
      <color theme="1"/>
      <name val="Calibri"/>
      <family val="2"/>
      <scheme val="minor"/>
    </font>
    <font>
      <sz val="10"/>
      <color theme="1"/>
      <name val="Arial"/>
      <family val="2"/>
    </font>
    <font>
      <sz val="9"/>
      <color theme="1"/>
      <name val="Arial"/>
      <family val="2"/>
    </font>
    <font>
      <sz val="8"/>
      <color rgb="FF0070C0"/>
      <name val="Arial"/>
      <family val="2"/>
    </font>
    <font>
      <b/>
      <i/>
      <sz val="10"/>
      <name val="Arial"/>
      <family val="2"/>
    </font>
    <font>
      <b/>
      <sz val="10"/>
      <color rgb="FF0070C0"/>
      <name val="Arial"/>
      <family val="2"/>
    </font>
    <font>
      <b/>
      <sz val="10"/>
      <color theme="1"/>
      <name val="Arial"/>
      <family val="2"/>
    </font>
    <font>
      <sz val="10"/>
      <color rgb="FF000000"/>
      <name val="Arial"/>
      <family val="2"/>
    </font>
    <font>
      <b/>
      <sz val="9"/>
      <color theme="1"/>
      <name val="Arial"/>
      <family val="2"/>
    </font>
    <font>
      <sz val="10"/>
      <name val="Tahoma"/>
      <family val="2"/>
    </font>
    <font>
      <b/>
      <sz val="9"/>
      <color indexed="81"/>
      <name val="Tahoma"/>
      <family val="2"/>
    </font>
    <font>
      <sz val="9"/>
      <color indexed="81"/>
      <name val="Tahoma"/>
      <family val="2"/>
    </font>
    <font>
      <b/>
      <sz val="11"/>
      <color rgb="FFFFFF0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0"/>
        <bgColor indexed="64"/>
      </patternFill>
    </fill>
    <fill>
      <patternFill patternType="solid">
        <fgColor theme="4"/>
        <bgColor indexed="64"/>
      </patternFill>
    </fill>
    <fill>
      <patternFill patternType="solid">
        <fgColor theme="8" tint="0.39997558519241921"/>
        <bgColor indexed="64"/>
      </patternFill>
    </fill>
    <fill>
      <patternFill patternType="solid">
        <fgColor theme="0" tint="-0.249977111117893"/>
        <bgColor indexed="64"/>
      </patternFill>
    </fill>
  </fills>
  <borders count="82">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right/>
      <top style="thin">
        <color indexed="64"/>
      </top>
      <bottom/>
      <diagonal/>
    </border>
    <border>
      <left style="thin">
        <color theme="0"/>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indexed="64"/>
      </bottom>
      <diagonal/>
    </border>
    <border>
      <left/>
      <right/>
      <top/>
      <bottom style="thin">
        <color indexed="64"/>
      </bottom>
      <diagonal/>
    </border>
    <border>
      <left style="thin">
        <color theme="0"/>
      </left>
      <right style="thin">
        <color theme="0"/>
      </right>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bottom style="thin">
        <color indexed="64"/>
      </bottom>
      <diagonal/>
    </border>
    <border>
      <left style="thin">
        <color theme="0"/>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theme="0"/>
      </left>
      <right style="thin">
        <color theme="0"/>
      </right>
      <top style="thin">
        <color indexed="64"/>
      </top>
      <bottom/>
      <diagonal/>
    </border>
    <border>
      <left style="thin">
        <color theme="0"/>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thin">
        <color theme="0"/>
      </top>
      <bottom/>
      <diagonal/>
    </border>
    <border>
      <left/>
      <right/>
      <top style="thin">
        <color indexed="64"/>
      </top>
      <bottom style="thin">
        <color indexed="64"/>
      </bottom>
      <diagonal/>
    </border>
    <border>
      <left style="thin">
        <color indexed="64"/>
      </left>
      <right style="thin">
        <color indexed="64"/>
      </right>
      <top style="thin">
        <color theme="0"/>
      </top>
      <bottom/>
      <diagonal/>
    </border>
    <border>
      <left style="thin">
        <color indexed="64"/>
      </left>
      <right/>
      <top/>
      <bottom/>
      <diagonal/>
    </border>
    <border>
      <left/>
      <right style="thin">
        <color indexed="64"/>
      </right>
      <top/>
      <bottom/>
      <diagonal/>
    </border>
    <border>
      <left style="thin">
        <color indexed="9"/>
      </left>
      <right style="thin">
        <color indexed="9"/>
      </right>
      <top/>
      <bottom style="thin">
        <color indexed="9"/>
      </bottom>
      <diagonal/>
    </border>
    <border>
      <left style="thin">
        <color indexed="64"/>
      </left>
      <right style="thin">
        <color theme="0"/>
      </right>
      <top style="thin">
        <color indexed="64"/>
      </top>
      <bottom style="thin">
        <color indexed="64"/>
      </bottom>
      <diagonal/>
    </border>
    <border>
      <left style="thin">
        <color rgb="FF000000"/>
      </left>
      <right style="thin">
        <color rgb="FF000000"/>
      </right>
      <top/>
      <bottom style="thin">
        <color rgb="FF000000"/>
      </bottom>
      <diagonal/>
    </border>
    <border>
      <left style="thin">
        <color theme="0"/>
      </left>
      <right/>
      <top style="thin">
        <color rgb="FF000000"/>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medium">
        <color indexed="64"/>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indexed="64"/>
      </right>
      <top style="thin">
        <color theme="0"/>
      </top>
      <bottom/>
      <diagonal/>
    </border>
    <border>
      <left style="thin">
        <color indexed="64"/>
      </left>
      <right style="thin">
        <color theme="0"/>
      </right>
      <top/>
      <bottom style="thin">
        <color indexed="64"/>
      </bottom>
      <diagonal/>
    </border>
    <border>
      <left style="thin">
        <color indexed="64"/>
      </left>
      <right/>
      <top style="medium">
        <color indexed="64"/>
      </top>
      <bottom/>
      <diagonal/>
    </border>
    <border>
      <left/>
      <right style="thin">
        <color indexed="64"/>
      </right>
      <top style="thin">
        <color indexed="64"/>
      </top>
      <bottom/>
      <diagonal/>
    </border>
    <border>
      <left style="medium">
        <color indexed="64"/>
      </left>
      <right style="thin">
        <color indexed="64"/>
      </right>
      <top style="thin">
        <color theme="0"/>
      </top>
      <bottom/>
      <diagonal/>
    </border>
  </borders>
  <cellStyleXfs count="11">
    <xf numFmtId="0" fontId="0" fillId="0" borderId="0"/>
    <xf numFmtId="0" fontId="4" fillId="0" borderId="0"/>
    <xf numFmtId="49" fontId="8" fillId="0" borderId="0"/>
    <xf numFmtId="0" fontId="4" fillId="0" borderId="0"/>
    <xf numFmtId="0" fontId="2" fillId="0" borderId="0"/>
    <xf numFmtId="43" fontId="33" fillId="0" borderId="0" applyFont="0" applyFill="0" applyBorder="0" applyAlignment="0" applyProtection="0"/>
    <xf numFmtId="9" fontId="33" fillId="0" borderId="0" applyFont="0" applyFill="0" applyBorder="0" applyAlignment="0" applyProtection="0"/>
    <xf numFmtId="164" fontId="2" fillId="0" borderId="0"/>
    <xf numFmtId="43" fontId="33" fillId="0" borderId="0" applyFont="0" applyFill="0" applyBorder="0" applyAlignment="0" applyProtection="0"/>
    <xf numFmtId="168" fontId="33" fillId="0" borderId="0" applyFont="0" applyFill="0" applyBorder="0" applyAlignment="0" applyProtection="0"/>
    <xf numFmtId="170" fontId="33" fillId="0" borderId="0" applyFont="0" applyFill="0" applyBorder="0" applyAlignment="0" applyProtection="0"/>
  </cellStyleXfs>
  <cellXfs count="694">
    <xf numFmtId="0" fontId="0" fillId="0" borderId="0" xfId="0"/>
    <xf numFmtId="0" fontId="2" fillId="0" borderId="0" xfId="0" applyFont="1"/>
    <xf numFmtId="0" fontId="3" fillId="0" borderId="0" xfId="0" applyFont="1" applyAlignment="1">
      <alignment horizontal="left"/>
    </xf>
    <xf numFmtId="0" fontId="3" fillId="0" borderId="0" xfId="0" applyFont="1" applyAlignment="1">
      <alignment horizontal="center" vertical="center" wrapText="1"/>
    </xf>
    <xf numFmtId="0" fontId="3" fillId="0" borderId="0" xfId="0" applyFont="1" applyAlignment="1">
      <alignment horizontal="justify" vertical="center" wrapText="1"/>
    </xf>
    <xf numFmtId="0" fontId="3" fillId="0" borderId="0" xfId="0" applyFont="1"/>
    <xf numFmtId="0" fontId="6" fillId="0" borderId="0" xfId="0" applyFont="1"/>
    <xf numFmtId="0" fontId="7" fillId="0" borderId="0" xfId="1" applyFont="1" applyAlignment="1">
      <alignment vertical="center"/>
    </xf>
    <xf numFmtId="0" fontId="6" fillId="0" borderId="0" xfId="0" applyFont="1" applyAlignment="1">
      <alignment vertical="center" wrapText="1"/>
    </xf>
    <xf numFmtId="0" fontId="6" fillId="0" borderId="0" xfId="0" applyFont="1" applyAlignment="1">
      <alignment wrapText="1"/>
    </xf>
    <xf numFmtId="49" fontId="7" fillId="0" borderId="0" xfId="2" applyFont="1" applyAlignment="1">
      <alignment horizontal="left" vertical="center"/>
    </xf>
    <xf numFmtId="3" fontId="6" fillId="0" borderId="0" xfId="2" applyNumberFormat="1" applyFont="1" applyAlignment="1">
      <alignment vertical="center"/>
    </xf>
    <xf numFmtId="3" fontId="6" fillId="0" borderId="0" xfId="2" applyNumberFormat="1" applyFont="1" applyAlignment="1">
      <alignment horizontal="right" vertical="center"/>
    </xf>
    <xf numFmtId="0" fontId="10" fillId="0" borderId="0" xfId="0" applyFont="1" applyAlignment="1">
      <alignment horizontal="center" vertical="center"/>
    </xf>
    <xf numFmtId="0" fontId="2" fillId="0" borderId="6" xfId="0" applyFont="1" applyBorder="1"/>
    <xf numFmtId="0" fontId="2" fillId="0" borderId="0" xfId="0" applyFont="1" applyAlignment="1">
      <alignment vertical="center"/>
    </xf>
    <xf numFmtId="0" fontId="3" fillId="0" borderId="0" xfId="0" applyFont="1" applyAlignment="1">
      <alignment horizontal="left" indent="2"/>
    </xf>
    <xf numFmtId="0" fontId="7" fillId="0" borderId="0" xfId="0" applyFont="1" applyAlignment="1">
      <alignment horizontal="center" vertical="center" wrapText="1"/>
    </xf>
    <xf numFmtId="0" fontId="18" fillId="0" borderId="0" xfId="0" applyFont="1"/>
    <xf numFmtId="0" fontId="9" fillId="0" borderId="0" xfId="1" applyFont="1" applyAlignment="1">
      <alignment vertical="center"/>
    </xf>
    <xf numFmtId="0" fontId="18" fillId="0" borderId="6" xfId="0" applyFont="1" applyBorder="1"/>
    <xf numFmtId="0" fontId="18" fillId="0" borderId="4" xfId="0" applyFont="1" applyBorder="1"/>
    <xf numFmtId="0" fontId="9" fillId="0" borderId="0" xfId="0" applyFont="1"/>
    <xf numFmtId="0" fontId="18" fillId="0" borderId="0" xfId="1" applyFont="1" applyAlignment="1">
      <alignment horizontal="left" vertical="center"/>
    </xf>
    <xf numFmtId="0" fontId="18" fillId="0" borderId="0" xfId="1" applyFont="1" applyAlignment="1">
      <alignment vertical="center"/>
    </xf>
    <xf numFmtId="49" fontId="18" fillId="0" borderId="0" xfId="3" applyNumberFormat="1" applyFont="1" applyAlignment="1">
      <alignment horizontal="left" vertical="center"/>
    </xf>
    <xf numFmtId="0" fontId="9" fillId="0" borderId="0" xfId="1" applyFont="1" applyAlignment="1">
      <alignment horizontal="center" vertical="center"/>
    </xf>
    <xf numFmtId="0" fontId="13" fillId="0" borderId="0" xfId="4" applyFont="1"/>
    <xf numFmtId="0" fontId="13" fillId="0" borderId="0" xfId="1" applyFont="1" applyAlignment="1">
      <alignment vertical="center"/>
    </xf>
    <xf numFmtId="0" fontId="19" fillId="0" borderId="0" xfId="4" applyFont="1"/>
    <xf numFmtId="0" fontId="18" fillId="0" borderId="0" xfId="4" applyFont="1"/>
    <xf numFmtId="0" fontId="9" fillId="0" borderId="0" xfId="4" applyFont="1" applyAlignment="1">
      <alignment horizontal="center"/>
    </xf>
    <xf numFmtId="164" fontId="18" fillId="0" borderId="0" xfId="0" applyNumberFormat="1" applyFont="1"/>
    <xf numFmtId="0" fontId="18" fillId="0" borderId="0" xfId="0" applyFont="1" applyAlignment="1">
      <alignment horizontal="center" wrapText="1"/>
    </xf>
    <xf numFmtId="0" fontId="9" fillId="0" borderId="0" xfId="0" applyFont="1" applyAlignment="1">
      <alignment horizontal="center" textRotation="90" wrapText="1"/>
    </xf>
    <xf numFmtId="0" fontId="1" fillId="0" borderId="24" xfId="0" applyFont="1" applyBorder="1" applyAlignment="1">
      <alignment horizontal="left" indent="2"/>
    </xf>
    <xf numFmtId="0" fontId="1" fillId="0" borderId="0" xfId="0" applyFont="1" applyAlignment="1">
      <alignment horizontal="left" indent="2"/>
    </xf>
    <xf numFmtId="0" fontId="9" fillId="0" borderId="6" xfId="1" applyFont="1" applyBorder="1" applyAlignment="1">
      <alignment vertical="center"/>
    </xf>
    <xf numFmtId="0" fontId="9" fillId="0" borderId="6" xfId="1" applyFont="1" applyBorder="1" applyAlignment="1">
      <alignment horizontal="left" vertical="center"/>
    </xf>
    <xf numFmtId="0" fontId="9" fillId="0" borderId="4" xfId="1" applyFont="1" applyBorder="1" applyAlignment="1">
      <alignment horizontal="left" vertical="center"/>
    </xf>
    <xf numFmtId="0" fontId="9" fillId="0" borderId="4" xfId="1" applyFont="1" applyBorder="1" applyAlignment="1">
      <alignment vertical="center"/>
    </xf>
    <xf numFmtId="0" fontId="16" fillId="3" borderId="26" xfId="1" applyFont="1" applyFill="1" applyBorder="1" applyAlignment="1">
      <alignment vertical="center"/>
    </xf>
    <xf numFmtId="0" fontId="26" fillId="3" borderId="26" xfId="1" applyFont="1" applyFill="1" applyBorder="1" applyAlignment="1">
      <alignment horizontal="center" vertical="center"/>
    </xf>
    <xf numFmtId="0" fontId="26" fillId="3" borderId="26" xfId="1" applyFont="1" applyFill="1" applyBorder="1" applyAlignment="1">
      <alignment horizontal="center" vertical="center" wrapText="1"/>
    </xf>
    <xf numFmtId="0" fontId="30" fillId="3" borderId="26" xfId="0" applyFont="1" applyFill="1" applyBorder="1" applyAlignment="1">
      <alignment horizontal="center" vertical="center"/>
    </xf>
    <xf numFmtId="0" fontId="11" fillId="3" borderId="26" xfId="1" applyFont="1" applyFill="1" applyBorder="1" applyAlignment="1">
      <alignment horizontal="center" vertical="center" wrapText="1"/>
    </xf>
    <xf numFmtId="0" fontId="11" fillId="3" borderId="26" xfId="1" applyFont="1" applyFill="1" applyBorder="1" applyAlignment="1">
      <alignment horizontal="center" vertical="center"/>
    </xf>
    <xf numFmtId="0" fontId="26" fillId="3" borderId="37" xfId="1" applyFont="1" applyFill="1" applyBorder="1" applyAlignment="1">
      <alignment horizontal="center" vertical="center" wrapText="1"/>
    </xf>
    <xf numFmtId="0" fontId="26" fillId="3" borderId="40" xfId="1" applyFont="1" applyFill="1" applyBorder="1" applyAlignment="1">
      <alignment horizontal="center" vertical="center" wrapText="1"/>
    </xf>
    <xf numFmtId="0" fontId="26" fillId="3" borderId="41" xfId="1" applyFont="1" applyFill="1" applyBorder="1" applyAlignment="1">
      <alignment horizontal="center" vertical="center" wrapText="1"/>
    </xf>
    <xf numFmtId="0" fontId="26" fillId="3" borderId="42" xfId="1" applyFont="1" applyFill="1" applyBorder="1" applyAlignment="1">
      <alignment horizontal="center" vertical="center" wrapText="1"/>
    </xf>
    <xf numFmtId="0" fontId="30" fillId="3" borderId="27" xfId="0" applyFont="1" applyFill="1" applyBorder="1" applyAlignment="1">
      <alignment horizontal="center" vertical="center"/>
    </xf>
    <xf numFmtId="0" fontId="18" fillId="0" borderId="11" xfId="0" applyFont="1" applyBorder="1"/>
    <xf numFmtId="0" fontId="18" fillId="0" borderId="14" xfId="0" applyFont="1" applyBorder="1"/>
    <xf numFmtId="49" fontId="11" fillId="3" borderId="26" xfId="2" applyFont="1" applyFill="1" applyBorder="1" applyAlignment="1">
      <alignment horizontal="center" textRotation="90" wrapText="1"/>
    </xf>
    <xf numFmtId="0" fontId="20" fillId="3" borderId="26" xfId="0" applyFont="1" applyFill="1" applyBorder="1" applyAlignment="1">
      <alignment horizontal="center" wrapText="1"/>
    </xf>
    <xf numFmtId="0" fontId="14" fillId="3" borderId="36" xfId="0" applyFont="1" applyFill="1" applyBorder="1" applyAlignment="1">
      <alignment horizontal="center" vertical="center" wrapText="1"/>
    </xf>
    <xf numFmtId="0" fontId="31" fillId="5" borderId="6" xfId="1" applyFont="1" applyFill="1" applyBorder="1" applyAlignment="1">
      <alignment horizontal="center" vertical="center"/>
    </xf>
    <xf numFmtId="0" fontId="9" fillId="5" borderId="6" xfId="1" applyFont="1" applyFill="1" applyBorder="1" applyAlignment="1">
      <alignment horizontal="left" vertical="center"/>
    </xf>
    <xf numFmtId="0" fontId="9" fillId="5" borderId="6" xfId="1" applyFont="1" applyFill="1" applyBorder="1" applyAlignment="1">
      <alignment vertical="center"/>
    </xf>
    <xf numFmtId="0" fontId="27" fillId="0" borderId="0" xfId="0" applyFont="1"/>
    <xf numFmtId="0" fontId="31" fillId="5" borderId="4" xfId="1" applyFont="1" applyFill="1" applyBorder="1" applyAlignment="1">
      <alignment horizontal="center" vertical="center"/>
    </xf>
    <xf numFmtId="0" fontId="26" fillId="5" borderId="4" xfId="1" applyFont="1" applyFill="1" applyBorder="1" applyAlignment="1">
      <alignment horizontal="center" vertical="center" wrapText="1"/>
    </xf>
    <xf numFmtId="0" fontId="16" fillId="3" borderId="26" xfId="1" applyFont="1" applyFill="1" applyBorder="1" applyAlignment="1">
      <alignment horizontal="center" vertical="center"/>
    </xf>
    <xf numFmtId="0" fontId="11" fillId="3" borderId="26" xfId="1" applyFont="1" applyFill="1" applyBorder="1" applyAlignment="1">
      <alignment vertical="center"/>
    </xf>
    <xf numFmtId="0" fontId="9" fillId="3" borderId="26" xfId="1" applyFont="1" applyFill="1" applyBorder="1" applyAlignment="1">
      <alignment horizontal="center" vertical="center"/>
    </xf>
    <xf numFmtId="0" fontId="9" fillId="3" borderId="26" xfId="1" applyFont="1" applyFill="1" applyBorder="1" applyAlignment="1">
      <alignment vertical="center"/>
    </xf>
    <xf numFmtId="0" fontId="9" fillId="0" borderId="17" xfId="1" applyFont="1" applyBorder="1" applyAlignment="1">
      <alignment horizontal="left" vertical="center"/>
    </xf>
    <xf numFmtId="0" fontId="18" fillId="0" borderId="17" xfId="1" applyFont="1" applyBorder="1" applyAlignment="1">
      <alignment horizontal="center" vertical="center"/>
    </xf>
    <xf numFmtId="0" fontId="18" fillId="0" borderId="17" xfId="1" applyFont="1" applyBorder="1" applyAlignment="1">
      <alignment vertical="center"/>
    </xf>
    <xf numFmtId="0" fontId="30" fillId="3" borderId="26" xfId="0" applyFont="1" applyFill="1" applyBorder="1"/>
    <xf numFmtId="0" fontId="2" fillId="0" borderId="17" xfId="0" applyFont="1" applyBorder="1"/>
    <xf numFmtId="0" fontId="11" fillId="3" borderId="26" xfId="0" applyFont="1" applyFill="1" applyBorder="1" applyAlignment="1">
      <alignment horizontal="center" vertical="center"/>
    </xf>
    <xf numFmtId="0" fontId="12" fillId="3" borderId="26" xfId="0" applyFont="1" applyFill="1" applyBorder="1" applyAlignment="1">
      <alignment horizontal="center" vertical="center" wrapText="1"/>
    </xf>
    <xf numFmtId="0" fontId="16" fillId="3" borderId="26" xfId="0" applyFont="1" applyFill="1" applyBorder="1" applyAlignment="1">
      <alignment vertical="center"/>
    </xf>
    <xf numFmtId="49" fontId="12" fillId="3" borderId="26" xfId="2" applyFont="1" applyFill="1" applyBorder="1" applyAlignment="1">
      <alignment horizontal="center" textRotation="90" wrapText="1"/>
    </xf>
    <xf numFmtId="0" fontId="17" fillId="3" borderId="26" xfId="0" applyFont="1" applyFill="1" applyBorder="1" applyAlignment="1">
      <alignment horizontal="center" vertical="center" wrapText="1"/>
    </xf>
    <xf numFmtId="0" fontId="26" fillId="3" borderId="36" xfId="0" applyFont="1" applyFill="1" applyBorder="1" applyAlignment="1">
      <alignment horizontal="center" vertical="center" wrapText="1"/>
    </xf>
    <xf numFmtId="0" fontId="9" fillId="0" borderId="0" xfId="4" applyFont="1"/>
    <xf numFmtId="49" fontId="9" fillId="0" borderId="0" xfId="3" applyNumberFormat="1" applyFont="1" applyAlignment="1">
      <alignment horizontal="left" vertical="center"/>
    </xf>
    <xf numFmtId="0" fontId="9" fillId="0" borderId="0" xfId="1" applyFont="1" applyAlignment="1">
      <alignment horizontal="left" vertical="center"/>
    </xf>
    <xf numFmtId="0" fontId="1" fillId="0" borderId="0" xfId="0" applyFont="1" applyAlignment="1">
      <alignment vertical="top"/>
    </xf>
    <xf numFmtId="0" fontId="12" fillId="3" borderId="27" xfId="0" applyFont="1" applyFill="1" applyBorder="1" applyAlignment="1">
      <alignment horizontal="center" vertical="center" wrapText="1"/>
    </xf>
    <xf numFmtId="164" fontId="26" fillId="3" borderId="36" xfId="0" applyNumberFormat="1" applyFont="1" applyFill="1" applyBorder="1" applyAlignment="1">
      <alignment horizontal="center" vertical="center" textRotation="90" wrapText="1"/>
    </xf>
    <xf numFmtId="0" fontId="23" fillId="3" borderId="36" xfId="0" applyFont="1" applyFill="1" applyBorder="1" applyAlignment="1">
      <alignment horizontal="center" vertical="center" textRotation="90" wrapText="1"/>
    </xf>
    <xf numFmtId="0" fontId="25" fillId="3" borderId="36" xfId="0" applyFont="1" applyFill="1" applyBorder="1" applyAlignment="1">
      <alignment horizontal="center" vertical="center" textRotation="90" wrapText="1"/>
    </xf>
    <xf numFmtId="0" fontId="22" fillId="3" borderId="36" xfId="0" applyFont="1" applyFill="1" applyBorder="1" applyAlignment="1">
      <alignment horizontal="center" vertical="center" textRotation="90" wrapText="1"/>
    </xf>
    <xf numFmtId="0" fontId="6" fillId="0" borderId="6" xfId="0" applyFont="1" applyBorder="1"/>
    <xf numFmtId="3" fontId="6" fillId="0" borderId="6" xfId="0" applyNumberFormat="1" applyFont="1" applyBorder="1"/>
    <xf numFmtId="0" fontId="11" fillId="3" borderId="36" xfId="1" applyFont="1" applyFill="1" applyBorder="1" applyAlignment="1">
      <alignment horizontal="center" vertical="center"/>
    </xf>
    <xf numFmtId="0" fontId="11" fillId="3" borderId="36" xfId="0" applyFont="1" applyFill="1" applyBorder="1" applyAlignment="1">
      <alignment horizontal="center" vertical="center" wrapText="1"/>
    </xf>
    <xf numFmtId="164" fontId="11" fillId="3" borderId="36" xfId="0" applyNumberFormat="1" applyFont="1" applyFill="1" applyBorder="1" applyAlignment="1">
      <alignment horizontal="center" textRotation="90" wrapText="1"/>
    </xf>
    <xf numFmtId="0" fontId="26" fillId="3" borderId="36" xfId="4" applyFont="1" applyFill="1" applyBorder="1" applyAlignment="1">
      <alignment horizontal="center" vertical="center"/>
    </xf>
    <xf numFmtId="0" fontId="26" fillId="3" borderId="36" xfId="4" applyFont="1" applyFill="1" applyBorder="1" applyAlignment="1">
      <alignment horizontal="center" vertical="center" wrapText="1"/>
    </xf>
    <xf numFmtId="0" fontId="15" fillId="3" borderId="26" xfId="1" applyFont="1" applyFill="1" applyBorder="1" applyAlignment="1">
      <alignment vertical="center"/>
    </xf>
    <xf numFmtId="0" fontId="12" fillId="3" borderId="36" xfId="0" applyFont="1" applyFill="1" applyBorder="1" applyAlignment="1">
      <alignment horizontal="center" vertical="center" wrapText="1"/>
    </xf>
    <xf numFmtId="0" fontId="14" fillId="3" borderId="26" xfId="1" applyFont="1" applyFill="1" applyBorder="1" applyAlignment="1">
      <alignment horizontal="center" vertical="center" wrapText="1"/>
    </xf>
    <xf numFmtId="0" fontId="11" fillId="3" borderId="25" xfId="1" applyFont="1" applyFill="1" applyBorder="1" applyAlignment="1">
      <alignment vertical="center"/>
    </xf>
    <xf numFmtId="0" fontId="11" fillId="3" borderId="0" xfId="1" applyFont="1" applyFill="1" applyAlignment="1">
      <alignment vertical="center"/>
    </xf>
    <xf numFmtId="0" fontId="6" fillId="0" borderId="0" xfId="0" applyFont="1" applyAlignment="1">
      <alignment vertical="center"/>
    </xf>
    <xf numFmtId="3" fontId="0" fillId="0" borderId="0" xfId="0" applyNumberFormat="1"/>
    <xf numFmtId="0" fontId="18" fillId="0" borderId="0" xfId="0" applyFont="1" applyAlignment="1">
      <alignment vertical="center"/>
    </xf>
    <xf numFmtId="0" fontId="2" fillId="0" borderId="4" xfId="0" applyFont="1" applyBorder="1" applyAlignment="1">
      <alignment vertical="center" wrapText="1"/>
    </xf>
    <xf numFmtId="0" fontId="2" fillId="0" borderId="4" xfId="0" applyFont="1" applyBorder="1" applyAlignment="1">
      <alignment vertical="center"/>
    </xf>
    <xf numFmtId="0" fontId="2" fillId="0" borderId="6" xfId="0" applyFont="1" applyBorder="1" applyAlignment="1">
      <alignment vertical="center" wrapText="1"/>
    </xf>
    <xf numFmtId="0" fontId="2" fillId="0" borderId="6" xfId="0" applyFont="1" applyBorder="1" applyAlignment="1">
      <alignment vertical="center"/>
    </xf>
    <xf numFmtId="3" fontId="2" fillId="0" borderId="4" xfId="0" applyNumberFormat="1" applyFont="1" applyBorder="1" applyAlignment="1">
      <alignment vertical="center"/>
    </xf>
    <xf numFmtId="3" fontId="2" fillId="0" borderId="6" xfId="0" applyNumberFormat="1" applyFont="1" applyBorder="1" applyAlignment="1">
      <alignment vertical="center"/>
    </xf>
    <xf numFmtId="9" fontId="2" fillId="0" borderId="4" xfId="6" applyFont="1" applyBorder="1" applyAlignment="1">
      <alignment horizontal="center" vertical="center"/>
    </xf>
    <xf numFmtId="4" fontId="10" fillId="0" borderId="3" xfId="2" applyNumberFormat="1" applyFont="1" applyBorder="1" applyAlignment="1">
      <alignment vertical="center"/>
    </xf>
    <xf numFmtId="4" fontId="2" fillId="0" borderId="4" xfId="2" applyNumberFormat="1" applyFont="1" applyBorder="1" applyAlignment="1">
      <alignment vertical="center"/>
    </xf>
    <xf numFmtId="4" fontId="10" fillId="0" borderId="11" xfId="2" applyNumberFormat="1" applyFont="1" applyBorder="1" applyAlignment="1">
      <alignment vertical="center"/>
    </xf>
    <xf numFmtId="4" fontId="2" fillId="0" borderId="3" xfId="2" applyNumberFormat="1" applyFont="1" applyBorder="1" applyAlignment="1">
      <alignment vertical="center"/>
    </xf>
    <xf numFmtId="4" fontId="10" fillId="0" borderId="5" xfId="2" applyNumberFormat="1" applyFont="1" applyBorder="1" applyAlignment="1">
      <alignment vertical="center"/>
    </xf>
    <xf numFmtId="4" fontId="2" fillId="0" borderId="6" xfId="2" applyNumberFormat="1" applyFont="1" applyBorder="1" applyAlignment="1">
      <alignment vertical="center"/>
    </xf>
    <xf numFmtId="4" fontId="2" fillId="0" borderId="5" xfId="2" applyNumberFormat="1" applyFont="1" applyBorder="1" applyAlignment="1">
      <alignment vertical="center"/>
    </xf>
    <xf numFmtId="49" fontId="2" fillId="0" borderId="30" xfId="2" applyFont="1" applyBorder="1" applyAlignment="1">
      <alignment vertical="center"/>
    </xf>
    <xf numFmtId="4" fontId="10" fillId="0" borderId="16" xfId="2" applyNumberFormat="1" applyFont="1" applyBorder="1" applyAlignment="1">
      <alignment vertical="center"/>
    </xf>
    <xf numFmtId="4" fontId="10" fillId="0" borderId="17" xfId="2" applyNumberFormat="1" applyFont="1" applyBorder="1" applyAlignment="1">
      <alignment vertical="center"/>
    </xf>
    <xf numFmtId="4" fontId="10" fillId="0" borderId="18" xfId="2" applyNumberFormat="1" applyFont="1" applyBorder="1" applyAlignment="1">
      <alignment vertical="center"/>
    </xf>
    <xf numFmtId="49" fontId="2" fillId="0" borderId="19" xfId="2" applyFont="1" applyBorder="1" applyAlignment="1">
      <alignment horizontal="justify" vertical="center" wrapText="1"/>
    </xf>
    <xf numFmtId="49" fontId="2" fillId="0" borderId="13" xfId="2" applyFont="1" applyBorder="1" applyAlignment="1">
      <alignment horizontal="justify" vertical="center" wrapText="1"/>
    </xf>
    <xf numFmtId="0" fontId="10" fillId="0" borderId="6" xfId="0" applyFont="1" applyBorder="1" applyAlignment="1">
      <alignment vertical="center"/>
    </xf>
    <xf numFmtId="9" fontId="2" fillId="0" borderId="6" xfId="6" applyFont="1" applyBorder="1" applyAlignment="1">
      <alignment horizontal="center" vertical="center"/>
    </xf>
    <xf numFmtId="0" fontId="10" fillId="0" borderId="6" xfId="0" applyFont="1" applyBorder="1" applyAlignment="1">
      <alignment vertical="center" wrapText="1"/>
    </xf>
    <xf numFmtId="165" fontId="2" fillId="0" borderId="6" xfId="6" applyNumberFormat="1" applyFont="1" applyBorder="1" applyAlignment="1">
      <alignment horizontal="center" vertical="center"/>
    </xf>
    <xf numFmtId="0" fontId="34" fillId="0" borderId="6" xfId="0" applyFont="1" applyBorder="1" applyAlignment="1">
      <alignment horizontal="center" vertical="center" wrapText="1"/>
    </xf>
    <xf numFmtId="0" fontId="2" fillId="0" borderId="6" xfId="0" applyFont="1" applyBorder="1" applyAlignment="1">
      <alignment horizontal="center" vertical="center"/>
    </xf>
    <xf numFmtId="9" fontId="2" fillId="0" borderId="6" xfId="6" applyFont="1" applyBorder="1" applyAlignment="1">
      <alignment horizontal="center"/>
    </xf>
    <xf numFmtId="0" fontId="35" fillId="0" borderId="6" xfId="0" applyFont="1" applyBorder="1" applyAlignment="1">
      <alignment horizontal="center" vertical="center"/>
    </xf>
    <xf numFmtId="3" fontId="18" fillId="0" borderId="6" xfId="0" applyNumberFormat="1" applyFont="1" applyBorder="1" applyAlignment="1">
      <alignment vertical="center"/>
    </xf>
    <xf numFmtId="0" fontId="35" fillId="0" borderId="6" xfId="0" applyFont="1" applyBorder="1" applyAlignment="1">
      <alignment horizontal="center" vertical="center" wrapText="1"/>
    </xf>
    <xf numFmtId="0" fontId="18" fillId="0" borderId="6" xfId="0" applyFont="1" applyBorder="1" applyAlignment="1">
      <alignment horizontal="center" vertical="center"/>
    </xf>
    <xf numFmtId="0" fontId="18" fillId="0" borderId="6" xfId="0" applyFont="1" applyBorder="1" applyAlignment="1">
      <alignment vertical="center"/>
    </xf>
    <xf numFmtId="0" fontId="2" fillId="0" borderId="9" xfId="0" applyFont="1" applyBorder="1" applyAlignment="1">
      <alignment vertical="center"/>
    </xf>
    <xf numFmtId="166" fontId="2" fillId="0" borderId="31" xfId="5" applyNumberFormat="1" applyFont="1" applyBorder="1" applyAlignment="1">
      <alignment vertical="center"/>
    </xf>
    <xf numFmtId="166" fontId="2" fillId="0" borderId="2" xfId="5" applyNumberFormat="1" applyFont="1" applyBorder="1" applyAlignment="1">
      <alignment vertical="center"/>
    </xf>
    <xf numFmtId="166" fontId="2" fillId="0" borderId="15" xfId="5" applyNumberFormat="1" applyFont="1" applyBorder="1" applyAlignment="1">
      <alignment vertical="center"/>
    </xf>
    <xf numFmtId="166" fontId="2" fillId="0" borderId="1" xfId="5" applyNumberFormat="1" applyFont="1" applyBorder="1" applyAlignment="1">
      <alignment vertical="center"/>
    </xf>
    <xf numFmtId="166" fontId="2" fillId="0" borderId="6" xfId="5" applyNumberFormat="1" applyFont="1" applyBorder="1" applyAlignment="1">
      <alignment vertical="center"/>
    </xf>
    <xf numFmtId="0" fontId="2" fillId="0" borderId="23" xfId="0" applyFont="1" applyBorder="1" applyAlignment="1">
      <alignment vertical="center"/>
    </xf>
    <xf numFmtId="166" fontId="2" fillId="0" borderId="5" xfId="5" applyNumberFormat="1" applyFont="1" applyBorder="1" applyAlignment="1">
      <alignment vertical="center"/>
    </xf>
    <xf numFmtId="166" fontId="2" fillId="0" borderId="22" xfId="5" applyNumberFormat="1" applyFont="1" applyBorder="1" applyAlignment="1">
      <alignment vertical="center"/>
    </xf>
    <xf numFmtId="0" fontId="2" fillId="2" borderId="10" xfId="0" applyFont="1" applyFill="1" applyBorder="1" applyAlignment="1">
      <alignment horizontal="right" vertical="center"/>
    </xf>
    <xf numFmtId="166" fontId="2" fillId="2" borderId="7" xfId="5" applyNumberFormat="1" applyFont="1" applyFill="1" applyBorder="1" applyAlignment="1">
      <alignment vertical="center"/>
    </xf>
    <xf numFmtId="9" fontId="2" fillId="2" borderId="8" xfId="6" applyFont="1" applyFill="1" applyBorder="1" applyAlignment="1">
      <alignment horizontal="center" vertical="center"/>
    </xf>
    <xf numFmtId="9" fontId="2" fillId="2" borderId="33" xfId="6" applyFont="1" applyFill="1" applyBorder="1" applyAlignment="1">
      <alignment horizontal="center" vertical="center"/>
    </xf>
    <xf numFmtId="9" fontId="2" fillId="2" borderId="7" xfId="6" applyFont="1" applyFill="1" applyBorder="1" applyAlignment="1">
      <alignment horizontal="center" vertical="center"/>
    </xf>
    <xf numFmtId="9" fontId="2" fillId="2" borderId="34" xfId="6" applyFont="1" applyFill="1" applyBorder="1" applyAlignment="1">
      <alignment horizontal="center" vertical="center"/>
    </xf>
    <xf numFmtId="166" fontId="2" fillId="2" borderId="34" xfId="5" applyNumberFormat="1" applyFont="1" applyFill="1" applyBorder="1" applyAlignment="1">
      <alignment vertical="center"/>
    </xf>
    <xf numFmtId="166" fontId="2" fillId="2" borderId="8" xfId="5" applyNumberFormat="1" applyFont="1" applyFill="1" applyBorder="1" applyAlignment="1">
      <alignment vertical="center"/>
    </xf>
    <xf numFmtId="166" fontId="2" fillId="0" borderId="32" xfId="5" applyNumberFormat="1" applyFont="1" applyBorder="1" applyAlignment="1">
      <alignment vertical="center"/>
    </xf>
    <xf numFmtId="166" fontId="2" fillId="2" borderId="33" xfId="5" applyNumberFormat="1" applyFont="1" applyFill="1" applyBorder="1" applyAlignment="1">
      <alignment vertical="center"/>
    </xf>
    <xf numFmtId="166" fontId="11" fillId="3" borderId="26" xfId="5" applyNumberFormat="1" applyFont="1" applyFill="1" applyBorder="1" applyAlignment="1">
      <alignment vertical="center"/>
    </xf>
    <xf numFmtId="0" fontId="2" fillId="0" borderId="6" xfId="0" applyFont="1" applyBorder="1" applyAlignment="1">
      <alignment horizontal="center" vertical="center" wrapText="1"/>
    </xf>
    <xf numFmtId="0" fontId="2" fillId="0" borderId="51" xfId="0" applyFont="1" applyBorder="1" applyAlignment="1">
      <alignment vertical="center" wrapText="1"/>
    </xf>
    <xf numFmtId="0" fontId="2" fillId="0" borderId="51" xfId="0" applyFont="1" applyBorder="1" applyAlignment="1">
      <alignment vertical="center"/>
    </xf>
    <xf numFmtId="0" fontId="2" fillId="0" borderId="6" xfId="1" applyFont="1" applyBorder="1" applyAlignment="1">
      <alignment horizontal="left" vertical="center"/>
    </xf>
    <xf numFmtId="4" fontId="2" fillId="0" borderId="6" xfId="1" applyNumberFormat="1" applyFont="1" applyBorder="1" applyAlignment="1">
      <alignment vertical="center"/>
    </xf>
    <xf numFmtId="15" fontId="11" fillId="3" borderId="26" xfId="1" applyNumberFormat="1" applyFont="1" applyFill="1" applyBorder="1" applyAlignment="1">
      <alignment horizontal="center" vertical="center" wrapText="1"/>
    </xf>
    <xf numFmtId="0" fontId="2" fillId="0" borderId="6" xfId="1" applyFont="1" applyBorder="1" applyAlignment="1">
      <alignment vertical="center"/>
    </xf>
    <xf numFmtId="0" fontId="2" fillId="4" borderId="6" xfId="1" applyFont="1" applyFill="1" applyBorder="1" applyAlignment="1">
      <alignment horizontal="left" vertical="center"/>
    </xf>
    <xf numFmtId="43" fontId="2" fillId="0" borderId="6" xfId="5" applyFont="1" applyBorder="1" applyAlignment="1">
      <alignment vertical="center"/>
    </xf>
    <xf numFmtId="0" fontId="16" fillId="3" borderId="37" xfId="4" applyFont="1" applyFill="1" applyBorder="1" applyAlignment="1">
      <alignment horizontal="center" vertical="center"/>
    </xf>
    <xf numFmtId="0" fontId="26" fillId="3" borderId="37" xfId="4" applyFont="1" applyFill="1" applyBorder="1" applyAlignment="1">
      <alignment horizontal="center" vertical="center"/>
    </xf>
    <xf numFmtId="0" fontId="27" fillId="3" borderId="37" xfId="4" applyFont="1" applyFill="1" applyBorder="1" applyAlignment="1">
      <alignment vertical="center"/>
    </xf>
    <xf numFmtId="0" fontId="18" fillId="0" borderId="0" xfId="4" applyFont="1" applyAlignment="1">
      <alignment vertical="center"/>
    </xf>
    <xf numFmtId="0" fontId="2" fillId="0" borderId="6" xfId="4" applyBorder="1"/>
    <xf numFmtId="3" fontId="2" fillId="0" borderId="6" xfId="4" applyNumberFormat="1" applyBorder="1"/>
    <xf numFmtId="3" fontId="11" fillId="3" borderId="37" xfId="4" applyNumberFormat="1" applyFont="1" applyFill="1" applyBorder="1" applyAlignment="1">
      <alignment vertical="center"/>
    </xf>
    <xf numFmtId="0" fontId="10" fillId="0" borderId="6" xfId="4" applyFont="1" applyBorder="1"/>
    <xf numFmtId="0" fontId="10" fillId="0" borderId="6" xfId="4" applyFont="1" applyBorder="1" applyAlignment="1">
      <alignment vertical="center"/>
    </xf>
    <xf numFmtId="0" fontId="2" fillId="0" borderId="6" xfId="4" applyBorder="1" applyAlignment="1">
      <alignment vertical="center"/>
    </xf>
    <xf numFmtId="3" fontId="2" fillId="0" borderId="6" xfId="4" applyNumberFormat="1" applyBorder="1" applyAlignment="1">
      <alignment vertical="center"/>
    </xf>
    <xf numFmtId="0" fontId="2" fillId="0" borderId="6" xfId="4" applyBorder="1" applyAlignment="1">
      <alignment horizontal="center" vertical="center"/>
    </xf>
    <xf numFmtId="0" fontId="37" fillId="0" borderId="6" xfId="4" applyFont="1" applyBorder="1" applyAlignment="1">
      <alignment vertical="center"/>
    </xf>
    <xf numFmtId="3" fontId="2" fillId="0" borderId="14" xfId="4" applyNumberFormat="1" applyBorder="1" applyAlignment="1">
      <alignment vertical="center"/>
    </xf>
    <xf numFmtId="3" fontId="2" fillId="0" borderId="22" xfId="4" applyNumberFormat="1" applyBorder="1" applyAlignment="1">
      <alignment vertical="center"/>
    </xf>
    <xf numFmtId="3" fontId="2" fillId="0" borderId="6" xfId="4" applyNumberFormat="1" applyBorder="1" applyAlignment="1">
      <alignment horizontal="center"/>
    </xf>
    <xf numFmtId="3" fontId="2" fillId="0" borderId="6" xfId="4" applyNumberFormat="1" applyBorder="1" applyAlignment="1">
      <alignment horizontal="center" vertical="center"/>
    </xf>
    <xf numFmtId="3" fontId="2" fillId="0" borderId="14" xfId="4" applyNumberFormat="1" applyBorder="1" applyAlignment="1">
      <alignment horizontal="left" vertical="center"/>
    </xf>
    <xf numFmtId="3" fontId="2" fillId="0" borderId="6" xfId="4" applyNumberFormat="1" applyBorder="1" applyAlignment="1">
      <alignment horizontal="left" vertical="center"/>
    </xf>
    <xf numFmtId="0" fontId="16" fillId="3" borderId="0" xfId="4" applyFont="1" applyFill="1" applyAlignment="1">
      <alignment horizontal="center" vertical="center"/>
    </xf>
    <xf numFmtId="0" fontId="26" fillId="3" borderId="0" xfId="4" applyFont="1" applyFill="1" applyAlignment="1">
      <alignment horizontal="center" vertical="center"/>
    </xf>
    <xf numFmtId="0" fontId="27" fillId="3" borderId="0" xfId="4" applyFont="1" applyFill="1" applyAlignment="1">
      <alignment vertical="center"/>
    </xf>
    <xf numFmtId="3" fontId="11" fillId="3" borderId="0" xfId="4" applyNumberFormat="1" applyFont="1" applyFill="1" applyAlignment="1">
      <alignment vertical="center"/>
    </xf>
    <xf numFmtId="14" fontId="2" fillId="0" borderId="6" xfId="4" applyNumberFormat="1" applyBorder="1" applyAlignment="1">
      <alignment horizontal="center" vertical="center"/>
    </xf>
    <xf numFmtId="17" fontId="2" fillId="0" borderId="6" xfId="4" applyNumberFormat="1" applyBorder="1" applyAlignment="1">
      <alignment horizontal="center"/>
    </xf>
    <xf numFmtId="49" fontId="2" fillId="0" borderId="6" xfId="4" applyNumberFormat="1" applyBorder="1" applyAlignment="1">
      <alignment horizontal="center" vertical="center"/>
    </xf>
    <xf numFmtId="0" fontId="18" fillId="0" borderId="6" xfId="4" applyFont="1" applyBorder="1" applyAlignment="1">
      <alignment horizontal="center" vertical="center"/>
    </xf>
    <xf numFmtId="3" fontId="18" fillId="0" borderId="6" xfId="4" applyNumberFormat="1" applyFont="1" applyBorder="1" applyAlignment="1">
      <alignment horizontal="center" vertical="center"/>
    </xf>
    <xf numFmtId="3" fontId="18" fillId="0" borderId="6" xfId="4" applyNumberFormat="1" applyFont="1" applyBorder="1" applyAlignment="1">
      <alignment horizontal="left" vertical="center"/>
    </xf>
    <xf numFmtId="49" fontId="18" fillId="0" borderId="6" xfId="4" applyNumberFormat="1" applyFont="1" applyBorder="1" applyAlignment="1">
      <alignment horizontal="center" vertical="center"/>
    </xf>
    <xf numFmtId="3" fontId="18" fillId="0" borderId="6" xfId="4" applyNumberFormat="1" applyFont="1" applyBorder="1" applyAlignment="1">
      <alignment vertical="center"/>
    </xf>
    <xf numFmtId="0" fontId="2" fillId="0" borderId="6" xfId="4" applyBorder="1" applyAlignment="1">
      <alignment horizontal="center" vertical="center" wrapText="1"/>
    </xf>
    <xf numFmtId="3" fontId="2" fillId="0" borderId="6" xfId="4" applyNumberFormat="1" applyBorder="1" applyAlignment="1">
      <alignment horizontal="center" vertical="center" wrapText="1"/>
    </xf>
    <xf numFmtId="14" fontId="18" fillId="0" borderId="6" xfId="4" applyNumberFormat="1" applyFont="1" applyBorder="1" applyAlignment="1">
      <alignment horizontal="center" vertical="center"/>
    </xf>
    <xf numFmtId="17" fontId="2" fillId="0" borderId="6" xfId="4" applyNumberFormat="1" applyBorder="1" applyAlignment="1">
      <alignment horizontal="center" vertical="center"/>
    </xf>
    <xf numFmtId="0" fontId="18" fillId="0" borderId="6" xfId="0" applyFont="1" applyBorder="1" applyAlignment="1">
      <alignment horizontal="right"/>
    </xf>
    <xf numFmtId="0" fontId="18" fillId="0" borderId="6" xfId="0" applyFont="1" applyBorder="1" applyAlignment="1">
      <alignment horizontal="right" vertical="center"/>
    </xf>
    <xf numFmtId="0" fontId="18" fillId="0" borderId="0" xfId="0" applyFont="1" applyAlignment="1">
      <alignment horizontal="center" vertical="center"/>
    </xf>
    <xf numFmtId="0" fontId="2" fillId="0" borderId="6" xfId="0" applyFont="1" applyBorder="1" applyAlignment="1">
      <alignment horizontal="right" vertical="center"/>
    </xf>
    <xf numFmtId="167" fontId="2" fillId="4" borderId="6" xfId="0" applyNumberFormat="1" applyFont="1" applyFill="1" applyBorder="1" applyAlignment="1">
      <alignment horizontal="right" vertical="center" wrapText="1"/>
    </xf>
    <xf numFmtId="0" fontId="2" fillId="0" borderId="51" xfId="0" applyFont="1" applyBorder="1" applyAlignment="1">
      <alignment horizontal="center" vertical="center"/>
    </xf>
    <xf numFmtId="0" fontId="2" fillId="0" borderId="4" xfId="0" applyFont="1" applyBorder="1" applyAlignment="1">
      <alignment horizontal="center" vertical="center"/>
    </xf>
    <xf numFmtId="0" fontId="2" fillId="0" borderId="6" xfId="1" applyFont="1" applyBorder="1" applyAlignment="1">
      <alignment horizontal="left" vertical="center" wrapText="1"/>
    </xf>
    <xf numFmtId="0" fontId="2" fillId="0" borderId="6" xfId="1" applyFont="1" applyBorder="1" applyAlignment="1">
      <alignment horizontal="center" vertical="center"/>
    </xf>
    <xf numFmtId="0" fontId="11" fillId="6" borderId="6" xfId="1" applyFont="1" applyFill="1" applyBorder="1" applyAlignment="1">
      <alignment horizontal="center" vertical="center"/>
    </xf>
    <xf numFmtId="166" fontId="11" fillId="6" borderId="6" xfId="1" applyNumberFormat="1" applyFont="1" applyFill="1" applyBorder="1" applyAlignment="1">
      <alignment horizontal="center" vertical="center"/>
    </xf>
    <xf numFmtId="0" fontId="2" fillId="0" borderId="6" xfId="1" applyFont="1" applyBorder="1" applyAlignment="1">
      <alignment horizontal="justify" vertical="center" wrapText="1"/>
    </xf>
    <xf numFmtId="0" fontId="2" fillId="0" borderId="6" xfId="1" applyFont="1" applyBorder="1" applyAlignment="1">
      <alignment horizontal="center" vertical="center" wrapText="1"/>
    </xf>
    <xf numFmtId="166" fontId="2" fillId="0" borderId="6" xfId="8" applyNumberFormat="1" applyFont="1" applyBorder="1" applyAlignment="1">
      <alignment horizontal="left" vertical="center"/>
    </xf>
    <xf numFmtId="166" fontId="2" fillId="0" borderId="6" xfId="8" applyNumberFormat="1" applyFont="1" applyBorder="1" applyAlignment="1">
      <alignment vertical="center"/>
    </xf>
    <xf numFmtId="166" fontId="2" fillId="0" borderId="0" xfId="0" applyNumberFormat="1" applyFont="1"/>
    <xf numFmtId="3" fontId="2" fillId="0" borderId="6" xfId="8" applyNumberFormat="1" applyFont="1" applyBorder="1" applyAlignment="1">
      <alignment horizontal="right" vertical="center"/>
    </xf>
    <xf numFmtId="3" fontId="2" fillId="0" borderId="6" xfId="1" applyNumberFormat="1" applyFont="1" applyBorder="1" applyAlignment="1">
      <alignment horizontal="right" vertical="center"/>
    </xf>
    <xf numFmtId="0" fontId="11" fillId="6" borderId="6" xfId="1" applyFont="1" applyFill="1" applyBorder="1" applyAlignment="1">
      <alignment horizontal="center" vertical="center" wrapText="1"/>
    </xf>
    <xf numFmtId="166" fontId="11" fillId="6" borderId="6" xfId="8" applyNumberFormat="1" applyFont="1" applyFill="1" applyBorder="1" applyAlignment="1">
      <alignment horizontal="left" vertical="center"/>
    </xf>
    <xf numFmtId="0" fontId="2" fillId="0" borderId="56" xfId="1" applyFont="1" applyBorder="1" applyAlignment="1">
      <alignment horizontal="justify" vertical="center" wrapText="1"/>
    </xf>
    <xf numFmtId="0" fontId="2" fillId="0" borderId="56" xfId="1" applyFont="1" applyBorder="1" applyAlignment="1">
      <alignment horizontal="left" vertical="center" wrapText="1"/>
    </xf>
    <xf numFmtId="0" fontId="2" fillId="0" borderId="56" xfId="1" applyFont="1" applyBorder="1" applyAlignment="1">
      <alignment horizontal="left" vertical="center"/>
    </xf>
    <xf numFmtId="166" fontId="2" fillId="0" borderId="56" xfId="8" applyNumberFormat="1" applyFont="1" applyBorder="1" applyAlignment="1">
      <alignment horizontal="left" vertical="center"/>
    </xf>
    <xf numFmtId="166" fontId="2" fillId="0" borderId="56" xfId="8" applyNumberFormat="1" applyFont="1" applyBorder="1" applyAlignment="1">
      <alignment vertical="center"/>
    </xf>
    <xf numFmtId="0" fontId="2" fillId="0" borderId="56" xfId="1" applyFont="1" applyBorder="1" applyAlignment="1">
      <alignment horizontal="center" vertical="center" wrapText="1"/>
    </xf>
    <xf numFmtId="0" fontId="11" fillId="0" borderId="6" xfId="1" applyFont="1" applyBorder="1" applyAlignment="1">
      <alignment horizontal="center" vertical="center"/>
    </xf>
    <xf numFmtId="0" fontId="11" fillId="0" borderId="6" xfId="1" applyFont="1" applyBorder="1" applyAlignment="1">
      <alignment horizontal="center" vertical="center" wrapText="1"/>
    </xf>
    <xf numFmtId="166" fontId="11" fillId="0" borderId="6" xfId="8" applyNumberFormat="1" applyFont="1" applyFill="1" applyBorder="1" applyAlignment="1">
      <alignment horizontal="left" vertical="center"/>
    </xf>
    <xf numFmtId="0" fontId="18" fillId="0" borderId="6" xfId="1" applyFont="1" applyBorder="1" applyAlignment="1">
      <alignment horizontal="justify" vertical="center" wrapText="1"/>
    </xf>
    <xf numFmtId="0" fontId="18" fillId="0" borderId="6" xfId="1" applyFont="1" applyBorder="1" applyAlignment="1">
      <alignment horizontal="center" vertical="center"/>
    </xf>
    <xf numFmtId="3" fontId="18" fillId="0" borderId="6" xfId="1" applyNumberFormat="1" applyFont="1" applyBorder="1" applyAlignment="1">
      <alignment horizontal="right" vertical="center"/>
    </xf>
    <xf numFmtId="4" fontId="2" fillId="0" borderId="6" xfId="0" applyNumberFormat="1" applyFont="1" applyBorder="1"/>
    <xf numFmtId="0" fontId="12" fillId="3" borderId="38" xfId="0" applyFont="1" applyFill="1" applyBorder="1" applyAlignment="1">
      <alignment horizontal="center" vertical="center" wrapText="1"/>
    </xf>
    <xf numFmtId="3" fontId="18" fillId="0" borderId="0" xfId="0" applyNumberFormat="1" applyFont="1" applyAlignment="1">
      <alignment vertical="center" wrapText="1"/>
    </xf>
    <xf numFmtId="3" fontId="3" fillId="0" borderId="0" xfId="0" applyNumberFormat="1" applyFont="1"/>
    <xf numFmtId="0" fontId="3" fillId="0" borderId="0" xfId="0" applyFont="1" applyAlignment="1">
      <alignment vertical="center"/>
    </xf>
    <xf numFmtId="9" fontId="2" fillId="0" borderId="6" xfId="0" applyNumberFormat="1" applyFont="1" applyBorder="1" applyAlignment="1">
      <alignment horizontal="center" vertical="center" wrapText="1"/>
    </xf>
    <xf numFmtId="3" fontId="2" fillId="0" borderId="6" xfId="0" applyNumberFormat="1" applyFont="1" applyBorder="1" applyAlignment="1">
      <alignment horizontal="center" vertical="center" wrapText="1"/>
    </xf>
    <xf numFmtId="10" fontId="2" fillId="0" borderId="6" xfId="6" applyNumberFormat="1" applyFont="1" applyBorder="1" applyAlignment="1">
      <alignment horizontal="center" vertical="center" wrapText="1"/>
    </xf>
    <xf numFmtId="9" fontId="2" fillId="0" borderId="6" xfId="6" applyFont="1" applyBorder="1" applyAlignment="1">
      <alignment horizontal="center" vertical="center" wrapText="1"/>
    </xf>
    <xf numFmtId="9" fontId="2" fillId="0" borderId="4"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9" fontId="2" fillId="0" borderId="4" xfId="6" applyFont="1" applyBorder="1" applyAlignment="1">
      <alignment horizontal="center" vertical="center" wrapText="1"/>
    </xf>
    <xf numFmtId="0" fontId="2" fillId="0" borderId="6" xfId="0" applyFont="1" applyBorder="1" applyAlignment="1">
      <alignment horizontal="justify" vertical="center" wrapText="1"/>
    </xf>
    <xf numFmtId="1" fontId="2" fillId="0" borderId="6" xfId="0" applyNumberFormat="1" applyFont="1" applyBorder="1" applyAlignment="1">
      <alignment horizontal="center" vertical="center" wrapText="1"/>
    </xf>
    <xf numFmtId="10" fontId="2" fillId="0" borderId="6" xfId="0" applyNumberFormat="1" applyFont="1" applyBorder="1" applyAlignment="1">
      <alignment horizontal="center" vertical="center" wrapText="1"/>
    </xf>
    <xf numFmtId="0" fontId="2" fillId="0" borderId="2" xfId="0" applyFont="1" applyBorder="1" applyAlignment="1">
      <alignment horizontal="justify" vertical="center" wrapText="1"/>
    </xf>
    <xf numFmtId="9"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10" fontId="2" fillId="0" borderId="2" xfId="0" applyNumberFormat="1" applyFont="1" applyBorder="1" applyAlignment="1">
      <alignment horizontal="center" vertical="center" wrapText="1"/>
    </xf>
    <xf numFmtId="9" fontId="2" fillId="4" borderId="2" xfId="0" applyNumberFormat="1" applyFont="1" applyFill="1" applyBorder="1" applyAlignment="1">
      <alignment horizontal="center" vertical="center" wrapText="1"/>
    </xf>
    <xf numFmtId="3" fontId="2" fillId="0" borderId="2" xfId="0" applyNumberFormat="1" applyFont="1" applyBorder="1" applyAlignment="1">
      <alignment horizontal="center" vertical="center" wrapText="1"/>
    </xf>
    <xf numFmtId="9" fontId="2" fillId="4" borderId="6" xfId="0" applyNumberFormat="1" applyFont="1" applyFill="1" applyBorder="1" applyAlignment="1">
      <alignment horizontal="center" vertical="center" wrapText="1"/>
    </xf>
    <xf numFmtId="0" fontId="34" fillId="0" borderId="2" xfId="0" applyFont="1" applyBorder="1" applyAlignment="1">
      <alignment horizontal="center" vertical="center" wrapText="1"/>
    </xf>
    <xf numFmtId="166" fontId="2" fillId="0" borderId="4" xfId="5" applyNumberFormat="1" applyFont="1" applyBorder="1" applyAlignment="1">
      <alignment vertical="center"/>
    </xf>
    <xf numFmtId="4" fontId="18" fillId="0" borderId="6" xfId="0" applyNumberFormat="1" applyFont="1" applyBorder="1" applyAlignment="1">
      <alignment vertical="center"/>
    </xf>
    <xf numFmtId="3" fontId="18" fillId="0" borderId="6" xfId="0" applyNumberFormat="1" applyFont="1" applyBorder="1" applyAlignment="1">
      <alignment horizontal="center" vertical="center"/>
    </xf>
    <xf numFmtId="0" fontId="18" fillId="0" borderId="6" xfId="0" quotePrefix="1" applyFont="1" applyBorder="1" applyAlignment="1">
      <alignment horizontal="center" vertical="center"/>
    </xf>
    <xf numFmtId="0" fontId="18" fillId="0" borderId="6" xfId="0" quotePrefix="1" applyFont="1" applyBorder="1" applyAlignment="1">
      <alignment horizontal="center"/>
    </xf>
    <xf numFmtId="3" fontId="18" fillId="0" borderId="6" xfId="0" applyNumberFormat="1" applyFont="1" applyBorder="1"/>
    <xf numFmtId="4" fontId="18" fillId="0" borderId="6" xfId="0" applyNumberFormat="1" applyFont="1" applyBorder="1"/>
    <xf numFmtId="0" fontId="9" fillId="3" borderId="60" xfId="0" applyFont="1" applyFill="1" applyBorder="1" applyAlignment="1">
      <alignment horizontal="center"/>
    </xf>
    <xf numFmtId="0" fontId="18" fillId="3" borderId="60" xfId="0" applyFont="1" applyFill="1" applyBorder="1"/>
    <xf numFmtId="0" fontId="18" fillId="0" borderId="6" xfId="0" applyFont="1" applyBorder="1" applyAlignment="1">
      <alignment horizontal="center"/>
    </xf>
    <xf numFmtId="3" fontId="18" fillId="0" borderId="6" xfId="0" applyNumberFormat="1" applyFont="1" applyBorder="1" applyAlignment="1">
      <alignment horizontal="center"/>
    </xf>
    <xf numFmtId="0" fontId="18" fillId="0" borderId="6" xfId="1" applyFont="1" applyBorder="1" applyAlignment="1">
      <alignment horizontal="left" vertical="center"/>
    </xf>
    <xf numFmtId="0" fontId="2" fillId="4" borderId="6" xfId="0" applyFont="1" applyFill="1" applyBorder="1" applyAlignment="1">
      <alignment horizontal="center" vertical="center" wrapText="1"/>
    </xf>
    <xf numFmtId="0" fontId="17" fillId="3" borderId="26" xfId="1" applyFont="1" applyFill="1" applyBorder="1" applyAlignment="1">
      <alignment horizontal="center" vertical="center" wrapText="1"/>
    </xf>
    <xf numFmtId="0" fontId="18" fillId="0" borderId="0" xfId="0" applyFont="1" applyAlignment="1">
      <alignment wrapText="1"/>
    </xf>
    <xf numFmtId="0" fontId="9" fillId="0" borderId="0" xfId="1" applyFont="1" applyAlignment="1">
      <alignment vertical="center" wrapText="1"/>
    </xf>
    <xf numFmtId="14" fontId="26" fillId="3" borderId="26" xfId="1" applyNumberFormat="1" applyFont="1" applyFill="1" applyBorder="1" applyAlignment="1">
      <alignment horizontal="center" vertical="center" wrapText="1"/>
    </xf>
    <xf numFmtId="0" fontId="16" fillId="3" borderId="26" xfId="1" applyFont="1" applyFill="1" applyBorder="1" applyAlignment="1">
      <alignment horizontal="center" vertical="center" wrapText="1"/>
    </xf>
    <xf numFmtId="0" fontId="31" fillId="5" borderId="4" xfId="1" applyFont="1" applyFill="1" applyBorder="1" applyAlignment="1">
      <alignment horizontal="center" vertical="center" wrapText="1"/>
    </xf>
    <xf numFmtId="43" fontId="14" fillId="5" borderId="4" xfId="1" applyNumberFormat="1" applyFont="1" applyFill="1" applyBorder="1" applyAlignment="1">
      <alignment horizontal="center" vertical="center" wrapText="1"/>
    </xf>
    <xf numFmtId="14" fontId="26" fillId="5" borderId="4" xfId="1" applyNumberFormat="1" applyFont="1" applyFill="1" applyBorder="1" applyAlignment="1">
      <alignment horizontal="center" vertical="center" wrapText="1"/>
    </xf>
    <xf numFmtId="0" fontId="18" fillId="0" borderId="6" xfId="1" applyFont="1" applyBorder="1" applyAlignment="1">
      <alignment horizontal="justify" vertical="justify" wrapText="1"/>
    </xf>
    <xf numFmtId="0" fontId="18" fillId="0" borderId="6" xfId="1" applyFont="1" applyBorder="1" applyAlignment="1">
      <alignment horizontal="left" vertical="center" wrapText="1"/>
    </xf>
    <xf numFmtId="0" fontId="18" fillId="0" borderId="6" xfId="1" applyFont="1" applyBorder="1" applyAlignment="1">
      <alignment horizontal="center" vertical="center" wrapText="1"/>
    </xf>
    <xf numFmtId="43" fontId="18" fillId="0" borderId="6" xfId="5" applyFont="1" applyBorder="1" applyAlignment="1">
      <alignment horizontal="left" vertical="center" wrapText="1"/>
    </xf>
    <xf numFmtId="0" fontId="18" fillId="0" borderId="6" xfId="1" applyFont="1" applyBorder="1" applyAlignment="1">
      <alignment vertical="center" wrapText="1"/>
    </xf>
    <xf numFmtId="43" fontId="18" fillId="0" borderId="6" xfId="1" applyNumberFormat="1" applyFont="1" applyBorder="1" applyAlignment="1">
      <alignment horizontal="left" vertical="center" wrapText="1"/>
    </xf>
    <xf numFmtId="0" fontId="35" fillId="0" borderId="10" xfId="0" applyFont="1" applyBorder="1" applyAlignment="1">
      <alignment vertical="center" wrapText="1"/>
    </xf>
    <xf numFmtId="0" fontId="9" fillId="0" borderId="6" xfId="1" applyFont="1" applyBorder="1" applyAlignment="1">
      <alignment horizontal="left" vertical="center" wrapText="1"/>
    </xf>
    <xf numFmtId="0" fontId="9" fillId="0" borderId="6" xfId="1" applyFont="1" applyBorder="1" applyAlignment="1">
      <alignment horizontal="center" vertical="center" wrapText="1"/>
    </xf>
    <xf numFmtId="14" fontId="9" fillId="0" borderId="6" xfId="1" applyNumberFormat="1" applyFont="1" applyBorder="1" applyAlignment="1">
      <alignment vertical="center" wrapText="1"/>
    </xf>
    <xf numFmtId="0" fontId="9" fillId="0" borderId="6" xfId="1" applyFont="1" applyBorder="1" applyAlignment="1">
      <alignment vertical="center" wrapText="1"/>
    </xf>
    <xf numFmtId="0" fontId="31" fillId="5" borderId="6" xfId="1" applyFont="1" applyFill="1" applyBorder="1" applyAlignment="1">
      <alignment horizontal="center" vertical="center" wrapText="1"/>
    </xf>
    <xf numFmtId="0" fontId="9" fillId="5" borderId="6" xfId="1" applyFont="1" applyFill="1" applyBorder="1" applyAlignment="1">
      <alignment horizontal="left" vertical="center" wrapText="1"/>
    </xf>
    <xf numFmtId="0" fontId="9" fillId="5" borderId="6" xfId="1" applyFont="1" applyFill="1" applyBorder="1" applyAlignment="1">
      <alignment horizontal="center" vertical="center" wrapText="1"/>
    </xf>
    <xf numFmtId="43" fontId="9" fillId="5" borderId="6" xfId="1" applyNumberFormat="1" applyFont="1" applyFill="1" applyBorder="1" applyAlignment="1">
      <alignment horizontal="left" vertical="center" wrapText="1"/>
    </xf>
    <xf numFmtId="14" fontId="9" fillId="5" borderId="6" xfId="1" applyNumberFormat="1" applyFont="1" applyFill="1" applyBorder="1" applyAlignment="1">
      <alignment vertical="center" wrapText="1"/>
    </xf>
    <xf numFmtId="0" fontId="9" fillId="5" borderId="6" xfId="1" applyFont="1" applyFill="1" applyBorder="1" applyAlignment="1">
      <alignment vertical="center" wrapText="1"/>
    </xf>
    <xf numFmtId="0" fontId="18" fillId="0" borderId="6" xfId="1" applyFont="1" applyBorder="1" applyAlignment="1">
      <alignment horizontal="justify" wrapText="1"/>
    </xf>
    <xf numFmtId="0" fontId="9" fillId="3" borderId="26" xfId="1" applyFont="1" applyFill="1" applyBorder="1" applyAlignment="1">
      <alignment horizontal="center" vertical="center" wrapText="1"/>
    </xf>
    <xf numFmtId="43" fontId="16" fillId="3" borderId="26" xfId="5" applyFont="1" applyFill="1" applyBorder="1" applyAlignment="1">
      <alignment horizontal="center" vertical="center" wrapText="1"/>
    </xf>
    <xf numFmtId="14" fontId="9" fillId="3" borderId="26" xfId="1" applyNumberFormat="1" applyFont="1" applyFill="1" applyBorder="1" applyAlignment="1">
      <alignment vertical="center" wrapText="1"/>
    </xf>
    <xf numFmtId="0" fontId="9" fillId="3" borderId="26" xfId="1" applyFont="1" applyFill="1" applyBorder="1" applyAlignment="1">
      <alignment vertical="center" wrapText="1"/>
    </xf>
    <xf numFmtId="0" fontId="9" fillId="0" borderId="0" xfId="1" applyFont="1" applyAlignment="1">
      <alignment horizontal="left" vertical="center" wrapText="1"/>
    </xf>
    <xf numFmtId="0" fontId="18" fillId="0" borderId="0" xfId="1" applyFont="1" applyAlignment="1">
      <alignment horizontal="center" vertical="center" wrapText="1"/>
    </xf>
    <xf numFmtId="14" fontId="18" fillId="0" borderId="0" xfId="1" applyNumberFormat="1" applyFont="1" applyAlignment="1">
      <alignment vertical="center" wrapText="1"/>
    </xf>
    <xf numFmtId="0" fontId="18" fillId="0" borderId="0" xfId="1" applyFont="1" applyAlignment="1">
      <alignment vertical="center" wrapText="1"/>
    </xf>
    <xf numFmtId="171" fontId="18" fillId="0" borderId="6" xfId="1" applyNumberFormat="1" applyFont="1" applyBorder="1" applyAlignment="1">
      <alignment horizontal="right" vertical="center"/>
    </xf>
    <xf numFmtId="0" fontId="18" fillId="4" borderId="6" xfId="1" applyFont="1" applyFill="1" applyBorder="1" applyAlignment="1">
      <alignment horizontal="center" vertical="center" wrapText="1"/>
    </xf>
    <xf numFmtId="14" fontId="18" fillId="0" borderId="6" xfId="1" applyNumberFormat="1" applyFont="1" applyBorder="1" applyAlignment="1">
      <alignment horizontal="center" vertical="center"/>
    </xf>
    <xf numFmtId="0" fontId="18" fillId="0" borderId="6" xfId="1" applyFont="1" applyBorder="1" applyAlignment="1">
      <alignment vertical="center"/>
    </xf>
    <xf numFmtId="0" fontId="18" fillId="0" borderId="4" xfId="1" applyFont="1" applyBorder="1" applyAlignment="1">
      <alignment horizontal="center" vertical="center" wrapText="1"/>
    </xf>
    <xf numFmtId="0" fontId="18" fillId="0" borderId="4" xfId="1" applyFont="1" applyBorder="1" applyAlignment="1">
      <alignment horizontal="center" vertical="center"/>
    </xf>
    <xf numFmtId="0" fontId="9" fillId="5" borderId="6" xfId="1" applyFont="1" applyFill="1" applyBorder="1" applyAlignment="1">
      <alignment horizontal="center" vertical="center"/>
    </xf>
    <xf numFmtId="171" fontId="9" fillId="5" borderId="6" xfId="1" applyNumberFormat="1" applyFont="1" applyFill="1" applyBorder="1" applyAlignment="1">
      <alignment horizontal="right" vertical="center"/>
    </xf>
    <xf numFmtId="14" fontId="9" fillId="5" borderId="6" xfId="1" applyNumberFormat="1" applyFont="1" applyFill="1" applyBorder="1" applyAlignment="1">
      <alignment horizontal="center" vertical="center"/>
    </xf>
    <xf numFmtId="14" fontId="18" fillId="0" borderId="6" xfId="1" applyNumberFormat="1" applyFont="1" applyBorder="1" applyAlignment="1">
      <alignment horizontal="center" vertical="center" wrapText="1"/>
    </xf>
    <xf numFmtId="0" fontId="9" fillId="0" borderId="6" xfId="1" applyFont="1" applyBorder="1" applyAlignment="1">
      <alignment horizontal="center" vertical="center"/>
    </xf>
    <xf numFmtId="14" fontId="9" fillId="0" borderId="6" xfId="1" applyNumberFormat="1" applyFont="1" applyBorder="1" applyAlignment="1">
      <alignment horizontal="center" vertical="center"/>
    </xf>
    <xf numFmtId="168" fontId="26" fillId="5" borderId="4" xfId="1" applyNumberFormat="1" applyFont="1" applyFill="1" applyBorder="1" applyAlignment="1">
      <alignment horizontal="center" vertical="center" wrapText="1"/>
    </xf>
    <xf numFmtId="0" fontId="35" fillId="0" borderId="6" xfId="1" applyFont="1" applyBorder="1" applyAlignment="1">
      <alignment horizontal="left" vertical="center"/>
    </xf>
    <xf numFmtId="0" fontId="35" fillId="0" borderId="6" xfId="1" applyFont="1" applyBorder="1" applyAlignment="1">
      <alignment horizontal="center" vertical="top" wrapText="1"/>
    </xf>
    <xf numFmtId="0" fontId="35" fillId="0" borderId="6" xfId="1" applyFont="1" applyBorder="1" applyAlignment="1">
      <alignment horizontal="center" vertical="center"/>
    </xf>
    <xf numFmtId="43" fontId="35" fillId="0" borderId="6" xfId="5" applyFont="1" applyBorder="1" applyAlignment="1">
      <alignment horizontal="left" vertical="center"/>
    </xf>
    <xf numFmtId="0" fontId="35" fillId="0" borderId="6" xfId="1" applyFont="1" applyBorder="1" applyAlignment="1">
      <alignment horizontal="left" vertical="center" wrapText="1"/>
    </xf>
    <xf numFmtId="43" fontId="35" fillId="0" borderId="6" xfId="5" applyFont="1" applyBorder="1" applyAlignment="1">
      <alignment horizontal="right" vertical="center" wrapText="1"/>
    </xf>
    <xf numFmtId="14" fontId="35" fillId="4" borderId="6" xfId="1" applyNumberFormat="1" applyFont="1" applyFill="1" applyBorder="1" applyAlignment="1">
      <alignment horizontal="center" vertical="center" wrapText="1"/>
    </xf>
    <xf numFmtId="0" fontId="35" fillId="0" borderId="6" xfId="1" applyFont="1" applyBorder="1" applyAlignment="1">
      <alignment horizontal="center" vertical="center" wrapText="1"/>
    </xf>
    <xf numFmtId="43" fontId="35" fillId="0" borderId="6" xfId="5" applyFont="1" applyBorder="1" applyAlignment="1">
      <alignment vertical="center"/>
    </xf>
    <xf numFmtId="43" fontId="35" fillId="0" borderId="6" xfId="5" applyFont="1" applyFill="1" applyBorder="1" applyAlignment="1">
      <alignment horizontal="center" vertical="center" wrapText="1"/>
    </xf>
    <xf numFmtId="14" fontId="35" fillId="4" borderId="6" xfId="1" applyNumberFormat="1" applyFont="1" applyFill="1" applyBorder="1" applyAlignment="1">
      <alignment horizontal="center" vertical="center"/>
    </xf>
    <xf numFmtId="0" fontId="35" fillId="4" borderId="6" xfId="1" applyFont="1" applyFill="1" applyBorder="1" applyAlignment="1">
      <alignment horizontal="center" vertical="center"/>
    </xf>
    <xf numFmtId="168" fontId="9" fillId="5" borderId="6" xfId="1" applyNumberFormat="1" applyFont="1" applyFill="1" applyBorder="1" applyAlignment="1">
      <alignment horizontal="left" vertical="center"/>
    </xf>
    <xf numFmtId="43" fontId="35" fillId="0" borderId="6" xfId="5" applyFont="1" applyBorder="1" applyAlignment="1">
      <alignment horizontal="center" vertical="center"/>
    </xf>
    <xf numFmtId="0" fontId="35" fillId="4" borderId="6" xfId="1" applyFont="1" applyFill="1" applyBorder="1" applyAlignment="1">
      <alignment horizontal="center" vertical="center" wrapText="1"/>
    </xf>
    <xf numFmtId="0" fontId="18" fillId="5" borderId="6" xfId="1" applyFont="1" applyFill="1" applyBorder="1" applyAlignment="1">
      <alignment vertical="center"/>
    </xf>
    <xf numFmtId="43" fontId="18" fillId="0" borderId="6" xfId="5" applyFont="1" applyFill="1" applyBorder="1" applyAlignment="1">
      <alignment horizontal="right" vertical="center"/>
    </xf>
    <xf numFmtId="168" fontId="26" fillId="3" borderId="26" xfId="1" applyNumberFormat="1" applyFont="1" applyFill="1" applyBorder="1" applyAlignment="1">
      <alignment horizontal="center" vertical="center"/>
    </xf>
    <xf numFmtId="0" fontId="18" fillId="3" borderId="26" xfId="1" applyFont="1" applyFill="1" applyBorder="1" applyAlignment="1">
      <alignment vertical="center"/>
    </xf>
    <xf numFmtId="4" fontId="9" fillId="5" borderId="6" xfId="1" applyNumberFormat="1" applyFont="1" applyFill="1" applyBorder="1" applyAlignment="1">
      <alignment horizontal="right" vertical="center"/>
    </xf>
    <xf numFmtId="17" fontId="18" fillId="0" borderId="6" xfId="1" applyNumberFormat="1" applyFont="1" applyBorder="1" applyAlignment="1">
      <alignment horizontal="left" vertical="center"/>
    </xf>
    <xf numFmtId="4" fontId="18" fillId="0" borderId="6" xfId="1" applyNumberFormat="1" applyFont="1" applyBorder="1" applyAlignment="1">
      <alignment horizontal="right" vertical="center"/>
    </xf>
    <xf numFmtId="4" fontId="26" fillId="3" borderId="26" xfId="1" applyNumberFormat="1" applyFont="1" applyFill="1" applyBorder="1" applyAlignment="1">
      <alignment horizontal="right" vertical="center"/>
    </xf>
    <xf numFmtId="14" fontId="9" fillId="3" borderId="26" xfId="1" applyNumberFormat="1" applyFont="1" applyFill="1" applyBorder="1" applyAlignment="1">
      <alignment vertical="center"/>
    </xf>
    <xf numFmtId="0" fontId="18" fillId="0" borderId="0" xfId="0" applyFont="1" applyAlignment="1">
      <alignment horizontal="center" vertical="center" wrapText="1"/>
    </xf>
    <xf numFmtId="14" fontId="18" fillId="0" borderId="0" xfId="0" applyNumberFormat="1" applyFont="1" applyAlignment="1">
      <alignment wrapText="1"/>
    </xf>
    <xf numFmtId="0" fontId="35" fillId="0" borderId="6" xfId="0" applyFont="1" applyBorder="1" applyAlignment="1" applyProtection="1">
      <alignment vertical="top" wrapText="1"/>
      <protection locked="0"/>
    </xf>
    <xf numFmtId="14" fontId="9" fillId="0" borderId="6" xfId="1" applyNumberFormat="1" applyFont="1" applyBorder="1" applyAlignment="1">
      <alignment horizontal="center" vertical="center" wrapText="1"/>
    </xf>
    <xf numFmtId="14" fontId="9" fillId="5" borderId="6" xfId="1" applyNumberFormat="1" applyFont="1" applyFill="1" applyBorder="1" applyAlignment="1">
      <alignment horizontal="center" vertical="center" wrapText="1"/>
    </xf>
    <xf numFmtId="43" fontId="13" fillId="5" borderId="4" xfId="5" applyFont="1" applyFill="1" applyBorder="1" applyAlignment="1">
      <alignment horizontal="center" vertical="center" wrapText="1"/>
    </xf>
    <xf numFmtId="43" fontId="15" fillId="5" borderId="6" xfId="5" applyFont="1" applyFill="1" applyBorder="1" applyAlignment="1">
      <alignment horizontal="right" vertical="center"/>
    </xf>
    <xf numFmtId="0" fontId="41" fillId="4" borderId="6" xfId="1" applyFont="1" applyFill="1" applyBorder="1" applyAlignment="1">
      <alignment horizontal="center" vertical="center"/>
    </xf>
    <xf numFmtId="0" fontId="41" fillId="0" borderId="6" xfId="1" applyFont="1" applyBorder="1" applyAlignment="1">
      <alignment horizontal="center" vertical="center"/>
    </xf>
    <xf numFmtId="4" fontId="35" fillId="0" borderId="6" xfId="1" applyNumberFormat="1" applyFont="1" applyBorder="1" applyAlignment="1">
      <alignment horizontal="right" vertical="center" wrapText="1"/>
    </xf>
    <xf numFmtId="0" fontId="11" fillId="3" borderId="61" xfId="1" applyFont="1" applyFill="1" applyBorder="1" applyAlignment="1">
      <alignment horizontal="center" vertical="center"/>
    </xf>
    <xf numFmtId="0" fontId="26" fillId="3" borderId="47" xfId="1" applyFont="1" applyFill="1" applyBorder="1" applyAlignment="1">
      <alignment horizontal="center" vertical="center"/>
    </xf>
    <xf numFmtId="166" fontId="11" fillId="3" borderId="47" xfId="1" applyNumberFormat="1" applyFont="1" applyFill="1" applyBorder="1" applyAlignment="1">
      <alignment horizontal="center" vertical="center"/>
    </xf>
    <xf numFmtId="0" fontId="26" fillId="3" borderId="47" xfId="1" applyFont="1" applyFill="1" applyBorder="1" applyAlignment="1">
      <alignment vertical="center"/>
    </xf>
    <xf numFmtId="0" fontId="26" fillId="3" borderId="46" xfId="1" applyFont="1" applyFill="1" applyBorder="1" applyAlignment="1">
      <alignment vertical="center"/>
    </xf>
    <xf numFmtId="0" fontId="18" fillId="0" borderId="4" xfId="1" applyFont="1" applyBorder="1" applyAlignment="1">
      <alignment horizontal="left" vertical="center" wrapText="1"/>
    </xf>
    <xf numFmtId="171" fontId="18" fillId="0" borderId="4" xfId="1" applyNumberFormat="1" applyFont="1" applyBorder="1" applyAlignment="1">
      <alignment horizontal="right" vertical="center"/>
    </xf>
    <xf numFmtId="0" fontId="18" fillId="0" borderId="4" xfId="1" applyFont="1" applyBorder="1" applyAlignment="1">
      <alignment vertical="center" wrapText="1"/>
    </xf>
    <xf numFmtId="14" fontId="18" fillId="0" borderId="4" xfId="1" applyNumberFormat="1" applyFont="1" applyBorder="1" applyAlignment="1">
      <alignment horizontal="center" vertical="center"/>
    </xf>
    <xf numFmtId="0" fontId="18" fillId="4" borderId="4" xfId="1" applyFont="1" applyFill="1" applyBorder="1" applyAlignment="1">
      <alignment horizontal="center" vertical="center" wrapText="1"/>
    </xf>
    <xf numFmtId="0" fontId="18" fillId="4" borderId="4" xfId="1" applyFont="1" applyFill="1" applyBorder="1" applyAlignment="1">
      <alignment vertical="center"/>
    </xf>
    <xf numFmtId="0" fontId="18" fillId="0" borderId="4" xfId="1" applyFont="1" applyBorder="1" applyAlignment="1">
      <alignment vertical="center"/>
    </xf>
    <xf numFmtId="0" fontId="18" fillId="4" borderId="6" xfId="1" applyFont="1" applyFill="1" applyBorder="1" applyAlignment="1">
      <alignment vertical="center"/>
    </xf>
    <xf numFmtId="14" fontId="18" fillId="4" borderId="6" xfId="1" applyNumberFormat="1" applyFont="1" applyFill="1" applyBorder="1" applyAlignment="1">
      <alignment vertical="center"/>
    </xf>
    <xf numFmtId="14" fontId="9" fillId="0" borderId="0" xfId="0" applyNumberFormat="1" applyFont="1" applyAlignment="1">
      <alignment horizontal="center" vertical="center"/>
    </xf>
    <xf numFmtId="0" fontId="18" fillId="4" borderId="6" xfId="1" applyFont="1" applyFill="1" applyBorder="1" applyAlignment="1">
      <alignment horizontal="center" vertical="center"/>
    </xf>
    <xf numFmtId="0" fontId="42" fillId="4" borderId="6" xfId="0" applyFont="1" applyFill="1" applyBorder="1" applyAlignment="1">
      <alignment horizontal="center" vertical="center" wrapText="1"/>
    </xf>
    <xf numFmtId="0" fontId="18" fillId="3" borderId="6" xfId="1" applyFont="1" applyFill="1" applyBorder="1" applyAlignment="1">
      <alignment horizontal="left" vertical="center" wrapText="1"/>
    </xf>
    <xf numFmtId="0" fontId="18" fillId="3" borderId="6" xfId="1" applyFont="1" applyFill="1" applyBorder="1" applyAlignment="1">
      <alignment horizontal="center" vertical="center" wrapText="1"/>
    </xf>
    <xf numFmtId="0" fontId="18" fillId="3" borderId="6" xfId="1" applyFont="1" applyFill="1" applyBorder="1" applyAlignment="1">
      <alignment horizontal="center" vertical="center"/>
    </xf>
    <xf numFmtId="171" fontId="18" fillId="3" borderId="6" xfId="1" applyNumberFormat="1" applyFont="1" applyFill="1" applyBorder="1" applyAlignment="1">
      <alignment horizontal="right" vertical="center"/>
    </xf>
    <xf numFmtId="14" fontId="18" fillId="3" borderId="6" xfId="1" applyNumberFormat="1" applyFont="1" applyFill="1" applyBorder="1" applyAlignment="1">
      <alignment horizontal="center" vertical="center"/>
    </xf>
    <xf numFmtId="0" fontId="18" fillId="3" borderId="6" xfId="1" applyFont="1" applyFill="1" applyBorder="1" applyAlignment="1">
      <alignment vertical="center" wrapText="1"/>
    </xf>
    <xf numFmtId="0" fontId="18" fillId="3" borderId="6" xfId="1" applyFont="1" applyFill="1" applyBorder="1" applyAlignment="1">
      <alignment vertical="center"/>
    </xf>
    <xf numFmtId="0" fontId="16" fillId="3" borderId="36" xfId="1" applyFont="1" applyFill="1" applyBorder="1" applyAlignment="1">
      <alignment horizontal="center" vertical="center" wrapText="1"/>
    </xf>
    <xf numFmtId="0" fontId="16" fillId="3" borderId="26" xfId="1" applyFont="1" applyFill="1" applyBorder="1" applyAlignment="1">
      <alignment vertical="center" wrapText="1"/>
    </xf>
    <xf numFmtId="0" fontId="1" fillId="0" borderId="0" xfId="0" applyFont="1" applyAlignment="1">
      <alignment horizontal="left" wrapText="1"/>
    </xf>
    <xf numFmtId="0" fontId="9" fillId="0" borderId="0" xfId="1" applyFont="1" applyAlignment="1">
      <alignment horizontal="center" vertical="center" wrapText="1"/>
    </xf>
    <xf numFmtId="49" fontId="18" fillId="0" borderId="0" xfId="3" applyNumberFormat="1" applyFont="1" applyAlignment="1">
      <alignment horizontal="center" vertical="center" wrapText="1"/>
    </xf>
    <xf numFmtId="0" fontId="18" fillId="0" borderId="0" xfId="0" applyFont="1" applyAlignment="1">
      <alignment horizontal="center"/>
    </xf>
    <xf numFmtId="0" fontId="9" fillId="0" borderId="4" xfId="1" applyFont="1" applyBorder="1" applyAlignment="1">
      <alignment horizontal="left" vertical="center" wrapText="1"/>
    </xf>
    <xf numFmtId="0" fontId="9" fillId="0" borderId="4" xfId="1" applyFont="1" applyBorder="1" applyAlignment="1">
      <alignment vertical="center" wrapText="1"/>
    </xf>
    <xf numFmtId="171" fontId="9" fillId="0" borderId="62" xfId="0" applyNumberFormat="1" applyFont="1" applyBorder="1" applyAlignment="1">
      <alignment vertical="center"/>
    </xf>
    <xf numFmtId="14" fontId="9" fillId="0" borderId="62" xfId="0" applyNumberFormat="1" applyFont="1" applyBorder="1" applyAlignment="1">
      <alignment horizontal="center" vertical="center"/>
    </xf>
    <xf numFmtId="14" fontId="9" fillId="4" borderId="4" xfId="1" applyNumberFormat="1" applyFont="1" applyFill="1" applyBorder="1" applyAlignment="1">
      <alignment vertical="center"/>
    </xf>
    <xf numFmtId="171" fontId="18" fillId="0" borderId="62" xfId="0" applyNumberFormat="1" applyFont="1" applyBorder="1" applyAlignment="1">
      <alignment horizontal="center" vertical="center"/>
    </xf>
    <xf numFmtId="171" fontId="18" fillId="4" borderId="62" xfId="0" applyNumberFormat="1" applyFont="1" applyFill="1" applyBorder="1" applyAlignment="1">
      <alignment horizontal="center" vertical="center" wrapText="1"/>
    </xf>
    <xf numFmtId="10" fontId="18" fillId="4" borderId="62" xfId="0" applyNumberFormat="1" applyFont="1" applyFill="1" applyBorder="1" applyAlignment="1">
      <alignment horizontal="center" vertical="center"/>
    </xf>
    <xf numFmtId="171" fontId="18" fillId="0" borderId="62" xfId="0" applyNumberFormat="1" applyFont="1" applyBorder="1" applyAlignment="1">
      <alignment horizontal="right" vertical="center" wrapText="1"/>
    </xf>
    <xf numFmtId="171" fontId="26" fillId="3" borderId="26" xfId="0" applyNumberFormat="1" applyFont="1" applyFill="1" applyBorder="1" applyAlignment="1">
      <alignment vertical="center"/>
    </xf>
    <xf numFmtId="10" fontId="26" fillId="3" borderId="26" xfId="6" applyNumberFormat="1" applyFont="1" applyFill="1" applyBorder="1" applyAlignment="1">
      <alignment vertical="center"/>
    </xf>
    <xf numFmtId="171" fontId="26" fillId="3" borderId="63" xfId="0" applyNumberFormat="1" applyFont="1" applyFill="1" applyBorder="1" applyAlignment="1">
      <alignment vertical="center"/>
    </xf>
    <xf numFmtId="171" fontId="16" fillId="3" borderId="26" xfId="1" applyNumberFormat="1" applyFont="1" applyFill="1" applyBorder="1" applyAlignment="1">
      <alignment vertical="center"/>
    </xf>
    <xf numFmtId="4" fontId="45" fillId="3" borderId="60" xfId="0" applyNumberFormat="1" applyFont="1" applyFill="1" applyBorder="1" applyAlignment="1">
      <alignment horizontal="center" vertical="center"/>
    </xf>
    <xf numFmtId="164" fontId="18" fillId="0" borderId="6" xfId="0" applyNumberFormat="1" applyFont="1" applyBorder="1"/>
    <xf numFmtId="0" fontId="9" fillId="0" borderId="6" xfId="0" applyFont="1" applyBorder="1"/>
    <xf numFmtId="172" fontId="18" fillId="0" borderId="6" xfId="0" applyNumberFormat="1" applyFont="1" applyBorder="1"/>
    <xf numFmtId="0" fontId="18" fillId="0" borderId="6" xfId="0" quotePrefix="1" applyFont="1" applyBorder="1" applyAlignment="1">
      <alignment horizontal="right"/>
    </xf>
    <xf numFmtId="0" fontId="9" fillId="3" borderId="37" xfId="0" applyFont="1" applyFill="1" applyBorder="1" applyAlignment="1">
      <alignment horizontal="center"/>
    </xf>
    <xf numFmtId="0" fontId="18" fillId="3" borderId="37" xfId="0" applyFont="1" applyFill="1" applyBorder="1"/>
    <xf numFmtId="164" fontId="18" fillId="3" borderId="37" xfId="0" applyNumberFormat="1" applyFont="1" applyFill="1" applyBorder="1"/>
    <xf numFmtId="4" fontId="11" fillId="3" borderId="36" xfId="0" applyNumberFormat="1" applyFont="1" applyFill="1" applyBorder="1" applyAlignment="1">
      <alignment horizontal="center" vertical="center" wrapText="1"/>
    </xf>
    <xf numFmtId="1" fontId="11" fillId="3" borderId="36" xfId="0" applyNumberFormat="1" applyFont="1" applyFill="1" applyBorder="1" applyAlignment="1">
      <alignment horizontal="center" textRotation="90" wrapText="1"/>
    </xf>
    <xf numFmtId="4" fontId="11" fillId="3" borderId="36" xfId="0" applyNumberFormat="1" applyFont="1" applyFill="1" applyBorder="1" applyAlignment="1">
      <alignment horizontal="center" textRotation="90" wrapText="1"/>
    </xf>
    <xf numFmtId="4" fontId="18" fillId="0" borderId="6" xfId="0" applyNumberFormat="1" applyFont="1" applyBorder="1" applyAlignment="1">
      <alignment horizontal="center"/>
    </xf>
    <xf numFmtId="1" fontId="18" fillId="0" borderId="6" xfId="0" applyNumberFormat="1" applyFont="1" applyBorder="1"/>
    <xf numFmtId="1" fontId="18" fillId="3" borderId="37" xfId="0" applyNumberFormat="1" applyFont="1" applyFill="1" applyBorder="1"/>
    <xf numFmtId="4" fontId="18" fillId="0" borderId="0" xfId="0" applyNumberFormat="1" applyFont="1" applyAlignment="1">
      <alignment horizontal="center"/>
    </xf>
    <xf numFmtId="1" fontId="18" fillId="0" borderId="0" xfId="0" applyNumberFormat="1" applyFont="1"/>
    <xf numFmtId="4" fontId="18" fillId="0" borderId="0" xfId="0" applyNumberFormat="1" applyFont="1"/>
    <xf numFmtId="172" fontId="14" fillId="3" borderId="37" xfId="0" applyNumberFormat="1" applyFont="1" applyFill="1" applyBorder="1"/>
    <xf numFmtId="3" fontId="14" fillId="3" borderId="37" xfId="0" applyNumberFormat="1" applyFont="1" applyFill="1" applyBorder="1"/>
    <xf numFmtId="171" fontId="9" fillId="0" borderId="6" xfId="1" applyNumberFormat="1" applyFont="1" applyBorder="1" applyAlignment="1">
      <alignment horizontal="right" vertical="center"/>
    </xf>
    <xf numFmtId="0" fontId="18" fillId="0" borderId="0" xfId="0" quotePrefix="1" applyFont="1" applyAlignment="1">
      <alignment horizontal="center" vertical="center"/>
    </xf>
    <xf numFmtId="4" fontId="18" fillId="0" borderId="0" xfId="0" applyNumberFormat="1" applyFont="1" applyAlignment="1">
      <alignment vertical="center"/>
    </xf>
    <xf numFmtId="3" fontId="18" fillId="0" borderId="0" xfId="0" applyNumberFormat="1" applyFont="1" applyAlignment="1">
      <alignment vertical="center"/>
    </xf>
    <xf numFmtId="3" fontId="18" fillId="0" borderId="0" xfId="0" applyNumberFormat="1" applyFont="1" applyAlignment="1">
      <alignment horizontal="center" vertical="center"/>
    </xf>
    <xf numFmtId="3" fontId="2" fillId="0" borderId="6" xfId="0" applyNumberFormat="1" applyFont="1" applyBorder="1" applyAlignment="1">
      <alignment vertical="center" wrapText="1"/>
    </xf>
    <xf numFmtId="0" fontId="11" fillId="3" borderId="69" xfId="0" applyFont="1" applyFill="1" applyBorder="1" applyAlignment="1">
      <alignment horizontal="left" vertical="center"/>
    </xf>
    <xf numFmtId="49" fontId="12" fillId="3" borderId="68" xfId="2" applyFont="1" applyFill="1" applyBorder="1" applyAlignment="1">
      <alignment horizontal="center" textRotation="90" wrapText="1"/>
    </xf>
    <xf numFmtId="49" fontId="2" fillId="0" borderId="74" xfId="2" applyFont="1" applyBorder="1" applyAlignment="1">
      <alignment horizontal="justify" vertical="center" wrapText="1"/>
    </xf>
    <xf numFmtId="9" fontId="10" fillId="0" borderId="4" xfId="6" applyFont="1" applyBorder="1" applyAlignment="1">
      <alignment vertical="center"/>
    </xf>
    <xf numFmtId="49" fontId="2" fillId="0" borderId="12" xfId="2" applyFont="1" applyBorder="1" applyAlignment="1">
      <alignment horizontal="justify" vertical="center" wrapText="1"/>
    </xf>
    <xf numFmtId="49" fontId="2" fillId="0" borderId="11" xfId="2" applyFont="1" applyBorder="1" applyAlignment="1">
      <alignment horizontal="justify" vertical="center" wrapText="1"/>
    </xf>
    <xf numFmtId="49" fontId="2" fillId="0" borderId="14" xfId="2" applyFont="1" applyBorder="1" applyAlignment="1">
      <alignment horizontal="justify" vertical="center" wrapText="1"/>
    </xf>
    <xf numFmtId="49" fontId="2" fillId="0" borderId="18" xfId="2" applyFont="1" applyBorder="1" applyAlignment="1">
      <alignment vertical="center"/>
    </xf>
    <xf numFmtId="9" fontId="10" fillId="0" borderId="17" xfId="6" applyFont="1" applyBorder="1" applyAlignment="1">
      <alignment vertical="center"/>
    </xf>
    <xf numFmtId="49" fontId="11" fillId="3" borderId="75" xfId="2" applyFont="1" applyFill="1" applyBorder="1" applyAlignment="1">
      <alignment horizontal="center" vertical="center"/>
    </xf>
    <xf numFmtId="49" fontId="11" fillId="3" borderId="40" xfId="2" applyFont="1" applyFill="1" applyBorder="1" applyAlignment="1">
      <alignment horizontal="center" vertical="center"/>
    </xf>
    <xf numFmtId="4" fontId="11" fillId="3" borderId="40" xfId="2" applyNumberFormat="1" applyFont="1" applyFill="1" applyBorder="1" applyAlignment="1">
      <alignment horizontal="right" vertical="center"/>
    </xf>
    <xf numFmtId="9" fontId="11" fillId="3" borderId="76" xfId="6" applyFont="1" applyFill="1" applyBorder="1" applyAlignment="1">
      <alignment horizontal="right" vertical="center"/>
    </xf>
    <xf numFmtId="0" fontId="15" fillId="3" borderId="69" xfId="1" applyFont="1" applyFill="1" applyBorder="1" applyAlignment="1">
      <alignment vertical="center"/>
    </xf>
    <xf numFmtId="0" fontId="22" fillId="3" borderId="77" xfId="0" applyFont="1" applyFill="1" applyBorder="1" applyAlignment="1">
      <alignment horizontal="center" vertical="center" textRotation="90" wrapText="1"/>
    </xf>
    <xf numFmtId="49" fontId="11" fillId="3" borderId="78" xfId="2" applyFont="1" applyFill="1" applyBorder="1" applyAlignment="1">
      <alignment horizontal="left" vertical="center"/>
    </xf>
    <xf numFmtId="0" fontId="11" fillId="3" borderId="48" xfId="0" applyFont="1" applyFill="1" applyBorder="1" applyAlignment="1">
      <alignment vertical="center"/>
    </xf>
    <xf numFmtId="3" fontId="11" fillId="3" borderId="48" xfId="0" applyNumberFormat="1" applyFont="1" applyFill="1" applyBorder="1" applyAlignment="1">
      <alignment vertical="center"/>
    </xf>
    <xf numFmtId="9" fontId="11" fillId="3" borderId="49" xfId="6" applyFont="1" applyFill="1" applyBorder="1" applyAlignment="1">
      <alignment horizontal="center" vertical="center"/>
    </xf>
    <xf numFmtId="0" fontId="14" fillId="3" borderId="69" xfId="1" applyFont="1" applyFill="1" applyBorder="1" applyAlignment="1">
      <alignment vertical="center"/>
    </xf>
    <xf numFmtId="49" fontId="11" fillId="3" borderId="68" xfId="2" applyFont="1" applyFill="1" applyBorder="1" applyAlignment="1">
      <alignment horizontal="center" textRotation="90" wrapText="1"/>
    </xf>
    <xf numFmtId="0" fontId="2" fillId="0" borderId="79" xfId="0" applyFont="1" applyBorder="1" applyAlignment="1">
      <alignment vertical="center"/>
    </xf>
    <xf numFmtId="49" fontId="2" fillId="0" borderId="58" xfId="0" applyNumberFormat="1" applyFont="1" applyBorder="1" applyAlignment="1">
      <alignment horizontal="left" vertical="center"/>
    </xf>
    <xf numFmtId="0" fontId="2" fillId="0" borderId="50" xfId="0" applyFont="1" applyBorder="1" applyAlignment="1">
      <alignment horizontal="right" vertical="center"/>
    </xf>
    <xf numFmtId="9" fontId="11" fillId="3" borderId="68" xfId="6" applyFont="1" applyFill="1" applyBorder="1" applyAlignment="1">
      <alignment horizontal="center" vertical="center"/>
    </xf>
    <xf numFmtId="0" fontId="15" fillId="3" borderId="40" xfId="0" applyFont="1" applyFill="1" applyBorder="1" applyAlignment="1">
      <alignment horizontal="center" vertical="center" wrapText="1"/>
    </xf>
    <xf numFmtId="0" fontId="11" fillId="3" borderId="40" xfId="0" applyFont="1" applyFill="1" applyBorder="1"/>
    <xf numFmtId="9" fontId="11" fillId="3" borderId="40" xfId="6" applyFont="1" applyFill="1" applyBorder="1" applyAlignment="1">
      <alignment horizontal="center" vertical="center"/>
    </xf>
    <xf numFmtId="9" fontId="11" fillId="3" borderId="76" xfId="6" applyFont="1" applyFill="1" applyBorder="1" applyAlignment="1">
      <alignment horizontal="center"/>
    </xf>
    <xf numFmtId="0" fontId="14" fillId="3" borderId="69" xfId="1" applyFont="1" applyFill="1" applyBorder="1" applyAlignment="1">
      <alignment horizontal="left" vertical="center"/>
    </xf>
    <xf numFmtId="0" fontId="14" fillId="3" borderId="69" xfId="0" applyFont="1" applyFill="1" applyBorder="1" applyAlignment="1">
      <alignment horizontal="right" vertical="center" wrapText="1"/>
    </xf>
    <xf numFmtId="0" fontId="11" fillId="3" borderId="69" xfId="0" applyFont="1" applyFill="1" applyBorder="1" applyAlignment="1">
      <alignment horizontal="center" vertical="center" wrapText="1"/>
    </xf>
    <xf numFmtId="0" fontId="12" fillId="3" borderId="68" xfId="0" applyFont="1" applyFill="1" applyBorder="1" applyAlignment="1">
      <alignment horizontal="center" vertical="center" wrapText="1"/>
    </xf>
    <xf numFmtId="0" fontId="15" fillId="3" borderId="75" xfId="0" applyFont="1" applyFill="1" applyBorder="1" applyAlignment="1">
      <alignment horizontal="right" vertical="center" indent="2"/>
    </xf>
    <xf numFmtId="3" fontId="15" fillId="3" borderId="40" xfId="0" applyNumberFormat="1" applyFont="1" applyFill="1" applyBorder="1" applyAlignment="1">
      <alignment vertical="center"/>
    </xf>
    <xf numFmtId="9" fontId="15" fillId="3" borderId="40" xfId="6" applyFont="1" applyFill="1" applyBorder="1" applyAlignment="1">
      <alignment horizontal="center" vertical="center"/>
    </xf>
    <xf numFmtId="0" fontId="15" fillId="3" borderId="40" xfId="0" applyFont="1" applyFill="1" applyBorder="1" applyAlignment="1">
      <alignment vertical="center"/>
    </xf>
    <xf numFmtId="0" fontId="15" fillId="3" borderId="76" xfId="0" applyFont="1" applyFill="1" applyBorder="1" applyAlignment="1">
      <alignment vertical="center"/>
    </xf>
    <xf numFmtId="0" fontId="14" fillId="3" borderId="64" xfId="1" applyFont="1" applyFill="1" applyBorder="1" applyAlignment="1">
      <alignment horizontal="left" vertical="center"/>
    </xf>
    <xf numFmtId="0" fontId="16" fillId="3" borderId="69" xfId="1" applyFont="1" applyFill="1" applyBorder="1" applyAlignment="1">
      <alignment vertical="center"/>
    </xf>
    <xf numFmtId="0" fontId="16" fillId="3" borderId="11" xfId="1" applyFont="1" applyFill="1" applyBorder="1" applyAlignment="1">
      <alignment horizontal="center" vertical="center"/>
    </xf>
    <xf numFmtId="4" fontId="14" fillId="3" borderId="19" xfId="1" applyNumberFormat="1" applyFont="1" applyFill="1" applyBorder="1" applyAlignment="1">
      <alignment vertical="center"/>
    </xf>
    <xf numFmtId="43" fontId="14" fillId="3" borderId="19" xfId="5" applyFont="1" applyFill="1" applyBorder="1" applyAlignment="1">
      <alignment vertical="center"/>
    </xf>
    <xf numFmtId="9" fontId="14" fillId="3" borderId="11" xfId="6" applyFont="1" applyFill="1" applyBorder="1" applyAlignment="1">
      <alignment horizontal="center" vertical="center"/>
    </xf>
    <xf numFmtId="43" fontId="14" fillId="3" borderId="3" xfId="5" applyFont="1" applyFill="1" applyBorder="1" applyAlignment="1">
      <alignment vertical="center"/>
    </xf>
    <xf numFmtId="9" fontId="14" fillId="3" borderId="21" xfId="6" applyFont="1" applyFill="1" applyBorder="1" applyAlignment="1">
      <alignment horizontal="center" vertical="center"/>
    </xf>
    <xf numFmtId="0" fontId="26" fillId="3" borderId="73" xfId="0" applyFont="1" applyFill="1" applyBorder="1" applyAlignment="1">
      <alignment horizontal="center" vertical="center" wrapText="1"/>
    </xf>
    <xf numFmtId="0" fontId="18" fillId="0" borderId="51" xfId="0" applyFont="1" applyBorder="1"/>
    <xf numFmtId="0" fontId="15" fillId="3" borderId="75" xfId="0" applyFont="1" applyFill="1" applyBorder="1" applyAlignment="1">
      <alignment horizontal="center" vertical="center"/>
    </xf>
    <xf numFmtId="0" fontId="26" fillId="3" borderId="40" xfId="0" applyFont="1" applyFill="1" applyBorder="1" applyAlignment="1">
      <alignment horizontal="center" vertical="center"/>
    </xf>
    <xf numFmtId="0" fontId="27" fillId="3" borderId="48" xfId="0" applyFont="1" applyFill="1" applyBorder="1" applyAlignment="1">
      <alignment vertical="center"/>
    </xf>
    <xf numFmtId="167" fontId="11" fillId="3" borderId="48" xfId="0" applyNumberFormat="1" applyFont="1" applyFill="1" applyBorder="1" applyAlignment="1">
      <alignment vertical="center"/>
    </xf>
    <xf numFmtId="167" fontId="11" fillId="3" borderId="49" xfId="0" applyNumberFormat="1" applyFont="1" applyFill="1" applyBorder="1" applyAlignment="1">
      <alignment vertical="center"/>
    </xf>
    <xf numFmtId="4" fontId="16" fillId="3" borderId="60" xfId="0" applyNumberFormat="1" applyFont="1" applyFill="1" applyBorder="1"/>
    <xf numFmtId="0" fontId="27" fillId="3" borderId="60" xfId="0" applyFont="1" applyFill="1" applyBorder="1"/>
    <xf numFmtId="4" fontId="16" fillId="3" borderId="60" xfId="0" applyNumberFormat="1" applyFont="1" applyFill="1" applyBorder="1" applyAlignment="1">
      <alignment horizontal="center" vertical="center"/>
    </xf>
    <xf numFmtId="0" fontId="30" fillId="3" borderId="60" xfId="0" applyFont="1" applyFill="1" applyBorder="1"/>
    <xf numFmtId="3" fontId="28" fillId="0" borderId="4" xfId="0" applyNumberFormat="1" applyFont="1" applyBorder="1" applyAlignment="1">
      <alignment horizontal="center" vertical="center" wrapText="1"/>
    </xf>
    <xf numFmtId="0" fontId="28" fillId="0" borderId="4" xfId="0" applyFont="1" applyBorder="1" applyAlignment="1">
      <alignment horizontal="center" vertical="center" wrapText="1"/>
    </xf>
    <xf numFmtId="9" fontId="28" fillId="0" borderId="4" xfId="0" applyNumberFormat="1" applyFont="1" applyBorder="1" applyAlignment="1">
      <alignment horizontal="center" vertical="center" wrapText="1"/>
    </xf>
    <xf numFmtId="169" fontId="28" fillId="0" borderId="4" xfId="0" applyNumberFormat="1" applyFont="1" applyBorder="1" applyAlignment="1">
      <alignment horizontal="center" vertical="center" wrapText="1"/>
    </xf>
    <xf numFmtId="4" fontId="28" fillId="0" borderId="4" xfId="0" applyNumberFormat="1" applyFont="1" applyBorder="1" applyAlignment="1">
      <alignment horizontal="center" vertical="center" wrapText="1"/>
    </xf>
    <xf numFmtId="165" fontId="28" fillId="0" borderId="4" xfId="0" applyNumberFormat="1" applyFont="1" applyBorder="1" applyAlignment="1">
      <alignment horizontal="center" vertical="center" wrapText="1"/>
    </xf>
    <xf numFmtId="10" fontId="28" fillId="0" borderId="4" xfId="0" applyNumberFormat="1" applyFont="1" applyBorder="1" applyAlignment="1">
      <alignment horizontal="center" vertical="center" wrapText="1"/>
    </xf>
    <xf numFmtId="173" fontId="28" fillId="0" borderId="4" xfId="0" applyNumberFormat="1" applyFont="1" applyBorder="1" applyAlignment="1">
      <alignment horizontal="center" vertical="center" wrapText="1"/>
    </xf>
    <xf numFmtId="0" fontId="18" fillId="0" borderId="6" xfId="0" applyFont="1" applyBorder="1" applyAlignment="1">
      <alignment horizontal="center" vertical="center" wrapText="1"/>
    </xf>
    <xf numFmtId="0" fontId="18" fillId="0" borderId="21" xfId="0" applyFont="1" applyBorder="1" applyAlignment="1">
      <alignment horizontal="justify" vertical="center" wrapText="1"/>
    </xf>
    <xf numFmtId="3" fontId="18"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43" fontId="18" fillId="0" borderId="4" xfId="5" applyFont="1" applyBorder="1" applyAlignment="1">
      <alignment horizontal="center" vertical="center" wrapText="1"/>
    </xf>
    <xf numFmtId="169" fontId="18" fillId="0" borderId="4" xfId="0" applyNumberFormat="1" applyFont="1" applyBorder="1" applyAlignment="1">
      <alignment horizontal="center" vertical="center" wrapText="1"/>
    </xf>
    <xf numFmtId="0" fontId="18" fillId="0" borderId="22" xfId="0" applyFont="1" applyBorder="1" applyAlignment="1">
      <alignment horizontal="justify" vertical="center" wrapText="1"/>
    </xf>
    <xf numFmtId="0" fontId="18" fillId="0" borderId="6" xfId="0" applyFont="1" applyBorder="1" applyAlignment="1">
      <alignment horizontal="justify" vertical="center" wrapText="1"/>
    </xf>
    <xf numFmtId="0" fontId="18" fillId="0" borderId="21" xfId="0" applyFont="1" applyBorder="1" applyAlignment="1">
      <alignment horizontal="center" vertical="center" wrapText="1"/>
    </xf>
    <xf numFmtId="0" fontId="18" fillId="0" borderId="56" xfId="0" applyFont="1" applyBorder="1" applyAlignment="1">
      <alignment horizontal="center" vertical="center"/>
    </xf>
    <xf numFmtId="0" fontId="18" fillId="0" borderId="18" xfId="0" applyFont="1" applyBorder="1" applyAlignment="1">
      <alignment horizontal="center" vertical="center"/>
    </xf>
    <xf numFmtId="0" fontId="18" fillId="0" borderId="11" xfId="0" applyFont="1" applyBorder="1" applyAlignment="1">
      <alignment horizontal="center" vertical="center"/>
    </xf>
    <xf numFmtId="0" fontId="18" fillId="0" borderId="6" xfId="0" applyFont="1" applyBorder="1" applyAlignment="1">
      <alignment horizontal="center" vertical="center" wrapText="1"/>
    </xf>
    <xf numFmtId="165" fontId="28" fillId="0" borderId="17" xfId="0" applyNumberFormat="1" applyFont="1" applyBorder="1" applyAlignment="1">
      <alignment horizontal="center" vertical="center" wrapText="1"/>
    </xf>
    <xf numFmtId="165" fontId="28" fillId="0" borderId="4" xfId="0" applyNumberFormat="1" applyFont="1" applyBorder="1" applyAlignment="1">
      <alignment horizontal="center" vertical="center" wrapText="1"/>
    </xf>
    <xf numFmtId="10" fontId="28" fillId="0" borderId="17" xfId="0" applyNumberFormat="1" applyFont="1" applyBorder="1" applyAlignment="1">
      <alignment horizontal="center" vertical="center" wrapText="1"/>
    </xf>
    <xf numFmtId="10" fontId="28" fillId="0" borderId="4" xfId="0" applyNumberFormat="1" applyFont="1" applyBorder="1" applyAlignment="1">
      <alignment horizontal="center" vertical="center" wrapText="1"/>
    </xf>
    <xf numFmtId="0" fontId="18" fillId="0" borderId="24" xfId="0" applyFont="1" applyBorder="1" applyAlignment="1">
      <alignment horizontal="center" vertical="center"/>
    </xf>
    <xf numFmtId="0" fontId="18" fillId="0" borderId="41" xfId="0" applyFont="1" applyBorder="1" applyAlignment="1">
      <alignment horizontal="center" vertical="center"/>
    </xf>
    <xf numFmtId="0" fontId="18" fillId="0" borderId="35" xfId="0" applyFont="1" applyBorder="1" applyAlignment="1">
      <alignment horizontal="center" vertical="center"/>
    </xf>
    <xf numFmtId="0" fontId="18" fillId="0" borderId="0" xfId="0" applyFont="1" applyAlignment="1">
      <alignment horizontal="center" vertical="center"/>
    </xf>
    <xf numFmtId="165" fontId="28" fillId="0" borderId="51" xfId="0" applyNumberFormat="1" applyFont="1" applyBorder="1" applyAlignment="1">
      <alignment horizontal="center" vertical="center" wrapText="1"/>
    </xf>
    <xf numFmtId="0" fontId="18" fillId="0" borderId="18" xfId="0" applyFont="1" applyBorder="1" applyAlignment="1">
      <alignment horizontal="center" vertical="center" wrapText="1"/>
    </xf>
    <xf numFmtId="0" fontId="18" fillId="0" borderId="11" xfId="0" applyFont="1" applyBorder="1" applyAlignment="1">
      <alignment horizontal="center" vertical="center" wrapText="1"/>
    </xf>
    <xf numFmtId="0" fontId="17" fillId="3" borderId="26" xfId="0" applyFont="1" applyFill="1" applyBorder="1" applyAlignment="1">
      <alignment horizontal="center" vertical="center" wrapText="1"/>
    </xf>
    <xf numFmtId="0" fontId="17" fillId="3" borderId="68"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17" fillId="3" borderId="29"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7"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7" xfId="0" applyFont="1" applyBorder="1" applyAlignment="1">
      <alignment horizontal="center" vertical="center"/>
    </xf>
    <xf numFmtId="0" fontId="2" fillId="0" borderId="51" xfId="0" applyFont="1" applyBorder="1" applyAlignment="1">
      <alignment horizontal="center" vertical="center"/>
    </xf>
    <xf numFmtId="0" fontId="2" fillId="0" borderId="4" xfId="0" applyFont="1" applyBorder="1" applyAlignment="1">
      <alignment horizontal="center" vertical="center"/>
    </xf>
    <xf numFmtId="0" fontId="12" fillId="3" borderId="36" xfId="0" applyFont="1" applyFill="1" applyBorder="1" applyAlignment="1">
      <alignment horizontal="center" vertical="center" wrapText="1"/>
    </xf>
    <xf numFmtId="0" fontId="12" fillId="3" borderId="37" xfId="0" applyFont="1" applyFill="1" applyBorder="1" applyAlignment="1">
      <alignment horizontal="center" vertical="center" wrapText="1"/>
    </xf>
    <xf numFmtId="0" fontId="18" fillId="0" borderId="81"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3" xfId="0" applyFont="1" applyBorder="1" applyAlignment="1">
      <alignment horizontal="center" vertical="center" wrapText="1"/>
    </xf>
    <xf numFmtId="3" fontId="28" fillId="0" borderId="57" xfId="0" applyNumberFormat="1" applyFont="1" applyBorder="1" applyAlignment="1">
      <alignment horizontal="center" vertical="center" wrapText="1"/>
    </xf>
    <xf numFmtId="3" fontId="28" fillId="0" borderId="51" xfId="0" applyNumberFormat="1" applyFont="1" applyBorder="1" applyAlignment="1">
      <alignment horizontal="center" vertical="center" wrapText="1"/>
    </xf>
    <xf numFmtId="3" fontId="28" fillId="0" borderId="4" xfId="0" applyNumberFormat="1" applyFont="1" applyBorder="1" applyAlignment="1">
      <alignment horizontal="center" vertical="center" wrapText="1"/>
    </xf>
    <xf numFmtId="3" fontId="28" fillId="0" borderId="17" xfId="0" applyNumberFormat="1" applyFont="1" applyBorder="1" applyAlignment="1">
      <alignment horizontal="center" vertical="center" wrapText="1"/>
    </xf>
    <xf numFmtId="3" fontId="2" fillId="0" borderId="17"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0" fontId="2" fillId="4" borderId="6" xfId="0" applyFont="1" applyFill="1" applyBorder="1" applyAlignment="1">
      <alignment horizontal="center" vertical="center" wrapText="1"/>
    </xf>
    <xf numFmtId="0" fontId="15" fillId="3" borderId="70" xfId="1" applyFont="1" applyFill="1" applyBorder="1" applyAlignment="1">
      <alignment vertical="center"/>
    </xf>
    <xf numFmtId="0" fontId="15" fillId="3" borderId="71" xfId="1" applyFont="1" applyFill="1" applyBorder="1" applyAlignment="1">
      <alignment vertical="center"/>
    </xf>
    <xf numFmtId="0" fontId="15" fillId="3" borderId="72" xfId="1" applyFont="1" applyFill="1" applyBorder="1" applyAlignment="1">
      <alignment vertical="center"/>
    </xf>
    <xf numFmtId="0" fontId="15" fillId="3" borderId="65" xfId="0" applyFont="1" applyFill="1" applyBorder="1" applyAlignment="1">
      <alignment horizontal="left" vertical="center"/>
    </xf>
    <xf numFmtId="0" fontId="15" fillId="3" borderId="66" xfId="0" applyFont="1" applyFill="1" applyBorder="1" applyAlignment="1">
      <alignment horizontal="left" vertical="center"/>
    </xf>
    <xf numFmtId="0" fontId="12" fillId="3" borderId="26"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2" fillId="3" borderId="69" xfId="0" applyFont="1" applyFill="1" applyBorder="1" applyAlignment="1">
      <alignment horizontal="center" vertical="center" wrapText="1"/>
    </xf>
    <xf numFmtId="0" fontId="26" fillId="3" borderId="26" xfId="0" applyFont="1" applyFill="1" applyBorder="1" applyAlignment="1">
      <alignment horizontal="center" vertical="center" wrapText="1"/>
    </xf>
    <xf numFmtId="0" fontId="11" fillId="3" borderId="48" xfId="0" applyFont="1" applyFill="1" applyBorder="1" applyAlignment="1">
      <alignment horizontal="center" vertical="center" wrapText="1"/>
    </xf>
    <xf numFmtId="0" fontId="11" fillId="3" borderId="47"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2" fillId="3" borderId="48" xfId="0" applyFont="1" applyFill="1" applyBorder="1" applyAlignment="1">
      <alignment horizontal="center" vertical="center" wrapText="1"/>
    </xf>
    <xf numFmtId="0" fontId="12" fillId="3" borderId="52" xfId="0" applyFont="1" applyFill="1" applyBorder="1" applyAlignment="1">
      <alignment horizontal="center" vertical="center" wrapText="1"/>
    </xf>
    <xf numFmtId="0" fontId="12" fillId="3" borderId="49" xfId="0" applyFont="1" applyFill="1" applyBorder="1" applyAlignment="1">
      <alignment horizontal="center" vertical="center" wrapText="1"/>
    </xf>
    <xf numFmtId="0" fontId="12" fillId="3" borderId="53" xfId="0" applyFont="1" applyFill="1" applyBorder="1" applyAlignment="1">
      <alignment horizontal="center" vertical="center" wrapText="1"/>
    </xf>
    <xf numFmtId="9" fontId="2" fillId="0" borderId="17" xfId="0" applyNumberFormat="1" applyFont="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36" fillId="0" borderId="0" xfId="0" applyFont="1" applyAlignment="1">
      <alignment horizontal="left" vertical="center"/>
    </xf>
    <xf numFmtId="9" fontId="2" fillId="4" borderId="17" xfId="0" applyNumberFormat="1" applyFont="1" applyFill="1" applyBorder="1" applyAlignment="1">
      <alignment horizontal="center" vertical="center" wrapText="1"/>
    </xf>
    <xf numFmtId="0" fontId="2" fillId="4" borderId="4" xfId="0" applyFont="1" applyFill="1" applyBorder="1" applyAlignment="1">
      <alignment horizontal="center" vertical="center" wrapText="1"/>
    </xf>
    <xf numFmtId="9" fontId="2" fillId="0" borderId="4" xfId="0" applyNumberFormat="1" applyFont="1" applyBorder="1" applyAlignment="1">
      <alignment horizontal="center" vertical="center" wrapText="1"/>
    </xf>
    <xf numFmtId="0" fontId="2" fillId="0" borderId="54" xfId="0" applyFont="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40" fillId="0" borderId="17" xfId="0" applyFont="1" applyBorder="1" applyAlignment="1">
      <alignment horizontal="left" vertical="center" wrapText="1"/>
    </xf>
    <xf numFmtId="0" fontId="40" fillId="0" borderId="4" xfId="0" applyFont="1" applyBorder="1" applyAlignment="1">
      <alignment horizontal="left" vertical="center" wrapText="1"/>
    </xf>
    <xf numFmtId="0" fontId="34" fillId="0" borderId="17" xfId="0" applyFont="1" applyBorder="1" applyAlignment="1">
      <alignment horizontal="center" vertical="center" wrapText="1"/>
    </xf>
    <xf numFmtId="0" fontId="34" fillId="0" borderId="4" xfId="0" applyFont="1" applyBorder="1" applyAlignment="1">
      <alignment horizontal="center" vertical="center" wrapText="1"/>
    </xf>
    <xf numFmtId="0" fontId="12" fillId="3" borderId="73" xfId="0" applyFont="1" applyFill="1" applyBorder="1" applyAlignment="1">
      <alignment horizontal="center" vertical="center" wrapText="1"/>
    </xf>
    <xf numFmtId="0" fontId="26" fillId="3" borderId="36" xfId="0" applyFont="1" applyFill="1" applyBorder="1" applyAlignment="1">
      <alignment horizontal="center" vertical="center" wrapText="1"/>
    </xf>
    <xf numFmtId="0" fontId="15" fillId="3" borderId="67" xfId="1" applyFont="1" applyFill="1" applyBorder="1" applyAlignment="1">
      <alignment vertical="center"/>
    </xf>
    <xf numFmtId="0" fontId="15" fillId="3" borderId="28" xfId="1" applyFont="1" applyFill="1" applyBorder="1" applyAlignment="1">
      <alignment vertical="center"/>
    </xf>
    <xf numFmtId="0" fontId="15" fillId="3" borderId="29" xfId="1" applyFont="1" applyFill="1" applyBorder="1" applyAlignment="1">
      <alignment vertical="center"/>
    </xf>
    <xf numFmtId="0" fontId="17" fillId="3" borderId="64" xfId="0" applyFont="1" applyFill="1" applyBorder="1" applyAlignment="1">
      <alignment horizontal="center" vertical="center" wrapText="1"/>
    </xf>
    <xf numFmtId="0" fontId="17" fillId="3" borderId="65" xfId="0" applyFont="1" applyFill="1" applyBorder="1" applyAlignment="1">
      <alignment horizontal="center" vertical="center" wrapText="1"/>
    </xf>
    <xf numFmtId="0" fontId="17" fillId="3" borderId="66" xfId="0" applyFont="1" applyFill="1" applyBorder="1" applyAlignment="1">
      <alignment horizontal="center" vertical="center" wrapText="1"/>
    </xf>
    <xf numFmtId="0" fontId="15" fillId="3" borderId="26" xfId="0" applyFont="1" applyFill="1" applyBorder="1" applyAlignment="1">
      <alignment horizontal="left" vertical="center"/>
    </xf>
    <xf numFmtId="0" fontId="15" fillId="3" borderId="68" xfId="0" applyFont="1" applyFill="1" applyBorder="1" applyAlignment="1">
      <alignment horizontal="left" vertical="center"/>
    </xf>
    <xf numFmtId="0" fontId="14" fillId="3" borderId="68" xfId="0" applyFont="1" applyFill="1" applyBorder="1" applyAlignment="1">
      <alignment horizontal="center" vertical="center" wrapText="1"/>
    </xf>
    <xf numFmtId="0" fontId="12" fillId="3" borderId="42" xfId="0" applyFont="1" applyFill="1" applyBorder="1" applyAlignment="1">
      <alignment horizontal="center" vertical="center" wrapText="1"/>
    </xf>
    <xf numFmtId="0" fontId="11" fillId="3" borderId="26" xfId="1" applyFont="1" applyFill="1" applyBorder="1" applyAlignment="1">
      <alignment vertical="center"/>
    </xf>
    <xf numFmtId="0" fontId="11" fillId="3" borderId="68" xfId="1" applyFont="1" applyFill="1" applyBorder="1" applyAlignment="1">
      <alignment vertical="center"/>
    </xf>
    <xf numFmtId="0" fontId="16" fillId="3" borderId="64" xfId="0" applyFont="1" applyFill="1" applyBorder="1" applyAlignment="1">
      <alignment horizontal="center" vertical="center" wrapText="1"/>
    </xf>
    <xf numFmtId="0" fontId="16" fillId="3" borderId="65" xfId="0" applyFont="1" applyFill="1" applyBorder="1" applyAlignment="1">
      <alignment horizontal="center" vertical="center" wrapText="1"/>
    </xf>
    <xf numFmtId="0" fontId="16" fillId="3" borderId="66" xfId="0" applyFont="1" applyFill="1" applyBorder="1" applyAlignment="1">
      <alignment horizontal="center" vertical="center" wrapText="1"/>
    </xf>
    <xf numFmtId="49" fontId="11" fillId="3" borderId="69" xfId="2" applyFont="1" applyFill="1" applyBorder="1" applyAlignment="1">
      <alignment horizontal="center" vertical="center" wrapText="1"/>
    </xf>
    <xf numFmtId="49" fontId="11" fillId="3" borderId="26" xfId="2" applyFont="1" applyFill="1" applyBorder="1" applyAlignment="1">
      <alignment horizontal="center" vertical="center"/>
    </xf>
    <xf numFmtId="49" fontId="11" fillId="3" borderId="26" xfId="2" applyFont="1" applyFill="1" applyBorder="1" applyAlignment="1">
      <alignment horizontal="center" vertical="center" wrapText="1"/>
    </xf>
    <xf numFmtId="49" fontId="11" fillId="3" borderId="68" xfId="2" applyFont="1" applyFill="1" applyBorder="1" applyAlignment="1">
      <alignment horizontal="center" vertical="center" wrapText="1"/>
    </xf>
    <xf numFmtId="0" fontId="24" fillId="3" borderId="64" xfId="0" applyFont="1" applyFill="1" applyBorder="1" applyAlignment="1">
      <alignment horizontal="center" vertical="center"/>
    </xf>
    <xf numFmtId="0" fontId="24" fillId="3" borderId="65" xfId="0" applyFont="1" applyFill="1" applyBorder="1" applyAlignment="1">
      <alignment horizontal="center" vertical="center"/>
    </xf>
    <xf numFmtId="0" fontId="24" fillId="3" borderId="66" xfId="0" applyFont="1" applyFill="1" applyBorder="1" applyAlignment="1">
      <alignment horizontal="center" vertical="center"/>
    </xf>
    <xf numFmtId="0" fontId="15" fillId="3" borderId="26" xfId="1" applyFont="1" applyFill="1" applyBorder="1" applyAlignment="1">
      <alignment vertical="center"/>
    </xf>
    <xf numFmtId="0" fontId="15" fillId="3" borderId="68" xfId="1" applyFont="1" applyFill="1" applyBorder="1" applyAlignment="1">
      <alignment vertical="center"/>
    </xf>
    <xf numFmtId="0" fontId="23" fillId="3" borderId="69" xfId="0" applyFont="1" applyFill="1" applyBorder="1" applyAlignment="1">
      <alignment horizontal="center" vertical="center"/>
    </xf>
    <xf numFmtId="0" fontId="23" fillId="3" borderId="73" xfId="0" applyFont="1" applyFill="1" applyBorder="1" applyAlignment="1">
      <alignment horizontal="center" vertical="center"/>
    </xf>
    <xf numFmtId="0" fontId="20" fillId="3" borderId="26" xfId="0" applyFont="1" applyFill="1" applyBorder="1" applyAlignment="1">
      <alignment horizontal="center" vertical="center"/>
    </xf>
    <xf numFmtId="0" fontId="21" fillId="3" borderId="26" xfId="0" applyFont="1" applyFill="1" applyBorder="1" applyAlignment="1">
      <alignment horizontal="center" vertical="center"/>
    </xf>
    <xf numFmtId="0" fontId="21" fillId="3" borderId="68" xfId="0" applyFont="1" applyFill="1" applyBorder="1" applyAlignment="1">
      <alignment horizontal="center" vertical="center"/>
    </xf>
    <xf numFmtId="0" fontId="16" fillId="3" borderId="64" xfId="0" applyFont="1" applyFill="1" applyBorder="1" applyAlignment="1">
      <alignment horizontal="center" vertical="center"/>
    </xf>
    <xf numFmtId="0" fontId="16" fillId="3" borderId="65" xfId="0" applyFont="1" applyFill="1" applyBorder="1" applyAlignment="1">
      <alignment horizontal="center" vertical="center"/>
    </xf>
    <xf numFmtId="0" fontId="16" fillId="3" borderId="66" xfId="0" applyFont="1" applyFill="1" applyBorder="1" applyAlignment="1">
      <alignment horizontal="center" vertical="center"/>
    </xf>
    <xf numFmtId="0" fontId="29" fillId="3" borderId="69" xfId="0" applyFont="1" applyFill="1" applyBorder="1" applyAlignment="1">
      <alignment horizontal="center" vertical="center"/>
    </xf>
    <xf numFmtId="0" fontId="29" fillId="3" borderId="75" xfId="0" applyFont="1" applyFill="1" applyBorder="1" applyAlignment="1">
      <alignment horizontal="center" vertical="center"/>
    </xf>
    <xf numFmtId="49" fontId="14" fillId="3" borderId="26" xfId="2" applyFont="1" applyFill="1" applyBorder="1" applyAlignment="1">
      <alignment horizontal="center" vertical="center" wrapText="1"/>
    </xf>
    <xf numFmtId="49" fontId="14" fillId="3" borderId="68" xfId="2" applyFont="1" applyFill="1" applyBorder="1" applyAlignment="1">
      <alignment horizontal="center" vertical="center" wrapText="1"/>
    </xf>
    <xf numFmtId="0" fontId="15" fillId="3" borderId="69" xfId="0" applyFont="1" applyFill="1" applyBorder="1" applyAlignment="1">
      <alignment horizontal="center" vertical="center"/>
    </xf>
    <xf numFmtId="0" fontId="15" fillId="3" borderId="26" xfId="0" applyFont="1" applyFill="1" applyBorder="1" applyAlignment="1">
      <alignment horizontal="center" vertical="center" wrapText="1"/>
    </xf>
    <xf numFmtId="49" fontId="14" fillId="3" borderId="26" xfId="2" applyFont="1" applyFill="1" applyBorder="1" applyAlignment="1">
      <alignment horizontal="center" vertical="center"/>
    </xf>
    <xf numFmtId="0" fontId="16" fillId="3" borderId="27" xfId="0" applyFont="1" applyFill="1" applyBorder="1" applyAlignment="1">
      <alignment horizontal="center"/>
    </xf>
    <xf numFmtId="0" fontId="16" fillId="3" borderId="28" xfId="0" applyFont="1" applyFill="1" applyBorder="1" applyAlignment="1">
      <alignment horizontal="center"/>
    </xf>
    <xf numFmtId="0" fontId="16" fillId="3" borderId="29" xfId="0" applyFont="1" applyFill="1" applyBorder="1" applyAlignment="1">
      <alignment horizontal="center"/>
    </xf>
    <xf numFmtId="0" fontId="16" fillId="3" borderId="27" xfId="0" applyFont="1" applyFill="1" applyBorder="1" applyAlignment="1">
      <alignment horizontal="center" vertical="center"/>
    </xf>
    <xf numFmtId="0" fontId="16" fillId="3" borderId="28" xfId="0" applyFont="1" applyFill="1" applyBorder="1" applyAlignment="1">
      <alignment horizontal="center" vertical="center"/>
    </xf>
    <xf numFmtId="0" fontId="16" fillId="3" borderId="29" xfId="0" applyFont="1" applyFill="1" applyBorder="1" applyAlignment="1">
      <alignment horizontal="center" vertical="center"/>
    </xf>
    <xf numFmtId="0" fontId="16" fillId="3" borderId="26" xfId="0" applyFont="1" applyFill="1" applyBorder="1" applyAlignment="1">
      <alignment horizontal="center" vertical="center"/>
    </xf>
    <xf numFmtId="0" fontId="16" fillId="3" borderId="68" xfId="0" applyFont="1" applyFill="1" applyBorder="1" applyAlignment="1">
      <alignment horizontal="center" vertical="center"/>
    </xf>
    <xf numFmtId="0" fontId="14" fillId="3" borderId="65" xfId="0" applyFont="1" applyFill="1" applyBorder="1" applyAlignment="1">
      <alignment vertical="center"/>
    </xf>
    <xf numFmtId="0" fontId="14" fillId="3" borderId="66" xfId="0" applyFont="1" applyFill="1" applyBorder="1" applyAlignment="1">
      <alignment vertical="center"/>
    </xf>
    <xf numFmtId="0" fontId="17" fillId="3" borderId="64" xfId="0" applyFont="1" applyFill="1" applyBorder="1" applyAlignment="1">
      <alignment horizontal="center" vertical="center"/>
    </xf>
    <xf numFmtId="0" fontId="17" fillId="3" borderId="65" xfId="0" applyFont="1" applyFill="1" applyBorder="1" applyAlignment="1">
      <alignment horizontal="center" vertical="center"/>
    </xf>
    <xf numFmtId="0" fontId="17" fillId="3" borderId="66" xfId="0" applyFont="1" applyFill="1" applyBorder="1" applyAlignment="1">
      <alignment horizontal="center" vertical="center"/>
    </xf>
    <xf numFmtId="0" fontId="14" fillId="3" borderId="26" xfId="0" applyFont="1" applyFill="1" applyBorder="1" applyAlignment="1">
      <alignment vertical="center"/>
    </xf>
    <xf numFmtId="0" fontId="14" fillId="3" borderId="68" xfId="0" applyFont="1" applyFill="1" applyBorder="1" applyAlignment="1">
      <alignment vertical="center"/>
    </xf>
    <xf numFmtId="0" fontId="17" fillId="3" borderId="64" xfId="1" applyFont="1" applyFill="1" applyBorder="1" applyAlignment="1">
      <alignment horizontal="center" vertical="center"/>
    </xf>
    <xf numFmtId="0" fontId="17" fillId="3" borderId="65" xfId="1" applyFont="1" applyFill="1" applyBorder="1" applyAlignment="1">
      <alignment horizontal="center" vertical="center"/>
    </xf>
    <xf numFmtId="0" fontId="17" fillId="3" borderId="66" xfId="1" applyFont="1" applyFill="1" applyBorder="1" applyAlignment="1">
      <alignment horizontal="center" vertical="center"/>
    </xf>
    <xf numFmtId="0" fontId="26" fillId="3" borderId="26" xfId="1" applyFont="1" applyFill="1" applyBorder="1" applyAlignment="1">
      <alignment horizontal="center" vertical="center" wrapText="1"/>
    </xf>
    <xf numFmtId="0" fontId="26" fillId="3" borderId="36" xfId="1" applyFont="1" applyFill="1" applyBorder="1" applyAlignment="1">
      <alignment horizontal="center" vertical="center" wrapText="1"/>
    </xf>
    <xf numFmtId="0" fontId="26" fillId="3" borderId="68" xfId="1" applyFont="1" applyFill="1" applyBorder="1" applyAlignment="1">
      <alignment horizontal="center" vertical="center" wrapText="1"/>
    </xf>
    <xf numFmtId="0" fontId="26" fillId="3" borderId="77" xfId="1" applyFont="1" applyFill="1" applyBorder="1" applyAlignment="1">
      <alignment horizontal="center" vertical="center" wrapText="1"/>
    </xf>
    <xf numFmtId="0" fontId="32" fillId="3" borderId="69" xfId="1" applyFont="1" applyFill="1" applyBorder="1" applyAlignment="1">
      <alignment horizontal="center" vertical="center" wrapText="1"/>
    </xf>
    <xf numFmtId="0" fontId="32" fillId="3" borderId="73" xfId="1" applyFont="1" applyFill="1" applyBorder="1" applyAlignment="1">
      <alignment horizontal="center" vertical="center" wrapText="1"/>
    </xf>
    <xf numFmtId="0" fontId="16" fillId="3" borderId="38" xfId="1" applyFont="1" applyFill="1" applyBorder="1" applyAlignment="1">
      <alignment horizontal="center" vertical="center"/>
    </xf>
    <xf numFmtId="0" fontId="16" fillId="3" borderId="35" xfId="1" applyFont="1" applyFill="1" applyBorder="1" applyAlignment="1">
      <alignment horizontal="center" vertical="center"/>
    </xf>
    <xf numFmtId="0" fontId="16" fillId="3" borderId="55" xfId="1" applyFont="1" applyFill="1" applyBorder="1" applyAlignment="1">
      <alignment horizontal="center" vertical="center"/>
    </xf>
    <xf numFmtId="0" fontId="17" fillId="3" borderId="26" xfId="1" applyFont="1" applyFill="1" applyBorder="1" applyAlignment="1">
      <alignment horizontal="center" vertical="center" wrapText="1"/>
    </xf>
    <xf numFmtId="0" fontId="17" fillId="3" borderId="27" xfId="1" applyFont="1" applyFill="1" applyBorder="1" applyAlignment="1">
      <alignment horizontal="left" vertical="center" wrapText="1"/>
    </xf>
    <xf numFmtId="0" fontId="17" fillId="3" borderId="28" xfId="1" applyFont="1" applyFill="1" applyBorder="1" applyAlignment="1">
      <alignment horizontal="left" vertical="center" wrapText="1"/>
    </xf>
    <xf numFmtId="0" fontId="17" fillId="3" borderId="29" xfId="1" applyFont="1" applyFill="1" applyBorder="1" applyAlignment="1">
      <alignment horizontal="left" vertical="center" wrapText="1"/>
    </xf>
    <xf numFmtId="0" fontId="31" fillId="7" borderId="35" xfId="1" applyFont="1" applyFill="1" applyBorder="1" applyAlignment="1">
      <alignment horizontal="left" vertical="center" wrapText="1"/>
    </xf>
    <xf numFmtId="0" fontId="18" fillId="0" borderId="17" xfId="1" applyFont="1" applyBorder="1" applyAlignment="1">
      <alignment horizontal="center" vertical="center" wrapText="1"/>
    </xf>
    <xf numFmtId="0" fontId="18" fillId="0" borderId="51" xfId="1" applyFont="1" applyBorder="1" applyAlignment="1">
      <alignment horizontal="center" vertical="center" wrapText="1"/>
    </xf>
    <xf numFmtId="0" fontId="18" fillId="0" borderId="4" xfId="1" applyFont="1" applyBorder="1" applyAlignment="1">
      <alignment horizontal="center" vertical="center" wrapText="1"/>
    </xf>
    <xf numFmtId="0" fontId="18" fillId="0" borderId="17" xfId="1" applyFont="1" applyBorder="1" applyAlignment="1">
      <alignment horizontal="center" vertical="center"/>
    </xf>
    <xf numFmtId="0" fontId="18" fillId="0" borderId="51" xfId="1" applyFont="1" applyBorder="1" applyAlignment="1">
      <alignment horizontal="center" vertical="center"/>
    </xf>
    <xf numFmtId="0" fontId="18" fillId="0" borderId="4" xfId="1" applyFont="1" applyBorder="1" applyAlignment="1">
      <alignment horizontal="center" vertical="center"/>
    </xf>
    <xf numFmtId="0" fontId="17" fillId="3" borderId="26" xfId="1" applyFont="1" applyFill="1" applyBorder="1" applyAlignment="1">
      <alignment horizontal="center" vertical="center"/>
    </xf>
    <xf numFmtId="0" fontId="15" fillId="3" borderId="26" xfId="1" applyFont="1" applyFill="1" applyBorder="1" applyAlignment="1">
      <alignment horizontal="center" vertical="center"/>
    </xf>
    <xf numFmtId="0" fontId="15" fillId="3" borderId="36" xfId="1" applyFont="1" applyFill="1" applyBorder="1" applyAlignment="1">
      <alignment horizontal="center" vertical="center"/>
    </xf>
    <xf numFmtId="0" fontId="11" fillId="3" borderId="26" xfId="1" applyFont="1" applyFill="1" applyBorder="1" applyAlignment="1">
      <alignment horizontal="center" vertical="center" wrapText="1"/>
    </xf>
    <xf numFmtId="0" fontId="11" fillId="3" borderId="36" xfId="1" applyFont="1" applyFill="1" applyBorder="1" applyAlignment="1">
      <alignment horizontal="center" vertical="center" wrapText="1"/>
    </xf>
    <xf numFmtId="0" fontId="16" fillId="3" borderId="26" xfId="1" applyFont="1" applyFill="1" applyBorder="1" applyAlignment="1">
      <alignment horizontal="center" vertical="center"/>
    </xf>
    <xf numFmtId="0" fontId="2" fillId="0" borderId="6" xfId="0" applyFont="1" applyBorder="1" applyAlignment="1">
      <alignment horizontal="center" vertical="center"/>
    </xf>
    <xf numFmtId="0" fontId="17" fillId="3" borderId="18" xfId="0" applyFont="1" applyFill="1" applyBorder="1" applyAlignment="1">
      <alignment horizontal="center" vertical="center"/>
    </xf>
    <xf numFmtId="0" fontId="17" fillId="3" borderId="24" xfId="0" applyFont="1" applyFill="1" applyBorder="1" applyAlignment="1">
      <alignment horizontal="center" vertical="center"/>
    </xf>
    <xf numFmtId="0" fontId="17" fillId="3" borderId="80" xfId="0" applyFont="1" applyFill="1" applyBorder="1" applyAlignment="1">
      <alignment horizontal="center" vertical="center"/>
    </xf>
    <xf numFmtId="0" fontId="15" fillId="3" borderId="25" xfId="1" applyFont="1" applyFill="1" applyBorder="1" applyAlignment="1">
      <alignment vertical="center"/>
    </xf>
    <xf numFmtId="0" fontId="15" fillId="3" borderId="0" xfId="1" applyFont="1" applyFill="1" applyAlignment="1">
      <alignment vertical="center"/>
    </xf>
    <xf numFmtId="0" fontId="15" fillId="3" borderId="59" xfId="1" applyFont="1" applyFill="1" applyBorder="1" applyAlignment="1">
      <alignment vertical="center"/>
    </xf>
    <xf numFmtId="0" fontId="15" fillId="3" borderId="68" xfId="0" applyFont="1" applyFill="1" applyBorder="1" applyAlignment="1">
      <alignment horizontal="center" vertical="center" wrapText="1"/>
    </xf>
    <xf numFmtId="0" fontId="26" fillId="3" borderId="69" xfId="0" applyFont="1" applyFill="1" applyBorder="1" applyAlignment="1">
      <alignment horizontal="center" vertical="center" wrapText="1"/>
    </xf>
    <xf numFmtId="0" fontId="17" fillId="3" borderId="27" xfId="1" applyFont="1" applyFill="1" applyBorder="1" applyAlignment="1">
      <alignment horizontal="center" vertical="center"/>
    </xf>
    <xf numFmtId="0" fontId="17" fillId="3" borderId="28" xfId="1" applyFont="1" applyFill="1" applyBorder="1" applyAlignment="1">
      <alignment horizontal="center" vertical="center"/>
    </xf>
    <xf numFmtId="0" fontId="17" fillId="3" borderId="29" xfId="1" applyFont="1" applyFill="1" applyBorder="1" applyAlignment="1">
      <alignment horizontal="center" vertical="center"/>
    </xf>
    <xf numFmtId="0" fontId="16" fillId="3" borderId="26" xfId="1" applyFont="1" applyFill="1" applyBorder="1" applyAlignment="1">
      <alignment vertical="center"/>
    </xf>
    <xf numFmtId="0" fontId="14" fillId="3" borderId="38" xfId="1" applyFont="1" applyFill="1" applyBorder="1" applyAlignment="1">
      <alignment horizontal="center" vertical="center" wrapText="1"/>
    </xf>
    <xf numFmtId="0" fontId="14" fillId="3" borderId="39" xfId="1" applyFont="1" applyFill="1" applyBorder="1" applyAlignment="1">
      <alignment horizontal="center" vertical="center" wrapText="1"/>
    </xf>
    <xf numFmtId="0" fontId="14" fillId="3" borderId="25" xfId="1" applyFont="1" applyFill="1" applyBorder="1" applyAlignment="1">
      <alignment horizontal="center" vertical="center" wrapText="1"/>
    </xf>
    <xf numFmtId="0" fontId="14" fillId="3" borderId="43" xfId="1" applyFont="1" applyFill="1" applyBorder="1" applyAlignment="1">
      <alignment horizontal="center" vertical="center" wrapText="1"/>
    </xf>
    <xf numFmtId="0" fontId="14" fillId="3" borderId="44" xfId="1" applyFont="1" applyFill="1" applyBorder="1" applyAlignment="1">
      <alignment horizontal="center" vertical="center" wrapText="1"/>
    </xf>
    <xf numFmtId="0" fontId="14" fillId="3" borderId="45" xfId="1" applyFont="1" applyFill="1" applyBorder="1" applyAlignment="1">
      <alignment horizontal="center" vertical="center" wrapText="1"/>
    </xf>
    <xf numFmtId="0" fontId="11" fillId="3" borderId="38" xfId="1" applyFont="1" applyFill="1" applyBorder="1" applyAlignment="1">
      <alignment horizontal="center" vertical="center" wrapText="1"/>
    </xf>
    <xf numFmtId="0" fontId="11" fillId="3" borderId="39" xfId="1" applyFont="1" applyFill="1" applyBorder="1" applyAlignment="1">
      <alignment horizontal="center" vertical="center" wrapText="1"/>
    </xf>
    <xf numFmtId="0" fontId="11" fillId="3" borderId="25" xfId="1" applyFont="1" applyFill="1" applyBorder="1" applyAlignment="1">
      <alignment horizontal="center" vertical="center" wrapText="1"/>
    </xf>
    <xf numFmtId="0" fontId="11" fillId="3" borderId="43" xfId="1" applyFont="1" applyFill="1" applyBorder="1" applyAlignment="1">
      <alignment horizontal="center" vertical="center" wrapText="1"/>
    </xf>
    <xf numFmtId="0" fontId="11" fillId="3" borderId="44" xfId="1" applyFont="1" applyFill="1" applyBorder="1" applyAlignment="1">
      <alignment horizontal="center" vertical="center" wrapText="1"/>
    </xf>
    <xf numFmtId="0" fontId="11" fillId="3" borderId="45" xfId="1" applyFont="1" applyFill="1" applyBorder="1" applyAlignment="1">
      <alignment horizontal="center" vertical="center" wrapText="1"/>
    </xf>
    <xf numFmtId="0" fontId="26" fillId="3" borderId="42" xfId="0" applyFont="1" applyFill="1" applyBorder="1" applyAlignment="1">
      <alignment horizontal="center" vertical="center" wrapText="1"/>
    </xf>
    <xf numFmtId="0" fontId="26" fillId="3" borderId="37" xfId="0" applyFont="1" applyFill="1" applyBorder="1" applyAlignment="1">
      <alignment horizontal="center" vertical="center" wrapText="1"/>
    </xf>
    <xf numFmtId="0" fontId="14" fillId="3" borderId="27" xfId="1" applyFont="1" applyFill="1" applyBorder="1" applyAlignment="1">
      <alignment horizontal="center" vertical="center" wrapText="1"/>
    </xf>
    <xf numFmtId="0" fontId="14" fillId="3" borderId="29" xfId="1" applyFont="1" applyFill="1" applyBorder="1" applyAlignment="1">
      <alignment horizontal="center" vertical="center" wrapText="1"/>
    </xf>
    <xf numFmtId="0" fontId="26" fillId="3" borderId="27" xfId="1" applyFont="1" applyFill="1" applyBorder="1" applyAlignment="1">
      <alignment horizontal="center" vertical="center" wrapText="1"/>
    </xf>
    <xf numFmtId="0" fontId="26" fillId="3" borderId="29" xfId="1" applyFont="1" applyFill="1" applyBorder="1" applyAlignment="1">
      <alignment horizontal="center" vertical="center" wrapText="1"/>
    </xf>
    <xf numFmtId="0" fontId="14" fillId="3" borderId="26" xfId="1" applyFont="1" applyFill="1" applyBorder="1" applyAlignment="1">
      <alignment horizontal="center" vertical="center" wrapText="1"/>
    </xf>
    <xf numFmtId="0" fontId="26" fillId="3" borderId="42" xfId="1" applyFont="1" applyFill="1" applyBorder="1" applyAlignment="1">
      <alignment horizontal="center" vertical="center" wrapText="1"/>
    </xf>
    <xf numFmtId="0" fontId="26" fillId="3" borderId="37" xfId="1" applyFont="1" applyFill="1" applyBorder="1" applyAlignment="1">
      <alignment horizontal="center" vertical="center" wrapText="1"/>
    </xf>
    <xf numFmtId="0" fontId="30" fillId="3" borderId="26" xfId="0" applyFont="1" applyFill="1" applyBorder="1"/>
    <xf numFmtId="0" fontId="30" fillId="3" borderId="27" xfId="0" applyFont="1" applyFill="1" applyBorder="1"/>
    <xf numFmtId="0" fontId="11" fillId="3" borderId="25" xfId="1" applyFont="1" applyFill="1" applyBorder="1" applyAlignment="1">
      <alignment vertical="center"/>
    </xf>
    <xf numFmtId="0" fontId="11" fillId="3" borderId="0" xfId="1" applyFont="1" applyFill="1" applyAlignment="1">
      <alignment vertical="center"/>
    </xf>
    <xf numFmtId="0" fontId="11" fillId="3" borderId="26" xfId="0" applyFont="1" applyFill="1" applyBorder="1" applyAlignment="1">
      <alignment horizontal="center" vertical="center" wrapText="1"/>
    </xf>
    <xf numFmtId="164" fontId="11" fillId="3" borderId="26" xfId="0" applyNumberFormat="1" applyFont="1" applyFill="1" applyBorder="1" applyAlignment="1">
      <alignment horizontal="center" vertical="center" wrapText="1"/>
    </xf>
    <xf numFmtId="0" fontId="16" fillId="3" borderId="25" xfId="0" applyFont="1" applyFill="1" applyBorder="1" applyAlignment="1">
      <alignment horizontal="center" vertical="center"/>
    </xf>
    <xf numFmtId="0" fontId="16" fillId="3" borderId="0" xfId="0" applyFont="1" applyFill="1" applyAlignment="1">
      <alignment horizontal="center" vertical="center"/>
    </xf>
    <xf numFmtId="0" fontId="26" fillId="3" borderId="26" xfId="4" applyFont="1" applyFill="1" applyBorder="1" applyAlignment="1">
      <alignment horizontal="center" vertical="center"/>
    </xf>
    <xf numFmtId="0" fontId="26" fillId="3" borderId="36" xfId="4" applyFont="1" applyFill="1" applyBorder="1" applyAlignment="1">
      <alignment horizontal="center" vertical="center"/>
    </xf>
    <xf numFmtId="0" fontId="26" fillId="3" borderId="26" xfId="4" applyFont="1" applyFill="1" applyBorder="1" applyAlignment="1">
      <alignment horizontal="center"/>
    </xf>
    <xf numFmtId="3" fontId="2" fillId="0" borderId="14" xfId="4" applyNumberFormat="1" applyBorder="1" applyAlignment="1">
      <alignment horizontal="center" vertical="center"/>
    </xf>
    <xf numFmtId="3" fontId="2" fillId="0" borderId="22" xfId="4" applyNumberFormat="1" applyBorder="1" applyAlignment="1">
      <alignment horizontal="center" vertical="center"/>
    </xf>
    <xf numFmtId="0" fontId="17" fillId="3" borderId="26" xfId="4" applyFont="1" applyFill="1" applyBorder="1" applyAlignment="1">
      <alignment horizontal="center"/>
    </xf>
  </cellXfs>
  <cellStyles count="11">
    <cellStyle name="Millares" xfId="5" builtinId="3"/>
    <cellStyle name="Millares 2" xfId="8" xr:uid="{00000000-0005-0000-0000-000034000000}"/>
    <cellStyle name="Millares 3" xfId="9" xr:uid="{00000000-0005-0000-0000-000035000000}"/>
    <cellStyle name="Moneda 2" xfId="10" xr:uid="{2BD6432C-4FF7-45CD-BE53-33A0CB2FEFC9}"/>
    <cellStyle name="Normal" xfId="0" builtinId="0"/>
    <cellStyle name="Normal 2" xfId="4" xr:uid="{00000000-0005-0000-0000-000001000000}"/>
    <cellStyle name="Normal 3" xfId="7" xr:uid="{A58388A6-CDAF-4982-A503-0E859AAE01FA}"/>
    <cellStyle name="Normal_ESTR98" xfId="3" xr:uid="{00000000-0005-0000-0000-000002000000}"/>
    <cellStyle name="Normal_PLAZAS98" xfId="1" xr:uid="{00000000-0005-0000-0000-000003000000}"/>
    <cellStyle name="Normal_SPGG98" xfId="2" xr:uid="{00000000-0005-0000-0000-000004000000}"/>
    <cellStyle name="Porcentaj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902493</xdr:colOff>
      <xdr:row>61</xdr:row>
      <xdr:rowOff>42863</xdr:rowOff>
    </xdr:from>
    <xdr:ext cx="6096134" cy="1254918"/>
    <xdr:sp macro="" textlink="">
      <xdr:nvSpPr>
        <xdr:cNvPr id="2" name="1 Rectángulo">
          <a:extLst>
            <a:ext uri="{FF2B5EF4-FFF2-40B4-BE49-F238E27FC236}">
              <a16:creationId xmlns:a16="http://schemas.microsoft.com/office/drawing/2014/main" id="{41F69F03-13B2-4C2B-9DD4-BA93EF816550}"/>
            </a:ext>
          </a:extLst>
        </xdr:cNvPr>
        <xdr:cNvSpPr/>
      </xdr:nvSpPr>
      <xdr:spPr>
        <a:xfrm>
          <a:off x="7022306" y="31058644"/>
          <a:ext cx="6096134" cy="1254918"/>
        </a:xfrm>
        <a:prstGeom prst="rect">
          <a:avLst/>
        </a:prstGeom>
        <a:noFill/>
      </xdr:spPr>
      <xdr:txBody>
        <a:bodyPr wrap="none" lIns="91440" tIns="45720" rIns="91440" bIns="45720">
          <a:noAutofit/>
        </a:bodyPr>
        <a:lstStyle/>
        <a:p>
          <a:pPr algn="ctr"/>
          <a:r>
            <a:rPr lang="es-ES" sz="6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371475</xdr:colOff>
      <xdr:row>4</xdr:row>
      <xdr:rowOff>304800</xdr:rowOff>
    </xdr:from>
    <xdr:ext cx="6096134" cy="1000125"/>
    <xdr:sp macro="" textlink="">
      <xdr:nvSpPr>
        <xdr:cNvPr id="2" name="1 Rectángulo">
          <a:extLst>
            <a:ext uri="{FF2B5EF4-FFF2-40B4-BE49-F238E27FC236}">
              <a16:creationId xmlns:a16="http://schemas.microsoft.com/office/drawing/2014/main" id="{A20AB34E-D264-4A8F-9246-17F23AD8D33C}"/>
            </a:ext>
          </a:extLst>
        </xdr:cNvPr>
        <xdr:cNvSpPr/>
      </xdr:nvSpPr>
      <xdr:spPr>
        <a:xfrm>
          <a:off x="6191250" y="1809750"/>
          <a:ext cx="6096134" cy="1000125"/>
        </a:xfrm>
        <a:prstGeom prst="rect">
          <a:avLst/>
        </a:prstGeom>
        <a:noFill/>
      </xdr:spPr>
      <xdr:txBody>
        <a:bodyPr wrap="none" lIns="91440" tIns="45720" rIns="91440" bIns="45720">
          <a:noAutofit/>
        </a:bodyPr>
        <a:lstStyle/>
        <a:p>
          <a:pPr algn="ctr"/>
          <a:r>
            <a:rPr lang="es-ES" sz="6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4</xdr:col>
      <xdr:colOff>2147741</xdr:colOff>
      <xdr:row>133</xdr:row>
      <xdr:rowOff>254996</xdr:rowOff>
    </xdr:from>
    <xdr:to>
      <xdr:col>7</xdr:col>
      <xdr:colOff>1716176</xdr:colOff>
      <xdr:row>152</xdr:row>
      <xdr:rowOff>314</xdr:rowOff>
    </xdr:to>
    <xdr:pic>
      <xdr:nvPicPr>
        <xdr:cNvPr id="2" name="Imagen 1">
          <a:extLst>
            <a:ext uri="{FF2B5EF4-FFF2-40B4-BE49-F238E27FC236}">
              <a16:creationId xmlns:a16="http://schemas.microsoft.com/office/drawing/2014/main" id="{7A87D226-59DF-44B8-8B8F-6B134D20BCDB}"/>
            </a:ext>
          </a:extLst>
        </xdr:cNvPr>
        <xdr:cNvPicPr>
          <a:picLocks noChangeAspect="1"/>
        </xdr:cNvPicPr>
      </xdr:nvPicPr>
      <xdr:blipFill>
        <a:blip xmlns:r="http://schemas.openxmlformats.org/officeDocument/2006/relationships" r:embed="rId1"/>
        <a:stretch>
          <a:fillRect/>
        </a:stretch>
      </xdr:blipFill>
      <xdr:spPr>
        <a:xfrm rot="2007394">
          <a:off x="10878991" y="71057496"/>
          <a:ext cx="4457935" cy="346006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S56"/>
  <sheetViews>
    <sheetView showGridLines="0" tabSelected="1" view="pageBreakPreview" topLeftCell="D5" zoomScale="80" zoomScaleNormal="80" zoomScaleSheetLayoutView="80" workbookViewId="0">
      <selection activeCell="I8" sqref="I8"/>
    </sheetView>
  </sheetViews>
  <sheetFormatPr baseColWidth="10" defaultColWidth="2" defaultRowHeight="10.15" x14ac:dyDescent="0.3"/>
  <cols>
    <col min="1" max="1" width="21.265625" style="5" customWidth="1"/>
    <col min="2" max="2" width="21.73046875" style="5" customWidth="1"/>
    <col min="3" max="3" width="28.1328125" style="5" customWidth="1"/>
    <col min="4" max="4" width="28.3984375" style="5" customWidth="1"/>
    <col min="5" max="5" width="9.265625" style="5" customWidth="1"/>
    <col min="6" max="6" width="8.1328125" style="5" customWidth="1"/>
    <col min="7" max="7" width="9.59765625" style="5" customWidth="1"/>
    <col min="8" max="8" width="10.73046875" style="5" customWidth="1"/>
    <col min="9" max="9" width="9.265625" style="5" customWidth="1"/>
    <col min="10" max="10" width="7" style="5" bestFit="1" customWidth="1"/>
    <col min="11" max="11" width="14.1328125" style="5" customWidth="1"/>
    <col min="12" max="12" width="15.265625" style="5" bestFit="1" customWidth="1"/>
    <col min="13" max="14" width="10.86328125" style="5" bestFit="1" customWidth="1"/>
    <col min="15" max="15" width="8.73046875" style="5" customWidth="1"/>
    <col min="16" max="16" width="13.3984375" style="5" customWidth="1"/>
    <col min="17" max="17" width="11.59765625" style="5" customWidth="1"/>
    <col min="18" max="18" width="9.73046875" style="5" customWidth="1"/>
    <col min="19" max="19" width="14.265625" style="5" customWidth="1"/>
    <col min="20" max="16384" width="2" style="5"/>
  </cols>
  <sheetData>
    <row r="1" spans="1:19" s="2" customFormat="1" ht="41.25" customHeight="1" x14ac:dyDescent="0.3">
      <c r="A1" s="566" t="s">
        <v>148</v>
      </c>
      <c r="B1" s="567"/>
      <c r="C1" s="567"/>
      <c r="D1" s="567"/>
      <c r="E1" s="567"/>
      <c r="F1" s="567"/>
      <c r="G1" s="567"/>
      <c r="H1" s="567"/>
      <c r="I1" s="567"/>
      <c r="J1" s="567"/>
      <c r="K1" s="567"/>
      <c r="L1" s="567"/>
      <c r="M1" s="567"/>
      <c r="N1" s="567"/>
      <c r="O1" s="567"/>
      <c r="P1" s="567"/>
      <c r="Q1" s="567"/>
      <c r="R1" s="567"/>
      <c r="S1" s="568"/>
    </row>
    <row r="2" spans="1:19" s="2" customFormat="1" ht="22.5" customHeight="1" x14ac:dyDescent="0.3">
      <c r="A2" s="563" t="s">
        <v>243</v>
      </c>
      <c r="B2" s="564"/>
      <c r="C2" s="565"/>
      <c r="D2" s="569" t="s">
        <v>228</v>
      </c>
      <c r="E2" s="569"/>
      <c r="F2" s="569"/>
      <c r="G2" s="569"/>
      <c r="H2" s="569"/>
      <c r="I2" s="569"/>
      <c r="J2" s="569"/>
      <c r="K2" s="569"/>
      <c r="L2" s="569"/>
      <c r="M2" s="569"/>
      <c r="N2" s="569"/>
      <c r="O2" s="569"/>
      <c r="P2" s="569"/>
      <c r="Q2" s="569"/>
      <c r="R2" s="569"/>
      <c r="S2" s="570"/>
    </row>
    <row r="3" spans="1:19" s="3" customFormat="1" ht="22.5" customHeight="1" x14ac:dyDescent="0.45">
      <c r="A3" s="536" t="s">
        <v>0</v>
      </c>
      <c r="B3" s="534" t="s">
        <v>1</v>
      </c>
      <c r="C3" s="537" t="s">
        <v>2</v>
      </c>
      <c r="D3" s="537" t="s">
        <v>3</v>
      </c>
      <c r="E3" s="534" t="s">
        <v>30</v>
      </c>
      <c r="F3" s="535" t="s">
        <v>4</v>
      </c>
      <c r="G3" s="535"/>
      <c r="H3" s="506">
        <v>2021</v>
      </c>
      <c r="I3" s="507"/>
      <c r="J3" s="507"/>
      <c r="K3" s="507"/>
      <c r="L3" s="508"/>
      <c r="M3" s="506" t="s">
        <v>146</v>
      </c>
      <c r="N3" s="507"/>
      <c r="O3" s="507"/>
      <c r="P3" s="507"/>
      <c r="Q3" s="508"/>
      <c r="R3" s="504" t="s">
        <v>147</v>
      </c>
      <c r="S3" s="505"/>
    </row>
    <row r="4" spans="1:19" s="3" customFormat="1" ht="22.5" customHeight="1" x14ac:dyDescent="0.45">
      <c r="A4" s="536"/>
      <c r="B4" s="534"/>
      <c r="C4" s="537"/>
      <c r="D4" s="537"/>
      <c r="E4" s="534"/>
      <c r="F4" s="517" t="s">
        <v>31</v>
      </c>
      <c r="G4" s="517" t="s">
        <v>32</v>
      </c>
      <c r="H4" s="517" t="s">
        <v>34</v>
      </c>
      <c r="I4" s="517" t="s">
        <v>35</v>
      </c>
      <c r="J4" s="517" t="s">
        <v>33</v>
      </c>
      <c r="K4" s="506" t="s">
        <v>221</v>
      </c>
      <c r="L4" s="508"/>
      <c r="M4" s="76"/>
      <c r="N4" s="76"/>
      <c r="O4" s="76"/>
      <c r="P4" s="506" t="s">
        <v>221</v>
      </c>
      <c r="Q4" s="507"/>
      <c r="R4" s="538" t="s">
        <v>34</v>
      </c>
      <c r="S4" s="540" t="s">
        <v>36</v>
      </c>
    </row>
    <row r="5" spans="1:19" s="3" customFormat="1" ht="41.25" customHeight="1" x14ac:dyDescent="0.45">
      <c r="A5" s="536"/>
      <c r="B5" s="534"/>
      <c r="C5" s="562"/>
      <c r="D5" s="537"/>
      <c r="E5" s="534"/>
      <c r="F5" s="518"/>
      <c r="G5" s="518"/>
      <c r="H5" s="518"/>
      <c r="I5" s="518"/>
      <c r="J5" s="518"/>
      <c r="K5" s="73" t="s">
        <v>222</v>
      </c>
      <c r="L5" s="73" t="s">
        <v>223</v>
      </c>
      <c r="M5" s="73" t="s">
        <v>34</v>
      </c>
      <c r="N5" s="73" t="s">
        <v>35</v>
      </c>
      <c r="O5" s="73" t="s">
        <v>33</v>
      </c>
      <c r="P5" s="73" t="s">
        <v>222</v>
      </c>
      <c r="Q5" s="82" t="s">
        <v>223</v>
      </c>
      <c r="R5" s="539"/>
      <c r="S5" s="541"/>
    </row>
    <row r="6" spans="1:19" s="4" customFormat="1" ht="55.5" customHeight="1" x14ac:dyDescent="0.45">
      <c r="A6" s="519" t="s">
        <v>6265</v>
      </c>
      <c r="B6" s="499" t="s">
        <v>5</v>
      </c>
      <c r="C6" s="492" t="s">
        <v>600</v>
      </c>
      <c r="D6" s="481" t="s">
        <v>601</v>
      </c>
      <c r="E6" s="488" t="s">
        <v>602</v>
      </c>
      <c r="F6" s="480">
        <v>4587</v>
      </c>
      <c r="G6" s="482">
        <v>2018</v>
      </c>
      <c r="H6" s="483">
        <v>7959</v>
      </c>
      <c r="I6" s="482">
        <v>5238</v>
      </c>
      <c r="J6" s="484">
        <v>0.65812287975876371</v>
      </c>
      <c r="K6" s="522">
        <v>1014371294</v>
      </c>
      <c r="L6" s="493">
        <v>0.99318953995360204</v>
      </c>
      <c r="M6" s="472">
        <v>8390</v>
      </c>
      <c r="N6" s="472">
        <v>2781</v>
      </c>
      <c r="O6" s="474">
        <f t="shared" ref="O6:O18" si="0">N6/M6</f>
        <v>0.33146603098927296</v>
      </c>
      <c r="P6" s="525">
        <v>571174193</v>
      </c>
      <c r="Q6" s="493">
        <v>0.92641614508308157</v>
      </c>
      <c r="R6" s="472">
        <v>7000</v>
      </c>
      <c r="S6" s="525">
        <v>56910197</v>
      </c>
    </row>
    <row r="7" spans="1:19" s="4" customFormat="1" ht="55.5" customHeight="1" x14ac:dyDescent="0.45">
      <c r="A7" s="520"/>
      <c r="B7" s="500"/>
      <c r="C7" s="492"/>
      <c r="D7" s="481" t="s">
        <v>603</v>
      </c>
      <c r="E7" s="488" t="s">
        <v>602</v>
      </c>
      <c r="F7" s="480" t="s">
        <v>604</v>
      </c>
      <c r="G7" s="482" t="s">
        <v>604</v>
      </c>
      <c r="H7" s="483">
        <v>307.5</v>
      </c>
      <c r="I7" s="482">
        <v>483.9</v>
      </c>
      <c r="J7" s="484">
        <v>1.5736585365853657</v>
      </c>
      <c r="K7" s="523"/>
      <c r="L7" s="501"/>
      <c r="M7" s="475">
        <v>79.900000000000006</v>
      </c>
      <c r="N7" s="472">
        <v>33</v>
      </c>
      <c r="O7" s="474">
        <f t="shared" si="0"/>
        <v>0.41301627033792238</v>
      </c>
      <c r="P7" s="523"/>
      <c r="Q7" s="501"/>
      <c r="R7" s="475">
        <v>116.2</v>
      </c>
      <c r="S7" s="523"/>
    </row>
    <row r="8" spans="1:19" s="4" customFormat="1" ht="55.5" customHeight="1" x14ac:dyDescent="0.45">
      <c r="A8" s="520"/>
      <c r="B8" s="500"/>
      <c r="C8" s="492"/>
      <c r="D8" s="481" t="s">
        <v>605</v>
      </c>
      <c r="E8" s="488" t="s">
        <v>602</v>
      </c>
      <c r="F8" s="480">
        <v>1143.0999999999999</v>
      </c>
      <c r="G8" s="482">
        <v>2018</v>
      </c>
      <c r="H8" s="483">
        <v>1017.9</v>
      </c>
      <c r="I8" s="482">
        <v>1331.95</v>
      </c>
      <c r="J8" s="484">
        <v>1.3085273602514982</v>
      </c>
      <c r="K8" s="523"/>
      <c r="L8" s="501"/>
      <c r="M8" s="475">
        <v>957.6</v>
      </c>
      <c r="N8" s="475">
        <v>742.9</v>
      </c>
      <c r="O8" s="474">
        <f t="shared" si="0"/>
        <v>0.7757936507936507</v>
      </c>
      <c r="P8" s="523"/>
      <c r="Q8" s="501"/>
      <c r="R8" s="476">
        <v>573.45000000000005</v>
      </c>
      <c r="S8" s="523"/>
    </row>
    <row r="9" spans="1:19" s="4" customFormat="1" ht="55.5" customHeight="1" x14ac:dyDescent="0.45">
      <c r="A9" s="520"/>
      <c r="B9" s="498"/>
      <c r="C9" s="492"/>
      <c r="D9" s="481" t="s">
        <v>606</v>
      </c>
      <c r="E9" s="488" t="s">
        <v>33</v>
      </c>
      <c r="F9" s="480">
        <v>93</v>
      </c>
      <c r="G9" s="482">
        <v>2018</v>
      </c>
      <c r="H9" s="483">
        <v>100</v>
      </c>
      <c r="I9" s="482">
        <v>91</v>
      </c>
      <c r="J9" s="484">
        <v>0.91</v>
      </c>
      <c r="K9" s="524"/>
      <c r="L9" s="494"/>
      <c r="M9" s="472">
        <v>56</v>
      </c>
      <c r="N9" s="472">
        <v>100</v>
      </c>
      <c r="O9" s="474">
        <f t="shared" si="0"/>
        <v>1.7857142857142858</v>
      </c>
      <c r="P9" s="524"/>
      <c r="Q9" s="494"/>
      <c r="R9" s="476" t="s">
        <v>604</v>
      </c>
      <c r="S9" s="524"/>
    </row>
    <row r="10" spans="1:19" s="4" customFormat="1" ht="55.5" customHeight="1" x14ac:dyDescent="0.45">
      <c r="A10" s="520"/>
      <c r="B10" s="502" t="s">
        <v>607</v>
      </c>
      <c r="C10" s="492" t="s">
        <v>608</v>
      </c>
      <c r="D10" s="486" t="s">
        <v>609</v>
      </c>
      <c r="E10" s="480" t="s">
        <v>33</v>
      </c>
      <c r="F10" s="480">
        <v>4.7</v>
      </c>
      <c r="G10" s="483">
        <v>2018</v>
      </c>
      <c r="H10" s="483">
        <v>5</v>
      </c>
      <c r="I10" s="482">
        <v>5.5</v>
      </c>
      <c r="J10" s="484">
        <v>1.1000000000000001</v>
      </c>
      <c r="K10" s="525">
        <v>39075695</v>
      </c>
      <c r="L10" s="493">
        <v>0.99211154248184175</v>
      </c>
      <c r="M10" s="472">
        <v>5</v>
      </c>
      <c r="N10" s="475">
        <v>5.2</v>
      </c>
      <c r="O10" s="474">
        <f t="shared" si="0"/>
        <v>1.04</v>
      </c>
      <c r="P10" s="525">
        <v>8973861</v>
      </c>
      <c r="Q10" s="495">
        <v>0.49397459800190796</v>
      </c>
      <c r="R10" s="472">
        <v>5</v>
      </c>
      <c r="S10" s="525">
        <v>7160364</v>
      </c>
    </row>
    <row r="11" spans="1:19" s="4" customFormat="1" ht="55.5" customHeight="1" x14ac:dyDescent="0.45">
      <c r="A11" s="520"/>
      <c r="B11" s="503"/>
      <c r="C11" s="492"/>
      <c r="D11" s="486" t="s">
        <v>610</v>
      </c>
      <c r="E11" s="480" t="s">
        <v>33</v>
      </c>
      <c r="F11" s="480">
        <v>35.5</v>
      </c>
      <c r="G11" s="483">
        <v>2018</v>
      </c>
      <c r="H11" s="483">
        <v>85</v>
      </c>
      <c r="I11" s="482">
        <v>48.35</v>
      </c>
      <c r="J11" s="484">
        <v>0.56882352941176473</v>
      </c>
      <c r="K11" s="524"/>
      <c r="L11" s="494"/>
      <c r="M11" s="472">
        <v>100</v>
      </c>
      <c r="N11" s="475">
        <v>98.1</v>
      </c>
      <c r="O11" s="474">
        <f t="shared" si="0"/>
        <v>0.98099999999999998</v>
      </c>
      <c r="P11" s="524"/>
      <c r="Q11" s="496"/>
      <c r="R11" s="472">
        <v>100</v>
      </c>
      <c r="S11" s="524"/>
    </row>
    <row r="12" spans="1:19" s="4" customFormat="1" ht="55.5" customHeight="1" x14ac:dyDescent="0.45">
      <c r="A12" s="520"/>
      <c r="B12" s="490" t="s">
        <v>611</v>
      </c>
      <c r="C12" s="492" t="s">
        <v>612</v>
      </c>
      <c r="D12" s="486" t="s">
        <v>613</v>
      </c>
      <c r="E12" s="480" t="s">
        <v>33</v>
      </c>
      <c r="F12" s="480">
        <v>78.8</v>
      </c>
      <c r="G12" s="483">
        <v>2018</v>
      </c>
      <c r="H12" s="483">
        <v>73.5</v>
      </c>
      <c r="I12" s="485">
        <v>74.69</v>
      </c>
      <c r="J12" s="484">
        <v>1.0161904761904761</v>
      </c>
      <c r="K12" s="525">
        <v>211820233</v>
      </c>
      <c r="L12" s="493">
        <v>0.99432761099833178</v>
      </c>
      <c r="M12" s="475">
        <v>69.3</v>
      </c>
      <c r="N12" s="475">
        <f>100-26.25</f>
        <v>73.75</v>
      </c>
      <c r="O12" s="474">
        <f t="shared" si="0"/>
        <v>1.0642135642135642</v>
      </c>
      <c r="P12" s="525">
        <v>131085659</v>
      </c>
      <c r="Q12" s="495">
        <v>0.42197968017233678</v>
      </c>
      <c r="R12" s="475">
        <v>69.3</v>
      </c>
      <c r="S12" s="525">
        <v>228871556</v>
      </c>
    </row>
    <row r="13" spans="1:19" s="4" customFormat="1" ht="55.5" customHeight="1" x14ac:dyDescent="0.45">
      <c r="A13" s="520"/>
      <c r="B13" s="491"/>
      <c r="C13" s="492"/>
      <c r="D13" s="486" t="s">
        <v>614</v>
      </c>
      <c r="E13" s="480" t="s">
        <v>33</v>
      </c>
      <c r="F13" s="480">
        <v>32.299999999999997</v>
      </c>
      <c r="G13" s="483">
        <v>2018</v>
      </c>
      <c r="H13" s="483">
        <v>67.3</v>
      </c>
      <c r="I13" s="485">
        <v>70.5</v>
      </c>
      <c r="J13" s="484">
        <v>1.0475482912332839</v>
      </c>
      <c r="K13" s="524"/>
      <c r="L13" s="494">
        <v>0.99833777009475033</v>
      </c>
      <c r="M13" s="475">
        <v>71.7</v>
      </c>
      <c r="N13" s="475">
        <v>47.9</v>
      </c>
      <c r="O13" s="474">
        <f t="shared" si="0"/>
        <v>0.66806136680613659</v>
      </c>
      <c r="P13" s="524"/>
      <c r="Q13" s="496"/>
      <c r="R13" s="472">
        <v>85</v>
      </c>
      <c r="S13" s="524"/>
    </row>
    <row r="14" spans="1:19" s="4" customFormat="1" ht="55.5" customHeight="1" x14ac:dyDescent="0.45">
      <c r="A14" s="520"/>
      <c r="B14" s="497" t="s">
        <v>615</v>
      </c>
      <c r="C14" s="492" t="s">
        <v>616</v>
      </c>
      <c r="D14" s="486" t="s">
        <v>617</v>
      </c>
      <c r="E14" s="480" t="s">
        <v>33</v>
      </c>
      <c r="F14" s="480">
        <v>92.2</v>
      </c>
      <c r="G14" s="483">
        <v>2018</v>
      </c>
      <c r="H14" s="483">
        <v>91</v>
      </c>
      <c r="I14" s="482">
        <v>63.7</v>
      </c>
      <c r="J14" s="484">
        <v>0.70000000000000007</v>
      </c>
      <c r="K14" s="525">
        <v>376064300</v>
      </c>
      <c r="L14" s="478">
        <v>0.9395671930523406</v>
      </c>
      <c r="M14" s="472">
        <v>92</v>
      </c>
      <c r="N14" s="473">
        <v>82.82</v>
      </c>
      <c r="O14" s="474">
        <f t="shared" si="0"/>
        <v>0.90021739130434775</v>
      </c>
      <c r="P14" s="525">
        <v>402498425</v>
      </c>
      <c r="Q14" s="495">
        <v>0.59130000000000005</v>
      </c>
      <c r="R14" s="472">
        <v>65</v>
      </c>
      <c r="S14" s="525">
        <v>544516281</v>
      </c>
    </row>
    <row r="15" spans="1:19" s="4" customFormat="1" ht="55.5" customHeight="1" x14ac:dyDescent="0.45">
      <c r="A15" s="520"/>
      <c r="B15" s="498"/>
      <c r="C15" s="492"/>
      <c r="D15" s="486" t="s">
        <v>618</v>
      </c>
      <c r="E15" s="480" t="s">
        <v>33</v>
      </c>
      <c r="F15" s="480">
        <v>81.5</v>
      </c>
      <c r="G15" s="483">
        <v>2017</v>
      </c>
      <c r="H15" s="483">
        <v>100</v>
      </c>
      <c r="I15" s="482">
        <v>84.2</v>
      </c>
      <c r="J15" s="484">
        <v>0.84200000000000008</v>
      </c>
      <c r="K15" s="524"/>
      <c r="L15" s="477">
        <v>0.83399999999999996</v>
      </c>
      <c r="M15" s="472">
        <v>100</v>
      </c>
      <c r="N15" s="473">
        <v>84.4</v>
      </c>
      <c r="O15" s="474">
        <f t="shared" si="0"/>
        <v>0.84400000000000008</v>
      </c>
      <c r="P15" s="524"/>
      <c r="Q15" s="496">
        <v>0.59723784800676394</v>
      </c>
      <c r="R15" s="472">
        <v>100</v>
      </c>
      <c r="S15" s="524"/>
    </row>
    <row r="16" spans="1:19" s="4" customFormat="1" ht="55.5" customHeight="1" x14ac:dyDescent="0.45">
      <c r="A16" s="520"/>
      <c r="B16" s="489" t="s">
        <v>619</v>
      </c>
      <c r="C16" s="487" t="s">
        <v>620</v>
      </c>
      <c r="D16" s="486" t="s">
        <v>621</v>
      </c>
      <c r="E16" s="480" t="s">
        <v>33</v>
      </c>
      <c r="F16" s="480">
        <v>90</v>
      </c>
      <c r="G16" s="482">
        <v>2018</v>
      </c>
      <c r="H16" s="483">
        <v>90</v>
      </c>
      <c r="I16" s="482">
        <v>96</v>
      </c>
      <c r="J16" s="484">
        <v>1.0666666666666667</v>
      </c>
      <c r="K16" s="472">
        <v>13844990</v>
      </c>
      <c r="L16" s="477">
        <v>0.91993683924654335</v>
      </c>
      <c r="M16" s="472">
        <v>90</v>
      </c>
      <c r="N16" s="479">
        <v>82</v>
      </c>
      <c r="O16" s="474">
        <f t="shared" si="0"/>
        <v>0.91111111111111109</v>
      </c>
      <c r="P16" s="472">
        <v>14809291</v>
      </c>
      <c r="Q16" s="478">
        <v>0.76976581188120352</v>
      </c>
      <c r="R16" s="472">
        <v>93</v>
      </c>
      <c r="S16" s="472">
        <v>14995704</v>
      </c>
    </row>
    <row r="17" spans="1:19" s="4" customFormat="1" ht="55.5" customHeight="1" x14ac:dyDescent="0.45">
      <c r="A17" s="520"/>
      <c r="B17" s="489" t="s">
        <v>619</v>
      </c>
      <c r="C17" s="487" t="s">
        <v>622</v>
      </c>
      <c r="D17" s="486" t="s">
        <v>623</v>
      </c>
      <c r="E17" s="480" t="s">
        <v>624</v>
      </c>
      <c r="F17" s="487">
        <v>0.89</v>
      </c>
      <c r="G17" s="483">
        <v>2018</v>
      </c>
      <c r="H17" s="483">
        <v>1</v>
      </c>
      <c r="I17" s="485">
        <v>1.27</v>
      </c>
      <c r="J17" s="484">
        <v>1.27</v>
      </c>
      <c r="K17" s="472">
        <v>62782309</v>
      </c>
      <c r="L17" s="477">
        <v>0.80697046742896938</v>
      </c>
      <c r="M17" s="475">
        <v>1</v>
      </c>
      <c r="N17" s="473">
        <v>0.68</v>
      </c>
      <c r="O17" s="474">
        <f t="shared" si="0"/>
        <v>0.68</v>
      </c>
      <c r="P17" s="472">
        <v>70604539</v>
      </c>
      <c r="Q17" s="478">
        <v>0.47495792657183122</v>
      </c>
      <c r="R17" s="475">
        <v>1</v>
      </c>
      <c r="S17" s="472">
        <v>77790306</v>
      </c>
    </row>
    <row r="18" spans="1:19" s="4" customFormat="1" ht="55.5" customHeight="1" x14ac:dyDescent="0.45">
      <c r="A18" s="521"/>
      <c r="B18" s="489" t="s">
        <v>619</v>
      </c>
      <c r="C18" s="487" t="s">
        <v>625</v>
      </c>
      <c r="D18" s="486" t="s">
        <v>626</v>
      </c>
      <c r="E18" s="480" t="s">
        <v>33</v>
      </c>
      <c r="F18" s="480" t="s">
        <v>604</v>
      </c>
      <c r="G18" s="482" t="s">
        <v>604</v>
      </c>
      <c r="H18" s="483">
        <v>90</v>
      </c>
      <c r="I18" s="482">
        <v>60</v>
      </c>
      <c r="J18" s="484">
        <v>0.66666666666666663</v>
      </c>
      <c r="K18" s="472">
        <v>3874948</v>
      </c>
      <c r="L18" s="477">
        <v>0.93216557228638941</v>
      </c>
      <c r="M18" s="472">
        <v>100</v>
      </c>
      <c r="N18" s="479">
        <v>60</v>
      </c>
      <c r="O18" s="474">
        <f t="shared" si="0"/>
        <v>0.6</v>
      </c>
      <c r="P18" s="472">
        <v>3904688</v>
      </c>
      <c r="Q18" s="478">
        <v>0.62387283183701236</v>
      </c>
      <c r="R18" s="472">
        <v>100</v>
      </c>
      <c r="S18" s="472">
        <v>3779944</v>
      </c>
    </row>
    <row r="19" spans="1:19" x14ac:dyDescent="0.3">
      <c r="A19" s="35" t="s">
        <v>45</v>
      </c>
    </row>
    <row r="20" spans="1:19" x14ac:dyDescent="0.3">
      <c r="A20" s="36" t="s">
        <v>46</v>
      </c>
      <c r="K20" s="233"/>
      <c r="P20" s="233"/>
      <c r="S20" s="233"/>
    </row>
    <row r="22" spans="1:19" ht="27" customHeight="1" x14ac:dyDescent="0.3">
      <c r="A22" s="529" t="s">
        <v>243</v>
      </c>
      <c r="B22" s="530"/>
      <c r="C22" s="531"/>
      <c r="D22" s="532" t="s">
        <v>228</v>
      </c>
      <c r="E22" s="532"/>
      <c r="F22" s="532"/>
      <c r="G22" s="532"/>
      <c r="H22" s="532"/>
      <c r="I22" s="532"/>
      <c r="J22" s="532"/>
      <c r="K22" s="532"/>
      <c r="L22" s="532"/>
      <c r="M22" s="532"/>
      <c r="N22" s="532"/>
      <c r="O22" s="532"/>
      <c r="P22" s="532"/>
      <c r="Q22" s="532"/>
      <c r="R22" s="532"/>
      <c r="S22" s="533"/>
    </row>
    <row r="23" spans="1:19" ht="20.65" x14ac:dyDescent="0.3">
      <c r="A23" s="536" t="s">
        <v>0</v>
      </c>
      <c r="B23" s="534" t="s">
        <v>1</v>
      </c>
      <c r="C23" s="537" t="s">
        <v>2</v>
      </c>
      <c r="D23" s="537" t="s">
        <v>3</v>
      </c>
      <c r="E23" s="534" t="s">
        <v>30</v>
      </c>
      <c r="F23" s="535" t="s">
        <v>4</v>
      </c>
      <c r="G23" s="535"/>
      <c r="H23" s="506">
        <v>2021</v>
      </c>
      <c r="I23" s="507"/>
      <c r="J23" s="507"/>
      <c r="K23" s="507"/>
      <c r="L23" s="508"/>
      <c r="M23" s="506" t="s">
        <v>146</v>
      </c>
      <c r="N23" s="507"/>
      <c r="O23" s="507"/>
      <c r="P23" s="507"/>
      <c r="Q23" s="508"/>
      <c r="R23" s="504" t="s">
        <v>147</v>
      </c>
      <c r="S23" s="505"/>
    </row>
    <row r="24" spans="1:19" ht="20.65" x14ac:dyDescent="0.3">
      <c r="A24" s="536"/>
      <c r="B24" s="534"/>
      <c r="C24" s="537"/>
      <c r="D24" s="537"/>
      <c r="E24" s="534"/>
      <c r="F24" s="517" t="s">
        <v>31</v>
      </c>
      <c r="G24" s="517" t="s">
        <v>32</v>
      </c>
      <c r="H24" s="517" t="s">
        <v>34</v>
      </c>
      <c r="I24" s="517" t="s">
        <v>35</v>
      </c>
      <c r="J24" s="517" t="s">
        <v>33</v>
      </c>
      <c r="K24" s="506" t="s">
        <v>221</v>
      </c>
      <c r="L24" s="508"/>
      <c r="M24" s="76"/>
      <c r="N24" s="76"/>
      <c r="O24" s="76"/>
      <c r="P24" s="506" t="s">
        <v>221</v>
      </c>
      <c r="Q24" s="507"/>
      <c r="R24" s="538" t="s">
        <v>34</v>
      </c>
      <c r="S24" s="540" t="s">
        <v>36</v>
      </c>
    </row>
    <row r="25" spans="1:19" ht="20.25" x14ac:dyDescent="0.3">
      <c r="A25" s="536"/>
      <c r="B25" s="534"/>
      <c r="C25" s="537"/>
      <c r="D25" s="537"/>
      <c r="E25" s="534"/>
      <c r="F25" s="518"/>
      <c r="G25" s="518"/>
      <c r="H25" s="518"/>
      <c r="I25" s="518"/>
      <c r="J25" s="518"/>
      <c r="K25" s="73" t="s">
        <v>222</v>
      </c>
      <c r="L25" s="73" t="s">
        <v>223</v>
      </c>
      <c r="M25" s="73" t="s">
        <v>34</v>
      </c>
      <c r="N25" s="73" t="s">
        <v>35</v>
      </c>
      <c r="O25" s="73" t="s">
        <v>33</v>
      </c>
      <c r="P25" s="73" t="s">
        <v>222</v>
      </c>
      <c r="Q25" s="82" t="s">
        <v>223</v>
      </c>
      <c r="R25" s="539"/>
      <c r="S25" s="541"/>
    </row>
    <row r="26" spans="1:19" ht="38.25" x14ac:dyDescent="0.3">
      <c r="A26" s="509" t="s">
        <v>570</v>
      </c>
      <c r="B26" s="514" t="s">
        <v>571</v>
      </c>
      <c r="C26" s="512" t="s">
        <v>585</v>
      </c>
      <c r="D26" s="126" t="s">
        <v>572</v>
      </c>
      <c r="E26" s="154" t="s">
        <v>573</v>
      </c>
      <c r="F26" s="154">
        <v>12</v>
      </c>
      <c r="G26" s="154">
        <v>2018</v>
      </c>
      <c r="H26" s="154">
        <v>12</v>
      </c>
      <c r="I26" s="154">
        <v>13</v>
      </c>
      <c r="J26" s="235">
        <v>1</v>
      </c>
      <c r="K26" s="236">
        <v>1533963</v>
      </c>
      <c r="L26" s="237">
        <v>1</v>
      </c>
      <c r="M26" s="154">
        <v>13</v>
      </c>
      <c r="N26" s="154">
        <v>13</v>
      </c>
      <c r="O26" s="235">
        <v>1</v>
      </c>
      <c r="P26" s="236">
        <v>1483306</v>
      </c>
      <c r="Q26" s="238">
        <v>1</v>
      </c>
      <c r="R26" s="154">
        <v>12</v>
      </c>
      <c r="S26" s="236">
        <v>1801780.1885077932</v>
      </c>
    </row>
    <row r="27" spans="1:19" ht="38.25" x14ac:dyDescent="0.3">
      <c r="A27" s="510"/>
      <c r="B27" s="515"/>
      <c r="C27" s="513"/>
      <c r="D27" s="126" t="s">
        <v>574</v>
      </c>
      <c r="E27" s="154" t="s">
        <v>573</v>
      </c>
      <c r="F27" s="154">
        <v>8</v>
      </c>
      <c r="G27" s="154">
        <v>2018</v>
      </c>
      <c r="H27" s="154">
        <v>20</v>
      </c>
      <c r="I27" s="154">
        <v>17</v>
      </c>
      <c r="J27" s="239">
        <v>0.85</v>
      </c>
      <c r="K27" s="236">
        <v>284664</v>
      </c>
      <c r="L27" s="237">
        <v>1</v>
      </c>
      <c r="M27" s="154">
        <v>24</v>
      </c>
      <c r="N27" s="154">
        <v>8</v>
      </c>
      <c r="O27" s="239">
        <v>0.33333333333333331</v>
      </c>
      <c r="P27" s="240">
        <v>170493</v>
      </c>
      <c r="Q27" s="241">
        <v>1</v>
      </c>
      <c r="R27" s="154">
        <v>24</v>
      </c>
      <c r="S27" s="240">
        <v>207098.8114922067</v>
      </c>
    </row>
    <row r="28" spans="1:19" ht="64.5" customHeight="1" x14ac:dyDescent="0.3">
      <c r="A28" s="510"/>
      <c r="B28" s="516"/>
      <c r="C28" s="242" t="s">
        <v>586</v>
      </c>
      <c r="D28" s="126" t="s">
        <v>575</v>
      </c>
      <c r="E28" s="154" t="s">
        <v>573</v>
      </c>
      <c r="F28" s="154">
        <v>2</v>
      </c>
      <c r="G28" s="154">
        <v>2018</v>
      </c>
      <c r="H28" s="154">
        <v>3</v>
      </c>
      <c r="I28" s="154">
        <v>2</v>
      </c>
      <c r="J28" s="239">
        <v>0.67</v>
      </c>
      <c r="K28" s="236">
        <v>439179</v>
      </c>
      <c r="L28" s="237">
        <v>0.54281283941172054</v>
      </c>
      <c r="M28" s="154">
        <v>4</v>
      </c>
      <c r="N28" s="154">
        <v>1</v>
      </c>
      <c r="O28" s="239">
        <v>0.25</v>
      </c>
      <c r="P28" s="236">
        <v>410852</v>
      </c>
      <c r="Q28" s="241">
        <v>1</v>
      </c>
      <c r="R28" s="154">
        <v>4</v>
      </c>
      <c r="S28" s="240">
        <v>533973</v>
      </c>
    </row>
    <row r="29" spans="1:19" ht="63.75" customHeight="1" x14ac:dyDescent="0.3">
      <c r="A29" s="510"/>
      <c r="B29" s="514" t="s">
        <v>576</v>
      </c>
      <c r="C29" s="512" t="s">
        <v>587</v>
      </c>
      <c r="D29" s="126" t="s">
        <v>577</v>
      </c>
      <c r="E29" s="154" t="s">
        <v>573</v>
      </c>
      <c r="F29" s="154">
        <v>0</v>
      </c>
      <c r="G29" s="154">
        <v>2018</v>
      </c>
      <c r="H29" s="154">
        <v>2</v>
      </c>
      <c r="I29" s="154">
        <v>0</v>
      </c>
      <c r="J29" s="239">
        <v>0</v>
      </c>
      <c r="K29" s="236">
        <v>2473017</v>
      </c>
      <c r="L29" s="237">
        <v>0.88652726608834476</v>
      </c>
      <c r="M29" s="154">
        <v>3</v>
      </c>
      <c r="N29" s="154">
        <v>2</v>
      </c>
      <c r="O29" s="239">
        <v>0.66666666666666663</v>
      </c>
      <c r="P29" s="236">
        <v>2494053</v>
      </c>
      <c r="Q29" s="241">
        <v>1</v>
      </c>
      <c r="R29" s="154">
        <v>3</v>
      </c>
      <c r="S29" s="240">
        <v>2780286</v>
      </c>
    </row>
    <row r="30" spans="1:19" ht="42" customHeight="1" x14ac:dyDescent="0.3">
      <c r="A30" s="510"/>
      <c r="B30" s="516"/>
      <c r="C30" s="513"/>
      <c r="D30" s="126" t="s">
        <v>578</v>
      </c>
      <c r="E30" s="154" t="s">
        <v>573</v>
      </c>
      <c r="F30" s="154">
        <v>5522</v>
      </c>
      <c r="G30" s="154">
        <v>2018</v>
      </c>
      <c r="H30" s="154">
        <v>6400</v>
      </c>
      <c r="I30" s="154">
        <v>4965</v>
      </c>
      <c r="J30" s="239">
        <v>0.78</v>
      </c>
      <c r="K30" s="236">
        <v>2084693</v>
      </c>
      <c r="L30" s="237">
        <v>0.92923274554095014</v>
      </c>
      <c r="M30" s="154">
        <v>6900</v>
      </c>
      <c r="N30" s="154">
        <v>4680</v>
      </c>
      <c r="O30" s="239">
        <v>0.67826086956521736</v>
      </c>
      <c r="P30" s="236">
        <v>1977812</v>
      </c>
      <c r="Q30" s="241">
        <v>1</v>
      </c>
      <c r="R30" s="154">
        <v>7200</v>
      </c>
      <c r="S30" s="240">
        <v>2531265</v>
      </c>
    </row>
    <row r="31" spans="1:19" ht="66.75" customHeight="1" x14ac:dyDescent="0.3">
      <c r="A31" s="510"/>
      <c r="B31" s="514" t="s">
        <v>579</v>
      </c>
      <c r="C31" s="512" t="s">
        <v>588</v>
      </c>
      <c r="D31" s="126" t="s">
        <v>580</v>
      </c>
      <c r="E31" s="154" t="s">
        <v>573</v>
      </c>
      <c r="F31" s="154">
        <v>19</v>
      </c>
      <c r="G31" s="154">
        <v>2018</v>
      </c>
      <c r="H31" s="154">
        <v>30</v>
      </c>
      <c r="I31" s="154">
        <v>27</v>
      </c>
      <c r="J31" s="239">
        <v>0.9</v>
      </c>
      <c r="K31" s="236">
        <v>7087430</v>
      </c>
      <c r="L31" s="237">
        <v>0.88665425972461098</v>
      </c>
      <c r="M31" s="154">
        <v>31</v>
      </c>
      <c r="N31" s="243">
        <v>31</v>
      </c>
      <c r="O31" s="239">
        <v>1</v>
      </c>
      <c r="P31" s="236">
        <v>5492283</v>
      </c>
      <c r="Q31" s="241">
        <v>1</v>
      </c>
      <c r="R31" s="243">
        <v>35</v>
      </c>
      <c r="S31" s="240">
        <v>7646644</v>
      </c>
    </row>
    <row r="32" spans="1:19" ht="51" x14ac:dyDescent="0.3">
      <c r="A32" s="510"/>
      <c r="B32" s="516"/>
      <c r="C32" s="513"/>
      <c r="D32" s="126" t="s">
        <v>581</v>
      </c>
      <c r="E32" s="154" t="s">
        <v>573</v>
      </c>
      <c r="F32" s="154">
        <v>592</v>
      </c>
      <c r="G32" s="154">
        <v>2018</v>
      </c>
      <c r="H32" s="154">
        <v>600</v>
      </c>
      <c r="I32" s="154">
        <v>998</v>
      </c>
      <c r="J32" s="239">
        <v>1.66</v>
      </c>
      <c r="K32" s="236">
        <v>3331364</v>
      </c>
      <c r="L32" s="237">
        <v>0.89328545304565943</v>
      </c>
      <c r="M32" s="154">
        <v>650</v>
      </c>
      <c r="N32" s="154">
        <v>1139</v>
      </c>
      <c r="O32" s="239">
        <v>1</v>
      </c>
      <c r="P32" s="236">
        <v>3160441</v>
      </c>
      <c r="Q32" s="241">
        <v>1</v>
      </c>
      <c r="R32" s="154">
        <v>1140</v>
      </c>
      <c r="S32" s="240">
        <v>1939606</v>
      </c>
    </row>
    <row r="33" spans="1:19" ht="36" customHeight="1" x14ac:dyDescent="0.3">
      <c r="A33" s="510"/>
      <c r="B33" s="514" t="s">
        <v>582</v>
      </c>
      <c r="C33" s="242" t="s">
        <v>590</v>
      </c>
      <c r="D33" s="126" t="s">
        <v>583</v>
      </c>
      <c r="E33" s="154" t="s">
        <v>573</v>
      </c>
      <c r="F33" s="154">
        <v>0</v>
      </c>
      <c r="G33" s="154">
        <v>2018</v>
      </c>
      <c r="H33" s="154">
        <v>4</v>
      </c>
      <c r="I33" s="154">
        <v>4</v>
      </c>
      <c r="J33" s="239">
        <v>1</v>
      </c>
      <c r="K33" s="236">
        <v>32640320</v>
      </c>
      <c r="L33" s="237">
        <v>0.74952472892422628</v>
      </c>
      <c r="M33" s="154">
        <v>5</v>
      </c>
      <c r="N33" s="154">
        <v>1</v>
      </c>
      <c r="O33" s="239">
        <v>0.2</v>
      </c>
      <c r="P33" s="236">
        <v>28089199</v>
      </c>
      <c r="Q33" s="241">
        <v>1</v>
      </c>
      <c r="R33" s="154">
        <v>5</v>
      </c>
      <c r="S33" s="240">
        <v>24363524.007795103</v>
      </c>
    </row>
    <row r="34" spans="1:19" ht="51" x14ac:dyDescent="0.3">
      <c r="A34" s="511"/>
      <c r="B34" s="516"/>
      <c r="C34" s="242" t="s">
        <v>589</v>
      </c>
      <c r="D34" s="126" t="s">
        <v>584</v>
      </c>
      <c r="E34" s="154" t="s">
        <v>33</v>
      </c>
      <c r="F34" s="154">
        <v>0</v>
      </c>
      <c r="G34" s="154">
        <v>2018</v>
      </c>
      <c r="H34" s="238">
        <v>0.9</v>
      </c>
      <c r="I34" s="238">
        <v>1</v>
      </c>
      <c r="J34" s="239">
        <v>1</v>
      </c>
      <c r="K34" s="236">
        <v>150490</v>
      </c>
      <c r="L34" s="237">
        <v>0.96644959797993224</v>
      </c>
      <c r="M34" s="238">
        <v>1</v>
      </c>
      <c r="N34" s="238">
        <v>1</v>
      </c>
      <c r="O34" s="239">
        <v>1</v>
      </c>
      <c r="P34" s="236">
        <v>165891</v>
      </c>
      <c r="Q34" s="241">
        <v>1</v>
      </c>
      <c r="R34" s="238">
        <v>1</v>
      </c>
      <c r="S34" s="240">
        <v>160239.99220489763</v>
      </c>
    </row>
    <row r="35" spans="1:19" ht="14.25" x14ac:dyDescent="0.45">
      <c r="A35" s="36" t="s">
        <v>45</v>
      </c>
      <c r="B35"/>
      <c r="C35"/>
      <c r="D35"/>
      <c r="E35"/>
      <c r="F35"/>
      <c r="G35"/>
      <c r="H35"/>
      <c r="I35"/>
      <c r="J35"/>
      <c r="K35"/>
      <c r="L35"/>
      <c r="M35"/>
      <c r="N35"/>
      <c r="O35"/>
      <c r="P35"/>
      <c r="Q35"/>
      <c r="R35"/>
      <c r="S35"/>
    </row>
    <row r="36" spans="1:19" ht="14.25" x14ac:dyDescent="0.45">
      <c r="A36" s="36" t="s">
        <v>46</v>
      </c>
      <c r="B36"/>
      <c r="C36"/>
      <c r="D36"/>
      <c r="E36"/>
      <c r="F36"/>
      <c r="G36"/>
      <c r="H36"/>
      <c r="I36"/>
      <c r="J36"/>
      <c r="K36"/>
      <c r="L36"/>
      <c r="M36"/>
      <c r="N36"/>
      <c r="O36"/>
      <c r="P36"/>
      <c r="Q36"/>
      <c r="R36"/>
      <c r="S36"/>
    </row>
    <row r="40" spans="1:19" ht="33.75" customHeight="1" x14ac:dyDescent="0.3">
      <c r="A40" s="529" t="s">
        <v>243</v>
      </c>
      <c r="B40" s="530"/>
      <c r="C40" s="531"/>
      <c r="D40" s="532" t="s">
        <v>228</v>
      </c>
      <c r="E40" s="532"/>
      <c r="F40" s="532"/>
      <c r="G40" s="532"/>
      <c r="H40" s="532"/>
      <c r="I40" s="532"/>
      <c r="J40" s="532"/>
      <c r="K40" s="532"/>
      <c r="L40" s="532"/>
      <c r="M40" s="532"/>
      <c r="N40" s="532"/>
      <c r="O40" s="532"/>
      <c r="P40" s="532"/>
      <c r="Q40" s="532"/>
      <c r="R40" s="532"/>
      <c r="S40" s="533"/>
    </row>
    <row r="41" spans="1:19" ht="13.9" x14ac:dyDescent="0.3">
      <c r="A41" s="536" t="s">
        <v>0</v>
      </c>
      <c r="B41" s="534" t="s">
        <v>548</v>
      </c>
      <c r="C41" s="537" t="s">
        <v>549</v>
      </c>
      <c r="D41" s="537" t="s">
        <v>3</v>
      </c>
      <c r="E41" s="534" t="s">
        <v>30</v>
      </c>
      <c r="F41" s="534" t="s">
        <v>550</v>
      </c>
      <c r="G41" s="534"/>
      <c r="H41" s="547">
        <v>2021</v>
      </c>
      <c r="I41" s="548"/>
      <c r="J41" s="548"/>
      <c r="K41" s="548"/>
      <c r="L41" s="549"/>
      <c r="M41" s="547" t="s">
        <v>146</v>
      </c>
      <c r="N41" s="548"/>
      <c r="O41" s="548"/>
      <c r="P41" s="548"/>
      <c r="Q41" s="549"/>
      <c r="R41" s="535" t="s">
        <v>147</v>
      </c>
      <c r="S41" s="571"/>
    </row>
    <row r="42" spans="1:19" ht="20.65" x14ac:dyDescent="0.3">
      <c r="A42" s="536"/>
      <c r="B42" s="534"/>
      <c r="C42" s="537"/>
      <c r="D42" s="537"/>
      <c r="E42" s="534"/>
      <c r="F42" s="517" t="s">
        <v>31</v>
      </c>
      <c r="G42" s="517" t="s">
        <v>32</v>
      </c>
      <c r="H42" s="517" t="s">
        <v>34</v>
      </c>
      <c r="I42" s="517" t="s">
        <v>35</v>
      </c>
      <c r="J42" s="517" t="s">
        <v>33</v>
      </c>
      <c r="K42" s="506" t="s">
        <v>221</v>
      </c>
      <c r="L42" s="508"/>
      <c r="M42" s="76"/>
      <c r="N42" s="76"/>
      <c r="O42" s="76"/>
      <c r="P42" s="506" t="s">
        <v>221</v>
      </c>
      <c r="Q42" s="507"/>
      <c r="R42" s="542" t="s">
        <v>34</v>
      </c>
      <c r="S42" s="544" t="s">
        <v>36</v>
      </c>
    </row>
    <row r="43" spans="1:19" ht="41.25" customHeight="1" thickBot="1" x14ac:dyDescent="0.35">
      <c r="A43" s="561"/>
      <c r="B43" s="517"/>
      <c r="C43" s="562"/>
      <c r="D43" s="562"/>
      <c r="E43" s="517"/>
      <c r="F43" s="572"/>
      <c r="G43" s="572"/>
      <c r="H43" s="572"/>
      <c r="I43" s="572"/>
      <c r="J43" s="572"/>
      <c r="K43" s="95" t="s">
        <v>222</v>
      </c>
      <c r="L43" s="95" t="s">
        <v>223</v>
      </c>
      <c r="M43" s="95" t="s">
        <v>34</v>
      </c>
      <c r="N43" s="95" t="s">
        <v>35</v>
      </c>
      <c r="O43" s="95" t="s">
        <v>33</v>
      </c>
      <c r="P43" s="95" t="s">
        <v>222</v>
      </c>
      <c r="Q43" s="231" t="s">
        <v>223</v>
      </c>
      <c r="R43" s="543"/>
      <c r="S43" s="545"/>
    </row>
    <row r="44" spans="1:19" ht="51" x14ac:dyDescent="0.3">
      <c r="A44" s="554" t="s">
        <v>551</v>
      </c>
      <c r="B44" s="555" t="s">
        <v>552</v>
      </c>
      <c r="C44" s="245" t="s">
        <v>553</v>
      </c>
      <c r="D44" s="252" t="s">
        <v>591</v>
      </c>
      <c r="E44" s="252" t="s">
        <v>554</v>
      </c>
      <c r="F44" s="246">
        <v>0.85</v>
      </c>
      <c r="G44" s="247">
        <v>2020</v>
      </c>
      <c r="H44" s="248" t="s">
        <v>555</v>
      </c>
      <c r="I44" s="248" t="s">
        <v>555</v>
      </c>
      <c r="J44" s="248" t="s">
        <v>555</v>
      </c>
      <c r="K44" s="248" t="s">
        <v>555</v>
      </c>
      <c r="L44" s="248" t="s">
        <v>555</v>
      </c>
      <c r="M44" s="246">
        <v>0.92</v>
      </c>
      <c r="N44" s="246">
        <v>0.92</v>
      </c>
      <c r="O44" s="249">
        <v>1</v>
      </c>
      <c r="P44" s="250">
        <v>8397629</v>
      </c>
      <c r="Q44" s="250">
        <v>8229676.4199999999</v>
      </c>
      <c r="R44" s="246">
        <v>0.95</v>
      </c>
      <c r="S44" s="250">
        <v>10372181</v>
      </c>
    </row>
    <row r="45" spans="1:19" ht="51" x14ac:dyDescent="0.3">
      <c r="A45" s="510"/>
      <c r="B45" s="556"/>
      <c r="C45" s="242" t="s">
        <v>556</v>
      </c>
      <c r="D45" s="126" t="s">
        <v>557</v>
      </c>
      <c r="E45" s="126" t="s">
        <v>558</v>
      </c>
      <c r="F45" s="235">
        <v>0.99</v>
      </c>
      <c r="G45" s="154">
        <v>2020</v>
      </c>
      <c r="H45" s="235">
        <v>0.99</v>
      </c>
      <c r="I45" s="235">
        <v>0.99</v>
      </c>
      <c r="J45" s="251">
        <v>1</v>
      </c>
      <c r="K45" s="236">
        <v>8774140</v>
      </c>
      <c r="L45" s="236">
        <v>7545760.3999999994</v>
      </c>
      <c r="M45" s="235">
        <v>0.99</v>
      </c>
      <c r="N45" s="235">
        <v>0.99</v>
      </c>
      <c r="O45" s="251">
        <v>1</v>
      </c>
      <c r="P45" s="236">
        <v>8533008</v>
      </c>
      <c r="Q45" s="236">
        <v>8362347.8399999999</v>
      </c>
      <c r="R45" s="235">
        <v>0.99</v>
      </c>
      <c r="S45" s="236">
        <v>11648877</v>
      </c>
    </row>
    <row r="46" spans="1:19" ht="38.65" x14ac:dyDescent="0.3">
      <c r="A46" s="510"/>
      <c r="B46" s="556"/>
      <c r="C46" s="242" t="s">
        <v>559</v>
      </c>
      <c r="D46" s="126" t="s">
        <v>592</v>
      </c>
      <c r="E46" s="126" t="s">
        <v>554</v>
      </c>
      <c r="F46" s="235" t="s">
        <v>555</v>
      </c>
      <c r="G46" s="154" t="s">
        <v>555</v>
      </c>
      <c r="H46" s="244" t="s">
        <v>555</v>
      </c>
      <c r="I46" s="244" t="s">
        <v>555</v>
      </c>
      <c r="J46" s="235" t="s">
        <v>555</v>
      </c>
      <c r="K46" s="235" t="s">
        <v>555</v>
      </c>
      <c r="L46" s="235" t="s">
        <v>555</v>
      </c>
      <c r="M46" s="235">
        <v>0.9</v>
      </c>
      <c r="N46" s="235">
        <v>0.9</v>
      </c>
      <c r="O46" s="251">
        <v>1</v>
      </c>
      <c r="P46" s="236">
        <v>433820</v>
      </c>
      <c r="Q46" s="236">
        <v>425143.6</v>
      </c>
      <c r="R46" s="235">
        <v>0.95</v>
      </c>
      <c r="S46" s="236">
        <v>433820</v>
      </c>
    </row>
    <row r="47" spans="1:19" ht="57.75" customHeight="1" x14ac:dyDescent="0.3">
      <c r="A47" s="510"/>
      <c r="B47" s="552"/>
      <c r="C47" s="557" t="s">
        <v>560</v>
      </c>
      <c r="D47" s="559" t="s">
        <v>561</v>
      </c>
      <c r="E47" s="559" t="s">
        <v>558</v>
      </c>
      <c r="F47" s="546">
        <v>0.91</v>
      </c>
      <c r="G47" s="509">
        <v>2020</v>
      </c>
      <c r="H47" s="551">
        <v>1</v>
      </c>
      <c r="I47" s="551">
        <v>1</v>
      </c>
      <c r="J47" s="551">
        <v>1</v>
      </c>
      <c r="K47" s="526">
        <v>22397786</v>
      </c>
      <c r="L47" s="526">
        <v>19262095.960000001</v>
      </c>
      <c r="M47" s="546">
        <v>0.93</v>
      </c>
      <c r="N47" s="546">
        <v>0.93</v>
      </c>
      <c r="O47" s="546">
        <v>1</v>
      </c>
      <c r="P47" s="526">
        <v>20899131</v>
      </c>
      <c r="Q47" s="526">
        <v>20481148.379999999</v>
      </c>
      <c r="R47" s="546">
        <v>0.95</v>
      </c>
      <c r="S47" s="526">
        <v>24548259</v>
      </c>
    </row>
    <row r="48" spans="1:19" x14ac:dyDescent="0.3">
      <c r="A48" s="510"/>
      <c r="B48" s="528" t="s">
        <v>562</v>
      </c>
      <c r="C48" s="558"/>
      <c r="D48" s="560"/>
      <c r="E48" s="560"/>
      <c r="F48" s="553"/>
      <c r="G48" s="511"/>
      <c r="H48" s="552"/>
      <c r="I48" s="552"/>
      <c r="J48" s="552"/>
      <c r="K48" s="527"/>
      <c r="L48" s="527"/>
      <c r="M48" s="511"/>
      <c r="N48" s="511"/>
      <c r="O48" s="553"/>
      <c r="P48" s="527"/>
      <c r="Q48" s="527"/>
      <c r="R48" s="511"/>
      <c r="S48" s="527"/>
    </row>
    <row r="49" spans="1:19" ht="96.75" customHeight="1" x14ac:dyDescent="0.3">
      <c r="A49" s="510"/>
      <c r="B49" s="528"/>
      <c r="C49" s="242" t="s">
        <v>563</v>
      </c>
      <c r="D49" s="154" t="s">
        <v>593</v>
      </c>
      <c r="E49" s="126" t="s">
        <v>554</v>
      </c>
      <c r="F49" s="235" t="s">
        <v>555</v>
      </c>
      <c r="G49" s="154" t="s">
        <v>555</v>
      </c>
      <c r="H49" s="235" t="s">
        <v>555</v>
      </c>
      <c r="I49" s="154" t="s">
        <v>555</v>
      </c>
      <c r="J49" s="235" t="s">
        <v>555</v>
      </c>
      <c r="K49" s="235" t="s">
        <v>555</v>
      </c>
      <c r="L49" s="154" t="s">
        <v>555</v>
      </c>
      <c r="M49" s="235">
        <v>0.56999999999999995</v>
      </c>
      <c r="N49" s="235">
        <v>0.56999999999999995</v>
      </c>
      <c r="O49" s="251">
        <v>1</v>
      </c>
      <c r="P49" s="236">
        <v>7483697</v>
      </c>
      <c r="Q49" s="236">
        <v>7334023.0599999996</v>
      </c>
      <c r="R49" s="235">
        <v>0.73</v>
      </c>
      <c r="S49" s="236">
        <v>5123269</v>
      </c>
    </row>
    <row r="50" spans="1:19" ht="51" x14ac:dyDescent="0.3">
      <c r="A50" s="511"/>
      <c r="B50" s="265" t="s">
        <v>564</v>
      </c>
      <c r="C50" s="242" t="s">
        <v>565</v>
      </c>
      <c r="D50" s="154" t="s">
        <v>566</v>
      </c>
      <c r="E50" s="126" t="s">
        <v>558</v>
      </c>
      <c r="F50" s="235">
        <v>0.97</v>
      </c>
      <c r="G50" s="154">
        <v>2020</v>
      </c>
      <c r="H50" s="251">
        <v>1</v>
      </c>
      <c r="I50" s="251">
        <v>1</v>
      </c>
      <c r="J50" s="251">
        <v>1</v>
      </c>
      <c r="K50" s="236">
        <v>40624649</v>
      </c>
      <c r="L50" s="414">
        <v>34937198.140000001</v>
      </c>
      <c r="M50" s="235">
        <v>0.97</v>
      </c>
      <c r="N50" s="235">
        <v>0.97</v>
      </c>
      <c r="O50" s="251">
        <v>1</v>
      </c>
      <c r="P50" s="236">
        <v>29878360</v>
      </c>
      <c r="Q50" s="236">
        <v>29280792.800000001</v>
      </c>
      <c r="R50" s="235">
        <v>0.97</v>
      </c>
      <c r="S50" s="236">
        <v>25952439</v>
      </c>
    </row>
    <row r="51" spans="1:19" ht="14.25" x14ac:dyDescent="0.45">
      <c r="A51" s="36" t="s">
        <v>45</v>
      </c>
      <c r="B51"/>
      <c r="C51"/>
      <c r="D51"/>
      <c r="E51"/>
      <c r="F51"/>
      <c r="G51"/>
      <c r="H51"/>
      <c r="I51"/>
      <c r="J51"/>
      <c r="K51"/>
      <c r="L51" s="232"/>
      <c r="M51"/>
      <c r="N51"/>
      <c r="O51"/>
      <c r="P51" s="233"/>
      <c r="Q51"/>
      <c r="R51"/>
      <c r="S51" s="233"/>
    </row>
    <row r="52" spans="1:19" ht="14.25" x14ac:dyDescent="0.45">
      <c r="A52" s="36" t="s">
        <v>46</v>
      </c>
      <c r="B52"/>
      <c r="C52"/>
      <c r="D52"/>
      <c r="E52"/>
      <c r="F52"/>
      <c r="G52"/>
      <c r="H52"/>
      <c r="I52"/>
      <c r="J52"/>
      <c r="K52"/>
      <c r="L52"/>
      <c r="M52"/>
      <c r="N52"/>
      <c r="O52"/>
      <c r="P52"/>
      <c r="Q52"/>
      <c r="R52"/>
      <c r="S52"/>
    </row>
    <row r="53" spans="1:19" ht="14.25" x14ac:dyDescent="0.45">
      <c r="A53" s="234" t="s">
        <v>567</v>
      </c>
      <c r="B53"/>
      <c r="C53"/>
      <c r="D53"/>
      <c r="E53"/>
      <c r="F53"/>
      <c r="G53"/>
      <c r="H53"/>
      <c r="I53"/>
      <c r="J53"/>
      <c r="K53" s="233"/>
      <c r="L53"/>
      <c r="M53"/>
      <c r="N53"/>
      <c r="O53"/>
      <c r="P53"/>
      <c r="Q53"/>
      <c r="R53"/>
      <c r="S53" s="233"/>
    </row>
    <row r="54" spans="1:19" ht="14.25" x14ac:dyDescent="0.45">
      <c r="A54" s="234" t="s">
        <v>568</v>
      </c>
      <c r="B54"/>
      <c r="C54"/>
      <c r="D54"/>
      <c r="E54"/>
      <c r="F54"/>
      <c r="G54"/>
      <c r="H54"/>
      <c r="I54"/>
      <c r="J54"/>
      <c r="K54"/>
      <c r="L54"/>
      <c r="M54"/>
      <c r="N54"/>
      <c r="O54"/>
      <c r="P54" s="233"/>
      <c r="Q54"/>
      <c r="R54"/>
      <c r="S54"/>
    </row>
    <row r="55" spans="1:19" ht="14.25" x14ac:dyDescent="0.45">
      <c r="A55" s="234" t="s">
        <v>569</v>
      </c>
      <c r="B55"/>
      <c r="C55"/>
      <c r="D55"/>
      <c r="E55"/>
      <c r="F55"/>
      <c r="G55"/>
      <c r="H55"/>
      <c r="I55"/>
      <c r="J55"/>
      <c r="K55" s="233"/>
      <c r="L55"/>
      <c r="M55"/>
      <c r="N55"/>
      <c r="O55"/>
    </row>
    <row r="56" spans="1:19" x14ac:dyDescent="0.3">
      <c r="A56" s="550"/>
      <c r="B56" s="550"/>
      <c r="C56" s="550"/>
      <c r="D56" s="550"/>
      <c r="E56" s="550"/>
      <c r="F56" s="550"/>
      <c r="G56" s="550"/>
      <c r="H56" s="550"/>
      <c r="I56" s="550"/>
      <c r="J56" s="550"/>
      <c r="K56" s="550"/>
      <c r="L56" s="550"/>
      <c r="M56" s="550"/>
      <c r="N56" s="550"/>
      <c r="O56" s="550"/>
    </row>
  </sheetData>
  <mergeCells count="118">
    <mergeCell ref="M3:Q3"/>
    <mergeCell ref="P4:Q4"/>
    <mergeCell ref="R3:S3"/>
    <mergeCell ref="M41:Q41"/>
    <mergeCell ref="R41:S41"/>
    <mergeCell ref="F42:F43"/>
    <mergeCell ref="G42:G43"/>
    <mergeCell ref="H42:H43"/>
    <mergeCell ref="I42:I43"/>
    <mergeCell ref="J42:J43"/>
    <mergeCell ref="S10:S11"/>
    <mergeCell ref="K12:K13"/>
    <mergeCell ref="P12:P13"/>
    <mergeCell ref="S12:S13"/>
    <mergeCell ref="K14:K15"/>
    <mergeCell ref="P14:P15"/>
    <mergeCell ref="S14:S15"/>
    <mergeCell ref="P47:P48"/>
    <mergeCell ref="Q47:Q48"/>
    <mergeCell ref="A41:A43"/>
    <mergeCell ref="B41:B43"/>
    <mergeCell ref="C41:C43"/>
    <mergeCell ref="D41:D43"/>
    <mergeCell ref="A2:C2"/>
    <mergeCell ref="A1:S1"/>
    <mergeCell ref="E3:E5"/>
    <mergeCell ref="F3:G3"/>
    <mergeCell ref="D2:S2"/>
    <mergeCell ref="A3:A5"/>
    <mergeCell ref="B3:B5"/>
    <mergeCell ref="C3:C5"/>
    <mergeCell ref="D3:D5"/>
    <mergeCell ref="F4:F5"/>
    <mergeCell ref="G4:G5"/>
    <mergeCell ref="H4:H5"/>
    <mergeCell ref="I4:I5"/>
    <mergeCell ref="R4:R5"/>
    <mergeCell ref="S4:S5"/>
    <mergeCell ref="J4:J5"/>
    <mergeCell ref="H3:L3"/>
    <mergeCell ref="K4:L4"/>
    <mergeCell ref="R47:R48"/>
    <mergeCell ref="A40:C40"/>
    <mergeCell ref="D40:S40"/>
    <mergeCell ref="E41:E43"/>
    <mergeCell ref="F41:G41"/>
    <mergeCell ref="H41:L41"/>
    <mergeCell ref="A56:O56"/>
    <mergeCell ref="J47:J48"/>
    <mergeCell ref="K47:K48"/>
    <mergeCell ref="L47:L48"/>
    <mergeCell ref="M47:M48"/>
    <mergeCell ref="N47:N48"/>
    <mergeCell ref="O47:O48"/>
    <mergeCell ref="K42:L42"/>
    <mergeCell ref="P42:Q42"/>
    <mergeCell ref="A44:A50"/>
    <mergeCell ref="B44:B47"/>
    <mergeCell ref="C47:C48"/>
    <mergeCell ref="D47:D48"/>
    <mergeCell ref="E47:E48"/>
    <mergeCell ref="F47:F48"/>
    <mergeCell ref="G47:G48"/>
    <mergeCell ref="H47:H48"/>
    <mergeCell ref="I47:I48"/>
    <mergeCell ref="A6:A18"/>
    <mergeCell ref="K6:K9"/>
    <mergeCell ref="P6:P9"/>
    <mergeCell ref="S6:S9"/>
    <mergeCell ref="K10:K11"/>
    <mergeCell ref="P10:P11"/>
    <mergeCell ref="S47:S48"/>
    <mergeCell ref="B48:B49"/>
    <mergeCell ref="A22:C22"/>
    <mergeCell ref="D22:S22"/>
    <mergeCell ref="E23:E25"/>
    <mergeCell ref="F23:G23"/>
    <mergeCell ref="A23:A25"/>
    <mergeCell ref="B23:B25"/>
    <mergeCell ref="C23:C25"/>
    <mergeCell ref="D23:D25"/>
    <mergeCell ref="F24:F25"/>
    <mergeCell ref="G24:G25"/>
    <mergeCell ref="H24:H25"/>
    <mergeCell ref="I24:I25"/>
    <mergeCell ref="R24:R25"/>
    <mergeCell ref="S24:S25"/>
    <mergeCell ref="R42:R43"/>
    <mergeCell ref="S42:S43"/>
    <mergeCell ref="R23:S23"/>
    <mergeCell ref="H23:L23"/>
    <mergeCell ref="A26:A34"/>
    <mergeCell ref="C26:C27"/>
    <mergeCell ref="C29:C30"/>
    <mergeCell ref="B26:B28"/>
    <mergeCell ref="B29:B30"/>
    <mergeCell ref="C31:C32"/>
    <mergeCell ref="B31:B32"/>
    <mergeCell ref="B33:B34"/>
    <mergeCell ref="J24:J25"/>
    <mergeCell ref="K24:L24"/>
    <mergeCell ref="M23:Q23"/>
    <mergeCell ref="P24:Q24"/>
    <mergeCell ref="B12:B13"/>
    <mergeCell ref="C12:C13"/>
    <mergeCell ref="L12:L13"/>
    <mergeCell ref="Q12:Q13"/>
    <mergeCell ref="B14:B15"/>
    <mergeCell ref="C14:C15"/>
    <mergeCell ref="Q14:Q15"/>
    <mergeCell ref="B6:B9"/>
    <mergeCell ref="C6:C9"/>
    <mergeCell ref="L6:L9"/>
    <mergeCell ref="Q6:Q9"/>
    <mergeCell ref="B10:B11"/>
    <mergeCell ref="C10:C11"/>
    <mergeCell ref="L10:L11"/>
    <mergeCell ref="Q10:Q11"/>
  </mergeCells>
  <printOptions horizontalCentered="1"/>
  <pageMargins left="0.23622047244094491" right="0.23622047244094491" top="0.74803149606299213" bottom="0.74803149606299213" header="0.31496062992125984" footer="0.31496062992125984"/>
  <pageSetup paperSize="9" scale="50" fitToHeight="0" orientation="landscape" r:id="rId1"/>
  <rowBreaks count="2" manualBreakCount="2">
    <brk id="21" max="18" man="1"/>
    <brk id="39" max="16383"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Z152"/>
  <sheetViews>
    <sheetView view="pageBreakPreview" topLeftCell="B1" zoomScale="70" zoomScaleNormal="100" zoomScaleSheetLayoutView="70" workbookViewId="0">
      <pane ySplit="6" topLeftCell="A114" activePane="bottomLeft" state="frozen"/>
      <selection pane="bottomLeft" sqref="A1:W152"/>
    </sheetView>
  </sheetViews>
  <sheetFormatPr baseColWidth="10" defaultColWidth="11.3984375" defaultRowHeight="11.65" x14ac:dyDescent="0.35"/>
  <cols>
    <col min="1" max="1" width="72.73046875" style="267" customWidth="1"/>
    <col min="2" max="2" width="10.86328125" style="33" customWidth="1"/>
    <col min="3" max="3" width="27.73046875" style="376" customWidth="1"/>
    <col min="4" max="4" width="19.86328125" style="200" customWidth="1"/>
    <col min="5" max="5" width="32.59765625" style="200" customWidth="1"/>
    <col min="6" max="6" width="26.73046875" style="18" customWidth="1"/>
    <col min="7" max="7" width="14" style="18" customWidth="1"/>
    <col min="8" max="8" width="46" style="267" customWidth="1"/>
    <col min="9" max="9" width="12.3984375" style="376" customWidth="1"/>
    <col min="10" max="10" width="18.86328125" style="33" customWidth="1"/>
    <col min="11" max="11" width="9.73046875" style="18" customWidth="1"/>
    <col min="12" max="12" width="9.86328125" style="18" customWidth="1"/>
    <col min="13" max="13" width="11" style="18" customWidth="1"/>
    <col min="14" max="14" width="4.86328125" style="18" customWidth="1"/>
    <col min="15" max="15" width="8.86328125" style="18" customWidth="1"/>
    <col min="16" max="16" width="11.265625" style="18" customWidth="1"/>
    <col min="17" max="17" width="8.1328125" style="18" customWidth="1"/>
    <col min="18" max="18" width="13.59765625" style="18" customWidth="1"/>
    <col min="19" max="19" width="11.3984375" style="18" customWidth="1"/>
    <col min="20" max="20" width="13.3984375" style="18" customWidth="1"/>
    <col min="21" max="21" width="8.265625" style="18" customWidth="1"/>
    <col min="22" max="22" width="15.86328125" style="18" customWidth="1"/>
    <col min="23" max="23" width="12.3984375" style="18" customWidth="1"/>
    <col min="24" max="24" width="11.3984375" style="18"/>
    <col min="25" max="25" width="0" style="18" hidden="1" customWidth="1"/>
    <col min="26" max="26" width="12.3984375" style="18" customWidth="1"/>
    <col min="27" max="16384" width="11.3984375" style="18"/>
  </cols>
  <sheetData>
    <row r="1" spans="1:26" ht="20.65" x14ac:dyDescent="0.35">
      <c r="A1" s="655" t="s">
        <v>216</v>
      </c>
      <c r="B1" s="656"/>
      <c r="C1" s="656"/>
      <c r="D1" s="656"/>
      <c r="E1" s="656"/>
      <c r="F1" s="656"/>
      <c r="G1" s="656"/>
      <c r="H1" s="656"/>
      <c r="I1" s="656"/>
      <c r="J1" s="656"/>
      <c r="K1" s="656"/>
      <c r="L1" s="656"/>
      <c r="M1" s="656"/>
      <c r="N1" s="656"/>
      <c r="O1" s="656"/>
      <c r="P1" s="656"/>
      <c r="Q1" s="656"/>
      <c r="R1" s="656"/>
      <c r="S1" s="656"/>
      <c r="T1" s="656"/>
      <c r="U1" s="656"/>
      <c r="V1" s="656"/>
      <c r="W1" s="657"/>
    </row>
    <row r="2" spans="1:26" ht="20.65" x14ac:dyDescent="0.35">
      <c r="A2" s="655" t="s">
        <v>161</v>
      </c>
      <c r="B2" s="656"/>
      <c r="C2" s="656"/>
      <c r="D2" s="656"/>
      <c r="E2" s="656"/>
      <c r="F2" s="656"/>
      <c r="G2" s="656"/>
      <c r="H2" s="656"/>
      <c r="I2" s="656"/>
      <c r="J2" s="656"/>
      <c r="K2" s="656"/>
      <c r="L2" s="656"/>
      <c r="M2" s="656"/>
      <c r="N2" s="656"/>
      <c r="O2" s="656"/>
      <c r="P2" s="656"/>
      <c r="Q2" s="656"/>
      <c r="R2" s="656"/>
      <c r="S2" s="656"/>
      <c r="T2" s="656"/>
      <c r="U2" s="656"/>
      <c r="V2" s="656"/>
      <c r="W2" s="657"/>
    </row>
    <row r="3" spans="1:26" ht="17.649999999999999" x14ac:dyDescent="0.35">
      <c r="A3" s="658" t="s">
        <v>5515</v>
      </c>
      <c r="B3" s="658"/>
      <c r="C3" s="658"/>
      <c r="D3" s="658"/>
      <c r="E3" s="658"/>
      <c r="F3" s="658"/>
      <c r="G3" s="658"/>
      <c r="H3" s="658"/>
      <c r="I3" s="658"/>
      <c r="J3" s="658"/>
      <c r="K3" s="658"/>
      <c r="L3" s="658"/>
      <c r="M3" s="658"/>
      <c r="N3" s="658"/>
      <c r="O3" s="658"/>
      <c r="P3" s="658"/>
      <c r="Q3" s="658"/>
      <c r="R3" s="659" t="s">
        <v>169</v>
      </c>
      <c r="S3" s="660"/>
      <c r="T3" s="665" t="s">
        <v>160</v>
      </c>
      <c r="U3" s="666"/>
      <c r="V3" s="621" t="s">
        <v>162</v>
      </c>
      <c r="W3" s="562" t="s">
        <v>180</v>
      </c>
      <c r="X3" s="19"/>
      <c r="Y3" s="19"/>
      <c r="Z3" s="19"/>
    </row>
    <row r="4" spans="1:26" ht="13.9" x14ac:dyDescent="0.35">
      <c r="A4" s="96" t="s">
        <v>5516</v>
      </c>
      <c r="B4" s="43"/>
      <c r="C4" s="42"/>
      <c r="D4" s="42"/>
      <c r="E4" s="42"/>
      <c r="F4" s="42"/>
      <c r="G4" s="42"/>
      <c r="H4" s="43"/>
      <c r="I4" s="42"/>
      <c r="J4" s="43"/>
      <c r="K4" s="42"/>
      <c r="L4" s="42"/>
      <c r="M4" s="42"/>
      <c r="N4" s="42"/>
      <c r="O4" s="42"/>
      <c r="P4" s="42"/>
      <c r="Q4" s="42"/>
      <c r="R4" s="661"/>
      <c r="S4" s="662"/>
      <c r="T4" s="667"/>
      <c r="U4" s="668"/>
      <c r="V4" s="678"/>
      <c r="W4" s="671"/>
    </row>
    <row r="5" spans="1:26" s="267" customFormat="1" ht="38.25" customHeight="1" x14ac:dyDescent="0.35">
      <c r="A5" s="43" t="s">
        <v>88</v>
      </c>
      <c r="B5" s="621" t="s">
        <v>183</v>
      </c>
      <c r="C5" s="621" t="s">
        <v>163</v>
      </c>
      <c r="D5" s="621" t="s">
        <v>89</v>
      </c>
      <c r="E5" s="621" t="s">
        <v>164</v>
      </c>
      <c r="F5" s="621" t="s">
        <v>158</v>
      </c>
      <c r="G5" s="621" t="s">
        <v>90</v>
      </c>
      <c r="H5" s="621" t="s">
        <v>165</v>
      </c>
      <c r="I5" s="673" t="s">
        <v>170</v>
      </c>
      <c r="J5" s="674"/>
      <c r="K5" s="673" t="s">
        <v>91</v>
      </c>
      <c r="L5" s="674"/>
      <c r="M5" s="675" t="s">
        <v>173</v>
      </c>
      <c r="N5" s="676"/>
      <c r="O5" s="677" t="s">
        <v>182</v>
      </c>
      <c r="P5" s="677"/>
      <c r="Q5" s="677"/>
      <c r="R5" s="663"/>
      <c r="S5" s="664"/>
      <c r="T5" s="669"/>
      <c r="U5" s="670"/>
      <c r="V5" s="679"/>
      <c r="W5" s="672"/>
    </row>
    <row r="6" spans="1:26" ht="34.9" x14ac:dyDescent="0.35">
      <c r="A6" s="43" t="s">
        <v>159</v>
      </c>
      <c r="B6" s="679"/>
      <c r="C6" s="679"/>
      <c r="D6" s="679"/>
      <c r="E6" s="679"/>
      <c r="F6" s="679"/>
      <c r="G6" s="679"/>
      <c r="H6" s="679"/>
      <c r="I6" s="43" t="s">
        <v>171</v>
      </c>
      <c r="J6" s="43" t="s">
        <v>172</v>
      </c>
      <c r="K6" s="43" t="s">
        <v>174</v>
      </c>
      <c r="L6" s="43" t="s">
        <v>175</v>
      </c>
      <c r="M6" s="49" t="s">
        <v>176</v>
      </c>
      <c r="N6" s="48" t="s">
        <v>33</v>
      </c>
      <c r="O6" s="47" t="s">
        <v>177</v>
      </c>
      <c r="P6" s="50" t="s">
        <v>178</v>
      </c>
      <c r="Q6" s="47" t="s">
        <v>179</v>
      </c>
      <c r="R6" s="44">
        <v>2021</v>
      </c>
      <c r="S6" s="44" t="s">
        <v>146</v>
      </c>
      <c r="T6" s="45" t="s">
        <v>95</v>
      </c>
      <c r="U6" s="46" t="s">
        <v>33</v>
      </c>
      <c r="V6" s="51" t="s">
        <v>147</v>
      </c>
      <c r="W6" s="56" t="s">
        <v>181</v>
      </c>
    </row>
    <row r="7" spans="1:26" ht="69.75" x14ac:dyDescent="0.35">
      <c r="A7" s="352" t="s">
        <v>4492</v>
      </c>
      <c r="B7" s="304">
        <v>2202723</v>
      </c>
      <c r="C7" s="305" t="s">
        <v>2119</v>
      </c>
      <c r="D7" s="305" t="s">
        <v>4493</v>
      </c>
      <c r="E7" s="305" t="s">
        <v>4494</v>
      </c>
      <c r="F7" s="353">
        <v>1219058.46</v>
      </c>
      <c r="G7" s="302">
        <v>44680</v>
      </c>
      <c r="H7" s="354" t="s">
        <v>4495</v>
      </c>
      <c r="I7" s="355">
        <v>44680</v>
      </c>
      <c r="J7" s="356" t="s">
        <v>4497</v>
      </c>
      <c r="K7" s="357"/>
      <c r="L7" s="357"/>
      <c r="M7" s="357"/>
      <c r="N7" s="357"/>
      <c r="O7" s="358"/>
      <c r="P7" s="358"/>
      <c r="Q7" s="358"/>
      <c r="R7" s="21"/>
      <c r="S7" s="21"/>
      <c r="T7" s="21"/>
      <c r="U7" s="21"/>
      <c r="V7" s="52"/>
      <c r="W7" s="20"/>
      <c r="Y7" s="355">
        <v>44924</v>
      </c>
    </row>
    <row r="8" spans="1:26" ht="34.9" x14ac:dyDescent="0.35">
      <c r="A8" s="275" t="s">
        <v>4498</v>
      </c>
      <c r="B8" s="276"/>
      <c r="C8" s="228" t="s">
        <v>2119</v>
      </c>
      <c r="D8" s="228" t="s">
        <v>4493</v>
      </c>
      <c r="E8" s="228" t="s">
        <v>4499</v>
      </c>
      <c r="F8" s="300">
        <v>309180</v>
      </c>
      <c r="G8" s="302">
        <v>44649</v>
      </c>
      <c r="H8" s="278" t="s">
        <v>4500</v>
      </c>
      <c r="I8" s="302">
        <v>44649</v>
      </c>
      <c r="J8" s="276" t="s">
        <v>4502</v>
      </c>
      <c r="K8" s="303"/>
      <c r="L8" s="303"/>
      <c r="M8" s="303"/>
      <c r="N8" s="303"/>
      <c r="O8" s="303"/>
      <c r="P8" s="303"/>
      <c r="Q8" s="303"/>
      <c r="R8" s="20"/>
      <c r="S8" s="20"/>
      <c r="T8" s="20"/>
      <c r="U8" s="20"/>
      <c r="V8" s="53"/>
      <c r="W8" s="20"/>
      <c r="Y8" s="302">
        <v>44771</v>
      </c>
    </row>
    <row r="9" spans="1:26" ht="34.9" x14ac:dyDescent="0.35">
      <c r="A9" s="275" t="s">
        <v>4503</v>
      </c>
      <c r="B9" s="276">
        <v>2355217</v>
      </c>
      <c r="C9" s="228" t="s">
        <v>4504</v>
      </c>
      <c r="D9" s="228" t="s">
        <v>4493</v>
      </c>
      <c r="E9" s="228" t="s">
        <v>4505</v>
      </c>
      <c r="F9" s="300">
        <v>273551.40000000002</v>
      </c>
      <c r="G9" s="302">
        <v>44645</v>
      </c>
      <c r="H9" s="278" t="s">
        <v>4506</v>
      </c>
      <c r="I9" s="302">
        <v>44645</v>
      </c>
      <c r="J9" s="276" t="s">
        <v>4508</v>
      </c>
      <c r="K9" s="303"/>
      <c r="L9" s="303"/>
      <c r="M9" s="303"/>
      <c r="N9" s="303"/>
      <c r="O9" s="303"/>
      <c r="P9" s="303"/>
      <c r="Q9" s="303"/>
      <c r="R9" s="20"/>
      <c r="S9" s="20"/>
      <c r="T9" s="20"/>
      <c r="U9" s="20"/>
      <c r="V9" s="53"/>
      <c r="W9" s="20"/>
      <c r="Y9" s="302">
        <v>44813</v>
      </c>
    </row>
    <row r="10" spans="1:26" ht="34.9" x14ac:dyDescent="0.35">
      <c r="A10" s="275" t="s">
        <v>4509</v>
      </c>
      <c r="B10" s="276"/>
      <c r="C10" s="228" t="s">
        <v>2119</v>
      </c>
      <c r="D10" s="228" t="s">
        <v>4493</v>
      </c>
      <c r="E10" s="228" t="s">
        <v>4510</v>
      </c>
      <c r="F10" s="300">
        <v>545800</v>
      </c>
      <c r="G10" s="302">
        <v>44656</v>
      </c>
      <c r="H10" s="278" t="s">
        <v>4511</v>
      </c>
      <c r="I10" s="302">
        <v>44656</v>
      </c>
      <c r="J10" s="276" t="s">
        <v>4513</v>
      </c>
      <c r="K10" s="303"/>
      <c r="L10" s="303"/>
      <c r="M10" s="303"/>
      <c r="N10" s="303"/>
      <c r="O10" s="303"/>
      <c r="P10" s="303"/>
      <c r="Q10" s="303"/>
      <c r="R10" s="20"/>
      <c r="S10" s="20"/>
      <c r="T10" s="20"/>
      <c r="U10" s="20"/>
      <c r="V10" s="53"/>
      <c r="W10" s="20"/>
      <c r="Y10" s="302">
        <v>44809</v>
      </c>
    </row>
    <row r="11" spans="1:26" ht="46.5" x14ac:dyDescent="0.35">
      <c r="A11" s="275" t="s">
        <v>4514</v>
      </c>
      <c r="B11" s="276"/>
      <c r="C11" s="228" t="s">
        <v>2119</v>
      </c>
      <c r="D11" s="228" t="s">
        <v>4493</v>
      </c>
      <c r="E11" s="228" t="s">
        <v>4515</v>
      </c>
      <c r="F11" s="300">
        <v>466000</v>
      </c>
      <c r="G11" s="302">
        <v>44652</v>
      </c>
      <c r="H11" s="278" t="s">
        <v>4511</v>
      </c>
      <c r="I11" s="302">
        <v>44652</v>
      </c>
      <c r="J11" s="276" t="s">
        <v>4513</v>
      </c>
      <c r="K11" s="303"/>
      <c r="L11" s="303"/>
      <c r="M11" s="303"/>
      <c r="N11" s="303"/>
      <c r="O11" s="303"/>
      <c r="P11" s="303"/>
      <c r="Q11" s="303"/>
      <c r="R11" s="20"/>
      <c r="S11" s="20"/>
      <c r="T11" s="20"/>
      <c r="U11" s="20"/>
      <c r="V11" s="53"/>
      <c r="W11" s="20"/>
      <c r="Y11" s="302">
        <v>44805</v>
      </c>
    </row>
    <row r="12" spans="1:26" ht="69.75" x14ac:dyDescent="0.35">
      <c r="A12" s="275" t="s">
        <v>4517</v>
      </c>
      <c r="B12" s="276">
        <v>2339380</v>
      </c>
      <c r="C12" s="228" t="s">
        <v>2119</v>
      </c>
      <c r="D12" s="228" t="s">
        <v>4493</v>
      </c>
      <c r="E12" s="228" t="s">
        <v>4518</v>
      </c>
      <c r="F12" s="300">
        <v>843483.79</v>
      </c>
      <c r="G12" s="302">
        <v>44662</v>
      </c>
      <c r="H12" s="278" t="s">
        <v>4519</v>
      </c>
      <c r="I12" s="302">
        <v>44664</v>
      </c>
      <c r="J12" s="276" t="s">
        <v>4521</v>
      </c>
      <c r="K12" s="303"/>
      <c r="L12" s="303"/>
      <c r="M12" s="303"/>
      <c r="N12" s="303"/>
      <c r="O12" s="303"/>
      <c r="P12" s="303"/>
      <c r="Q12" s="303"/>
      <c r="R12" s="20"/>
      <c r="S12" s="20"/>
      <c r="T12" s="20"/>
      <c r="U12" s="20"/>
      <c r="V12" s="53"/>
      <c r="W12" s="20"/>
      <c r="Y12" s="302">
        <v>44970</v>
      </c>
    </row>
    <row r="13" spans="1:26" ht="46.5" x14ac:dyDescent="0.35">
      <c r="A13" s="275" t="s">
        <v>4522</v>
      </c>
      <c r="B13" s="276">
        <v>2465433</v>
      </c>
      <c r="C13" s="228" t="s">
        <v>2119</v>
      </c>
      <c r="D13" s="228" t="s">
        <v>4493</v>
      </c>
      <c r="E13" s="228" t="s">
        <v>4523</v>
      </c>
      <c r="F13" s="300">
        <v>1116857.99</v>
      </c>
      <c r="G13" s="302">
        <v>44643</v>
      </c>
      <c r="H13" s="278" t="s">
        <v>4524</v>
      </c>
      <c r="I13" s="302">
        <v>44643</v>
      </c>
      <c r="J13" s="276" t="s">
        <v>4526</v>
      </c>
      <c r="K13" s="303"/>
      <c r="L13" s="303"/>
      <c r="M13" s="303"/>
      <c r="N13" s="303"/>
      <c r="O13" s="303"/>
      <c r="P13" s="303"/>
      <c r="Q13" s="303"/>
      <c r="R13" s="20"/>
      <c r="S13" s="20"/>
      <c r="T13" s="20"/>
      <c r="U13" s="20"/>
      <c r="V13" s="53"/>
      <c r="W13" s="20"/>
      <c r="Y13" s="302">
        <v>44980</v>
      </c>
    </row>
    <row r="14" spans="1:26" ht="46.5" x14ac:dyDescent="0.35">
      <c r="A14" s="275" t="s">
        <v>4527</v>
      </c>
      <c r="B14" s="276">
        <v>2459071</v>
      </c>
      <c r="C14" s="228" t="s">
        <v>4528</v>
      </c>
      <c r="D14" s="228" t="s">
        <v>4493</v>
      </c>
      <c r="E14" s="228" t="s">
        <v>4529</v>
      </c>
      <c r="F14" s="300">
        <v>310300.02</v>
      </c>
      <c r="G14" s="302">
        <v>44706</v>
      </c>
      <c r="H14" s="278" t="s">
        <v>4530</v>
      </c>
      <c r="I14" s="302">
        <v>44693</v>
      </c>
      <c r="J14" s="276" t="s">
        <v>4532</v>
      </c>
      <c r="K14" s="303"/>
      <c r="L14" s="303"/>
      <c r="M14" s="303"/>
      <c r="N14" s="303"/>
      <c r="O14" s="303"/>
      <c r="P14" s="303"/>
      <c r="Q14" s="303"/>
      <c r="R14" s="20"/>
      <c r="S14" s="20"/>
      <c r="T14" s="20"/>
      <c r="U14" s="20"/>
      <c r="V14" s="53"/>
      <c r="W14" s="20"/>
      <c r="Y14" s="302">
        <v>44846</v>
      </c>
    </row>
    <row r="15" spans="1:26" ht="46.5" x14ac:dyDescent="0.35">
      <c r="A15" s="275" t="s">
        <v>4533</v>
      </c>
      <c r="B15" s="276">
        <v>2423617</v>
      </c>
      <c r="C15" s="228" t="s">
        <v>4504</v>
      </c>
      <c r="D15" s="228" t="s">
        <v>4493</v>
      </c>
      <c r="E15" s="228" t="s">
        <v>4534</v>
      </c>
      <c r="F15" s="300">
        <v>239634.31</v>
      </c>
      <c r="G15" s="302">
        <v>44581</v>
      </c>
      <c r="H15" s="278" t="s">
        <v>4535</v>
      </c>
      <c r="I15" s="302">
        <v>44581</v>
      </c>
      <c r="J15" s="276" t="s">
        <v>4513</v>
      </c>
      <c r="K15" s="303"/>
      <c r="L15" s="303"/>
      <c r="M15" s="303"/>
      <c r="N15" s="303"/>
      <c r="O15" s="303"/>
      <c r="P15" s="303"/>
      <c r="Q15" s="303"/>
      <c r="R15" s="20"/>
      <c r="S15" s="20"/>
      <c r="T15" s="20"/>
      <c r="U15" s="20"/>
      <c r="V15" s="53"/>
      <c r="W15" s="20"/>
      <c r="Y15" s="302">
        <v>44732</v>
      </c>
    </row>
    <row r="16" spans="1:26" ht="34.9" x14ac:dyDescent="0.35">
      <c r="A16" s="275" t="s">
        <v>4537</v>
      </c>
      <c r="B16" s="276">
        <v>2141347</v>
      </c>
      <c r="C16" s="228" t="s">
        <v>2119</v>
      </c>
      <c r="D16" s="228" t="s">
        <v>4493</v>
      </c>
      <c r="E16" s="228" t="s">
        <v>4538</v>
      </c>
      <c r="F16" s="300">
        <v>471496.27</v>
      </c>
      <c r="G16" s="302">
        <v>44678</v>
      </c>
      <c r="H16" s="278" t="s">
        <v>5591</v>
      </c>
      <c r="I16" s="302">
        <v>44678</v>
      </c>
      <c r="J16" s="276" t="s">
        <v>4532</v>
      </c>
      <c r="K16" s="303"/>
      <c r="L16" s="303"/>
      <c r="M16" s="303"/>
      <c r="N16" s="303"/>
      <c r="O16" s="303"/>
      <c r="P16" s="303"/>
      <c r="Q16" s="303"/>
      <c r="R16" s="20"/>
      <c r="S16" s="20"/>
      <c r="T16" s="20"/>
      <c r="U16" s="20"/>
      <c r="V16" s="53"/>
      <c r="W16" s="20"/>
      <c r="Y16" s="302">
        <v>44861</v>
      </c>
    </row>
    <row r="17" spans="1:25" ht="46.5" x14ac:dyDescent="0.35">
      <c r="A17" s="275" t="s">
        <v>4541</v>
      </c>
      <c r="B17" s="276">
        <v>2327106</v>
      </c>
      <c r="C17" s="228" t="s">
        <v>2119</v>
      </c>
      <c r="D17" s="228" t="s">
        <v>4493</v>
      </c>
      <c r="E17" s="228" t="s">
        <v>4542</v>
      </c>
      <c r="F17" s="300">
        <v>2258334.9</v>
      </c>
      <c r="G17" s="302">
        <v>44671</v>
      </c>
      <c r="H17" s="278" t="s">
        <v>5592</v>
      </c>
      <c r="I17" s="302">
        <v>44671</v>
      </c>
      <c r="J17" s="276" t="s">
        <v>4545</v>
      </c>
      <c r="K17" s="303"/>
      <c r="L17" s="303"/>
      <c r="M17" s="303"/>
      <c r="N17" s="303"/>
      <c r="O17" s="303"/>
      <c r="P17" s="303"/>
      <c r="Q17" s="303"/>
      <c r="R17" s="20"/>
      <c r="S17" s="20"/>
      <c r="T17" s="20"/>
      <c r="U17" s="20"/>
      <c r="V17" s="53"/>
      <c r="W17" s="20"/>
      <c r="Y17" s="302">
        <v>45127</v>
      </c>
    </row>
    <row r="18" spans="1:25" ht="34.9" x14ac:dyDescent="0.35">
      <c r="A18" s="275" t="s">
        <v>4546</v>
      </c>
      <c r="B18" s="276">
        <v>2279032</v>
      </c>
      <c r="C18" s="228" t="s">
        <v>2068</v>
      </c>
      <c r="D18" s="228" t="s">
        <v>4547</v>
      </c>
      <c r="E18" s="228" t="s">
        <v>4548</v>
      </c>
      <c r="F18" s="300">
        <v>45130342.060000002</v>
      </c>
      <c r="G18" s="302">
        <v>44715</v>
      </c>
      <c r="H18" s="278" t="s">
        <v>4549</v>
      </c>
      <c r="I18" s="302">
        <v>44715</v>
      </c>
      <c r="J18" s="276" t="s">
        <v>4551</v>
      </c>
      <c r="K18" s="303"/>
      <c r="L18" s="303"/>
      <c r="M18" s="303"/>
      <c r="N18" s="303"/>
      <c r="O18" s="303"/>
      <c r="P18" s="303"/>
      <c r="Q18" s="303"/>
      <c r="R18" s="20"/>
      <c r="S18" s="20"/>
      <c r="T18" s="20"/>
      <c r="U18" s="20"/>
      <c r="V18" s="53"/>
      <c r="W18" s="20"/>
      <c r="Y18" s="302">
        <v>45263</v>
      </c>
    </row>
    <row r="19" spans="1:25" ht="58.15" x14ac:dyDescent="0.35">
      <c r="A19" s="275" t="s">
        <v>4552</v>
      </c>
      <c r="B19" s="276">
        <v>2386676</v>
      </c>
      <c r="C19" s="228" t="s">
        <v>2068</v>
      </c>
      <c r="D19" s="228" t="s">
        <v>4547</v>
      </c>
      <c r="E19" s="228" t="s">
        <v>4553</v>
      </c>
      <c r="F19" s="300">
        <v>24499969.100000001</v>
      </c>
      <c r="G19" s="302">
        <v>44715</v>
      </c>
      <c r="H19" s="278" t="s">
        <v>4554</v>
      </c>
      <c r="I19" s="302">
        <v>44715</v>
      </c>
      <c r="J19" s="276" t="s">
        <v>4556</v>
      </c>
      <c r="K19" s="303"/>
      <c r="L19" s="303"/>
      <c r="M19" s="303"/>
      <c r="N19" s="303"/>
      <c r="O19" s="303"/>
      <c r="P19" s="303"/>
      <c r="Q19" s="303"/>
      <c r="R19" s="20"/>
      <c r="S19" s="20"/>
      <c r="T19" s="20"/>
      <c r="U19" s="20"/>
      <c r="V19" s="53"/>
      <c r="W19" s="20"/>
      <c r="Y19" s="302">
        <v>45263</v>
      </c>
    </row>
    <row r="20" spans="1:25" ht="46.5" x14ac:dyDescent="0.35">
      <c r="A20" s="275" t="s">
        <v>4557</v>
      </c>
      <c r="B20" s="276">
        <v>2282746</v>
      </c>
      <c r="C20" s="228" t="s">
        <v>2068</v>
      </c>
      <c r="D20" s="228" t="s">
        <v>4547</v>
      </c>
      <c r="E20" s="228" t="s">
        <v>4558</v>
      </c>
      <c r="F20" s="300" t="s">
        <v>4559</v>
      </c>
      <c r="G20" s="302">
        <v>44672</v>
      </c>
      <c r="H20" s="278" t="s">
        <v>4560</v>
      </c>
      <c r="I20" s="302">
        <v>44672</v>
      </c>
      <c r="J20" s="276" t="s">
        <v>4562</v>
      </c>
      <c r="K20" s="303"/>
      <c r="L20" s="303"/>
      <c r="M20" s="303"/>
      <c r="N20" s="303"/>
      <c r="O20" s="303"/>
      <c r="P20" s="303"/>
      <c r="Q20" s="303"/>
      <c r="R20" s="20"/>
      <c r="S20" s="20"/>
      <c r="T20" s="20"/>
      <c r="U20" s="20"/>
      <c r="V20" s="53"/>
      <c r="W20" s="20"/>
      <c r="Y20" s="302">
        <v>45037</v>
      </c>
    </row>
    <row r="21" spans="1:25" ht="34.9" x14ac:dyDescent="0.35">
      <c r="A21" s="275" t="s">
        <v>4563</v>
      </c>
      <c r="B21" s="276">
        <v>2444093</v>
      </c>
      <c r="C21" s="228" t="s">
        <v>4504</v>
      </c>
      <c r="D21" s="228" t="s">
        <v>4547</v>
      </c>
      <c r="E21" s="228" t="s">
        <v>4564</v>
      </c>
      <c r="F21" s="300">
        <v>1353576.79</v>
      </c>
      <c r="G21" s="302">
        <v>44648</v>
      </c>
      <c r="H21" s="278" t="s">
        <v>4565</v>
      </c>
      <c r="I21" s="302">
        <v>44648</v>
      </c>
      <c r="J21" s="276" t="s">
        <v>4532</v>
      </c>
      <c r="K21" s="303"/>
      <c r="L21" s="303"/>
      <c r="M21" s="303"/>
      <c r="N21" s="303"/>
      <c r="O21" s="303"/>
      <c r="P21" s="303"/>
      <c r="Q21" s="303"/>
      <c r="R21" s="20"/>
      <c r="S21" s="20"/>
      <c r="T21" s="20"/>
      <c r="U21" s="20"/>
      <c r="V21" s="53"/>
      <c r="W21" s="20"/>
      <c r="Y21" s="302">
        <v>44832</v>
      </c>
    </row>
    <row r="22" spans="1:25" ht="46.5" x14ac:dyDescent="0.35">
      <c r="A22" s="275" t="s">
        <v>4567</v>
      </c>
      <c r="B22" s="276">
        <v>2473553</v>
      </c>
      <c r="C22" s="228" t="s">
        <v>4504</v>
      </c>
      <c r="D22" s="228" t="s">
        <v>4547</v>
      </c>
      <c r="E22" s="228" t="s">
        <v>4568</v>
      </c>
      <c r="F22" s="300">
        <v>696591.99</v>
      </c>
      <c r="G22" s="302">
        <v>44662</v>
      </c>
      <c r="H22" s="278" t="s">
        <v>4569</v>
      </c>
      <c r="I22" s="302">
        <v>44662</v>
      </c>
      <c r="J22" s="276" t="s">
        <v>4502</v>
      </c>
      <c r="K22" s="303"/>
      <c r="L22" s="303"/>
      <c r="M22" s="303"/>
      <c r="N22" s="303"/>
      <c r="O22" s="303"/>
      <c r="P22" s="303"/>
      <c r="Q22" s="303"/>
      <c r="R22" s="20"/>
      <c r="S22" s="20"/>
      <c r="T22" s="20"/>
      <c r="U22" s="20"/>
      <c r="V22" s="53"/>
      <c r="W22" s="20"/>
      <c r="Y22" s="302">
        <v>44784</v>
      </c>
    </row>
    <row r="23" spans="1:25" ht="58.15" x14ac:dyDescent="0.35">
      <c r="A23" s="275" t="s">
        <v>4571</v>
      </c>
      <c r="B23" s="276">
        <v>2276033</v>
      </c>
      <c r="C23" s="228" t="s">
        <v>2068</v>
      </c>
      <c r="D23" s="228" t="s">
        <v>4547</v>
      </c>
      <c r="E23" s="228" t="s">
        <v>4572</v>
      </c>
      <c r="F23" s="300">
        <v>13263054.68</v>
      </c>
      <c r="G23" s="302">
        <v>44721</v>
      </c>
      <c r="H23" s="278" t="s">
        <v>4573</v>
      </c>
      <c r="I23" s="302">
        <v>44721</v>
      </c>
      <c r="J23" s="276" t="s">
        <v>4575</v>
      </c>
      <c r="K23" s="303"/>
      <c r="L23" s="303"/>
      <c r="M23" s="303"/>
      <c r="N23" s="303"/>
      <c r="O23" s="303"/>
      <c r="P23" s="303"/>
      <c r="Q23" s="303"/>
      <c r="R23" s="20"/>
      <c r="S23" s="20"/>
      <c r="T23" s="20"/>
      <c r="U23" s="20"/>
      <c r="V23" s="53"/>
      <c r="W23" s="20"/>
      <c r="Y23" s="302">
        <v>45208</v>
      </c>
    </row>
    <row r="24" spans="1:25" ht="58.15" x14ac:dyDescent="0.35">
      <c r="A24" s="275" t="s">
        <v>4576</v>
      </c>
      <c r="B24" s="276">
        <v>2202723</v>
      </c>
      <c r="C24" s="228" t="s">
        <v>2068</v>
      </c>
      <c r="D24" s="228" t="s">
        <v>4547</v>
      </c>
      <c r="E24" s="228" t="s">
        <v>4577</v>
      </c>
      <c r="F24" s="300">
        <v>12612361.060000001</v>
      </c>
      <c r="G24" s="302">
        <v>44607</v>
      </c>
      <c r="H24" s="278" t="s">
        <v>4578</v>
      </c>
      <c r="I24" s="302">
        <v>44607</v>
      </c>
      <c r="J24" s="276" t="s">
        <v>4497</v>
      </c>
      <c r="K24" s="303"/>
      <c r="L24" s="303"/>
      <c r="M24" s="303"/>
      <c r="N24" s="303"/>
      <c r="O24" s="303"/>
      <c r="P24" s="303"/>
      <c r="Q24" s="303"/>
      <c r="R24" s="20"/>
      <c r="S24" s="20"/>
      <c r="T24" s="20"/>
      <c r="U24" s="20"/>
      <c r="V24" s="53"/>
      <c r="W24" s="20"/>
      <c r="Y24" s="302">
        <v>44849</v>
      </c>
    </row>
    <row r="25" spans="1:25" ht="46.5" x14ac:dyDescent="0.35">
      <c r="A25" s="275" t="s">
        <v>4580</v>
      </c>
      <c r="B25" s="276">
        <v>2318165</v>
      </c>
      <c r="C25" s="228" t="s">
        <v>2068</v>
      </c>
      <c r="D25" s="228" t="s">
        <v>4547</v>
      </c>
      <c r="E25" s="228" t="s">
        <v>4581</v>
      </c>
      <c r="F25" s="300">
        <v>76778276.400000006</v>
      </c>
      <c r="G25" s="302">
        <v>44630</v>
      </c>
      <c r="H25" s="278" t="s">
        <v>4582</v>
      </c>
      <c r="I25" s="302">
        <v>44630</v>
      </c>
      <c r="J25" s="276" t="s">
        <v>4584</v>
      </c>
      <c r="K25" s="303"/>
      <c r="L25" s="303"/>
      <c r="M25" s="303"/>
      <c r="N25" s="303"/>
      <c r="O25" s="303"/>
      <c r="P25" s="303"/>
      <c r="Q25" s="303"/>
      <c r="R25" s="20"/>
      <c r="S25" s="20"/>
      <c r="T25" s="20"/>
      <c r="U25" s="20"/>
      <c r="V25" s="53"/>
      <c r="W25" s="20"/>
      <c r="Y25" s="302">
        <v>45361</v>
      </c>
    </row>
    <row r="26" spans="1:25" ht="46.5" x14ac:dyDescent="0.35">
      <c r="A26" s="275" t="s">
        <v>4585</v>
      </c>
      <c r="B26" s="276">
        <v>2403835</v>
      </c>
      <c r="C26" s="228" t="s">
        <v>4504</v>
      </c>
      <c r="D26" s="228" t="s">
        <v>4547</v>
      </c>
      <c r="E26" s="228" t="s">
        <v>4586</v>
      </c>
      <c r="F26" s="300">
        <v>1346447.51</v>
      </c>
      <c r="G26" s="302">
        <v>44706</v>
      </c>
      <c r="H26" s="278" t="s">
        <v>4587</v>
      </c>
      <c r="I26" s="302">
        <v>44706</v>
      </c>
      <c r="J26" s="276" t="s">
        <v>4532</v>
      </c>
      <c r="K26" s="303"/>
      <c r="L26" s="303"/>
      <c r="M26" s="303"/>
      <c r="N26" s="303"/>
      <c r="O26" s="303"/>
      <c r="P26" s="303"/>
      <c r="Q26" s="303"/>
      <c r="R26" s="20"/>
      <c r="S26" s="20"/>
      <c r="T26" s="20"/>
      <c r="U26" s="20"/>
      <c r="V26" s="53"/>
      <c r="W26" s="20"/>
      <c r="Y26" s="302">
        <v>44890</v>
      </c>
    </row>
    <row r="27" spans="1:25" ht="34.9" x14ac:dyDescent="0.35">
      <c r="A27" s="275" t="s">
        <v>4589</v>
      </c>
      <c r="B27" s="276">
        <v>2198720</v>
      </c>
      <c r="C27" s="228" t="s">
        <v>2068</v>
      </c>
      <c r="D27" s="228" t="s">
        <v>4547</v>
      </c>
      <c r="E27" s="228" t="s">
        <v>4590</v>
      </c>
      <c r="F27" s="300">
        <v>3623504.23</v>
      </c>
      <c r="G27" s="302">
        <v>44657</v>
      </c>
      <c r="H27" s="278" t="s">
        <v>4591</v>
      </c>
      <c r="I27" s="302">
        <v>44657</v>
      </c>
      <c r="J27" s="276" t="s">
        <v>4497</v>
      </c>
      <c r="K27" s="303"/>
      <c r="L27" s="303"/>
      <c r="M27" s="303"/>
      <c r="N27" s="303"/>
      <c r="O27" s="303"/>
      <c r="P27" s="303"/>
      <c r="Q27" s="303"/>
      <c r="R27" s="20"/>
      <c r="S27" s="20"/>
      <c r="T27" s="20"/>
      <c r="U27" s="20"/>
      <c r="V27" s="53"/>
      <c r="W27" s="20"/>
      <c r="Y27" s="302">
        <v>44901</v>
      </c>
    </row>
    <row r="28" spans="1:25" ht="46.5" x14ac:dyDescent="0.35">
      <c r="A28" s="275" t="s">
        <v>4593</v>
      </c>
      <c r="B28" s="276">
        <v>2289167</v>
      </c>
      <c r="C28" s="228" t="s">
        <v>2068</v>
      </c>
      <c r="D28" s="228" t="s">
        <v>4547</v>
      </c>
      <c r="E28" s="228" t="s">
        <v>4594</v>
      </c>
      <c r="F28" s="300">
        <v>17400354.989999998</v>
      </c>
      <c r="G28" s="302">
        <v>44621</v>
      </c>
      <c r="H28" s="278" t="s">
        <v>4595</v>
      </c>
      <c r="I28" s="302">
        <v>44621</v>
      </c>
      <c r="J28" s="276" t="s">
        <v>4597</v>
      </c>
      <c r="K28" s="303"/>
      <c r="L28" s="303"/>
      <c r="M28" s="303"/>
      <c r="N28" s="303"/>
      <c r="O28" s="303"/>
      <c r="P28" s="303"/>
      <c r="Q28" s="303"/>
      <c r="R28" s="20"/>
      <c r="S28" s="20"/>
      <c r="T28" s="20"/>
      <c r="U28" s="20"/>
      <c r="V28" s="53"/>
      <c r="W28" s="20"/>
      <c r="Y28" s="302">
        <v>45017</v>
      </c>
    </row>
    <row r="29" spans="1:25" ht="46.5" x14ac:dyDescent="0.35">
      <c r="A29" s="275" t="s">
        <v>4598</v>
      </c>
      <c r="B29" s="276">
        <v>2356092</v>
      </c>
      <c r="C29" s="228" t="s">
        <v>2068</v>
      </c>
      <c r="D29" s="228" t="s">
        <v>4547</v>
      </c>
      <c r="E29" s="228" t="s">
        <v>4599</v>
      </c>
      <c r="F29" s="300">
        <v>12403389.300000001</v>
      </c>
      <c r="G29" s="302">
        <v>44648</v>
      </c>
      <c r="H29" s="278" t="s">
        <v>4600</v>
      </c>
      <c r="I29" s="302">
        <v>44648</v>
      </c>
      <c r="J29" s="276" t="s">
        <v>4497</v>
      </c>
      <c r="K29" s="303"/>
      <c r="L29" s="303"/>
      <c r="M29" s="303"/>
      <c r="N29" s="303"/>
      <c r="O29" s="303"/>
      <c r="P29" s="303"/>
      <c r="Q29" s="303"/>
      <c r="R29" s="20"/>
      <c r="S29" s="20"/>
      <c r="T29" s="20"/>
      <c r="U29" s="20"/>
      <c r="V29" s="53"/>
      <c r="W29" s="20"/>
      <c r="Y29" s="302">
        <v>44893</v>
      </c>
    </row>
    <row r="30" spans="1:25" ht="46.5" x14ac:dyDescent="0.35">
      <c r="A30" s="275" t="s">
        <v>4602</v>
      </c>
      <c r="B30" s="276">
        <v>2465433</v>
      </c>
      <c r="C30" s="228" t="s">
        <v>2068</v>
      </c>
      <c r="D30" s="228" t="s">
        <v>4547</v>
      </c>
      <c r="E30" s="228" t="s">
        <v>4603</v>
      </c>
      <c r="F30" s="300">
        <v>10879113.789999999</v>
      </c>
      <c r="G30" s="302">
        <v>44648</v>
      </c>
      <c r="H30" s="278" t="s">
        <v>4604</v>
      </c>
      <c r="I30" s="302">
        <v>44648</v>
      </c>
      <c r="J30" s="276" t="s">
        <v>4526</v>
      </c>
      <c r="K30" s="303"/>
      <c r="L30" s="303"/>
      <c r="M30" s="303"/>
      <c r="N30" s="303"/>
      <c r="O30" s="303"/>
      <c r="P30" s="303"/>
      <c r="Q30" s="303"/>
      <c r="R30" s="20"/>
      <c r="S30" s="20"/>
      <c r="T30" s="20"/>
      <c r="U30" s="20"/>
      <c r="V30" s="53"/>
      <c r="W30" s="20"/>
      <c r="Y30" s="302">
        <v>44648</v>
      </c>
    </row>
    <row r="31" spans="1:25" ht="46.5" x14ac:dyDescent="0.35">
      <c r="A31" s="275" t="s">
        <v>4606</v>
      </c>
      <c r="B31" s="276" t="s">
        <v>5517</v>
      </c>
      <c r="C31" s="228" t="s">
        <v>2068</v>
      </c>
      <c r="D31" s="228" t="s">
        <v>4547</v>
      </c>
      <c r="E31" s="228" t="s">
        <v>4607</v>
      </c>
      <c r="F31" s="300">
        <v>6206377.1399999997</v>
      </c>
      <c r="G31" s="302">
        <v>44588</v>
      </c>
      <c r="H31" s="278" t="s">
        <v>4608</v>
      </c>
      <c r="I31" s="302">
        <v>44588</v>
      </c>
      <c r="J31" s="276" t="s">
        <v>4610</v>
      </c>
      <c r="K31" s="303"/>
      <c r="L31" s="303"/>
      <c r="M31" s="303"/>
      <c r="N31" s="303"/>
      <c r="O31" s="303"/>
      <c r="P31" s="303"/>
      <c r="Q31" s="303"/>
      <c r="R31" s="20"/>
      <c r="S31" s="20"/>
      <c r="T31" s="20"/>
      <c r="U31" s="20"/>
      <c r="V31" s="53"/>
      <c r="W31" s="20"/>
      <c r="Y31" s="302">
        <v>44831</v>
      </c>
    </row>
    <row r="32" spans="1:25" ht="46.5" x14ac:dyDescent="0.35">
      <c r="A32" s="275" t="s">
        <v>4611</v>
      </c>
      <c r="B32" s="276">
        <v>2282700</v>
      </c>
      <c r="C32" s="228" t="s">
        <v>2068</v>
      </c>
      <c r="D32" s="228" t="s">
        <v>4547</v>
      </c>
      <c r="E32" s="228" t="s">
        <v>4612</v>
      </c>
      <c r="F32" s="300">
        <v>116456134.98</v>
      </c>
      <c r="G32" s="302">
        <v>44574</v>
      </c>
      <c r="H32" s="278" t="s">
        <v>4613</v>
      </c>
      <c r="I32" s="302">
        <v>44574</v>
      </c>
      <c r="J32" s="276" t="s">
        <v>4551</v>
      </c>
      <c r="K32" s="303"/>
      <c r="L32" s="303"/>
      <c r="M32" s="303"/>
      <c r="N32" s="303"/>
      <c r="O32" s="303"/>
      <c r="P32" s="303"/>
      <c r="Q32" s="303"/>
      <c r="R32" s="20"/>
      <c r="S32" s="20"/>
      <c r="T32" s="20"/>
      <c r="U32" s="20"/>
      <c r="V32" s="53"/>
      <c r="W32" s="20"/>
      <c r="Y32" s="302">
        <v>45120</v>
      </c>
    </row>
    <row r="33" spans="1:25" ht="34.9" x14ac:dyDescent="0.35">
      <c r="A33" s="275" t="s">
        <v>4615</v>
      </c>
      <c r="B33" s="276">
        <v>2377705</v>
      </c>
      <c r="C33" s="228" t="s">
        <v>2068</v>
      </c>
      <c r="D33" s="228" t="s">
        <v>4547</v>
      </c>
      <c r="E33" s="228" t="s">
        <v>4616</v>
      </c>
      <c r="F33" s="300">
        <v>14514942.390000001</v>
      </c>
      <c r="G33" s="302">
        <v>44627</v>
      </c>
      <c r="H33" s="278" t="s">
        <v>4617</v>
      </c>
      <c r="I33" s="302">
        <v>44627</v>
      </c>
      <c r="J33" s="276" t="s">
        <v>4521</v>
      </c>
      <c r="K33" s="303"/>
      <c r="L33" s="303"/>
      <c r="M33" s="303"/>
      <c r="N33" s="303"/>
      <c r="O33" s="303"/>
      <c r="P33" s="303"/>
      <c r="Q33" s="303"/>
      <c r="R33" s="20"/>
      <c r="S33" s="20"/>
      <c r="T33" s="20"/>
      <c r="U33" s="20"/>
      <c r="V33" s="53"/>
      <c r="W33" s="20"/>
      <c r="Y33" s="302">
        <v>44933</v>
      </c>
    </row>
    <row r="34" spans="1:25" ht="46.5" x14ac:dyDescent="0.35">
      <c r="A34" s="275" t="s">
        <v>4619</v>
      </c>
      <c r="B34" s="276">
        <v>2337549</v>
      </c>
      <c r="C34" s="228" t="s">
        <v>2068</v>
      </c>
      <c r="D34" s="228" t="s">
        <v>4547</v>
      </c>
      <c r="E34" s="228" t="s">
        <v>4620</v>
      </c>
      <c r="F34" s="300">
        <v>4859760.1399999997</v>
      </c>
      <c r="G34" s="302">
        <v>44630</v>
      </c>
      <c r="H34" s="278" t="s">
        <v>4621</v>
      </c>
      <c r="I34" s="302">
        <v>44630</v>
      </c>
      <c r="J34" s="276" t="s">
        <v>4623</v>
      </c>
      <c r="K34" s="303"/>
      <c r="L34" s="303"/>
      <c r="M34" s="303"/>
      <c r="N34" s="303"/>
      <c r="O34" s="303"/>
      <c r="P34" s="303"/>
      <c r="Q34" s="303"/>
      <c r="R34" s="20"/>
      <c r="S34" s="20"/>
      <c r="T34" s="20"/>
      <c r="U34" s="20"/>
      <c r="V34" s="53"/>
      <c r="W34" s="20"/>
      <c r="Y34" s="302">
        <v>44905</v>
      </c>
    </row>
    <row r="35" spans="1:25" ht="46.5" x14ac:dyDescent="0.35">
      <c r="A35" s="275" t="s">
        <v>4624</v>
      </c>
      <c r="B35" s="276">
        <v>2188621</v>
      </c>
      <c r="C35" s="228" t="s">
        <v>2068</v>
      </c>
      <c r="D35" s="228" t="s">
        <v>4547</v>
      </c>
      <c r="E35" s="228" t="s">
        <v>4625</v>
      </c>
      <c r="F35" s="300">
        <v>5758823.1500000004</v>
      </c>
      <c r="G35" s="302">
        <v>44722</v>
      </c>
      <c r="H35" s="278" t="s">
        <v>4626</v>
      </c>
      <c r="I35" s="302">
        <v>44722</v>
      </c>
      <c r="J35" s="276" t="s">
        <v>4497</v>
      </c>
      <c r="K35" s="303"/>
      <c r="L35" s="303"/>
      <c r="M35" s="303"/>
      <c r="N35" s="303"/>
      <c r="O35" s="303"/>
      <c r="P35" s="303"/>
      <c r="Q35" s="303"/>
      <c r="R35" s="20"/>
      <c r="S35" s="20"/>
      <c r="T35" s="20"/>
      <c r="U35" s="20"/>
      <c r="V35" s="53"/>
      <c r="W35" s="20"/>
      <c r="Y35" s="302">
        <v>44967</v>
      </c>
    </row>
    <row r="36" spans="1:25" ht="46.5" x14ac:dyDescent="0.35">
      <c r="A36" s="275" t="s">
        <v>4628</v>
      </c>
      <c r="B36" s="276">
        <v>2446251</v>
      </c>
      <c r="C36" s="228" t="s">
        <v>4528</v>
      </c>
      <c r="D36" s="228" t="s">
        <v>4547</v>
      </c>
      <c r="E36" s="228" t="s">
        <v>4629</v>
      </c>
      <c r="F36" s="300">
        <v>788146.68</v>
      </c>
      <c r="G36" s="302">
        <v>44574</v>
      </c>
      <c r="H36" s="278" t="s">
        <v>4630</v>
      </c>
      <c r="I36" s="302">
        <v>44574</v>
      </c>
      <c r="J36" s="276" t="s">
        <v>4513</v>
      </c>
      <c r="K36" s="303"/>
      <c r="L36" s="303"/>
      <c r="M36" s="303"/>
      <c r="N36" s="303"/>
      <c r="O36" s="303"/>
      <c r="P36" s="303"/>
      <c r="Q36" s="303"/>
      <c r="R36" s="20"/>
      <c r="S36" s="20"/>
      <c r="T36" s="20"/>
      <c r="U36" s="20"/>
      <c r="V36" s="53"/>
      <c r="W36" s="20"/>
      <c r="Y36" s="302">
        <v>44725</v>
      </c>
    </row>
    <row r="37" spans="1:25" ht="58.15" x14ac:dyDescent="0.35">
      <c r="A37" s="275" t="s">
        <v>4632</v>
      </c>
      <c r="B37" s="276">
        <v>2459071</v>
      </c>
      <c r="C37" s="228" t="s">
        <v>4504</v>
      </c>
      <c r="D37" s="228" t="s">
        <v>4547</v>
      </c>
      <c r="E37" s="228" t="s">
        <v>4633</v>
      </c>
      <c r="F37" s="300">
        <v>1495463.11</v>
      </c>
      <c r="G37" s="302">
        <v>44637</v>
      </c>
      <c r="H37" s="278" t="s">
        <v>4634</v>
      </c>
      <c r="I37" s="302">
        <v>44637</v>
      </c>
      <c r="J37" s="276" t="s">
        <v>4513</v>
      </c>
      <c r="K37" s="303"/>
      <c r="L37" s="303"/>
      <c r="M37" s="303"/>
      <c r="N37" s="303"/>
      <c r="O37" s="303"/>
      <c r="P37" s="303"/>
      <c r="Q37" s="303"/>
      <c r="R37" s="20"/>
      <c r="S37" s="20"/>
      <c r="T37" s="20"/>
      <c r="U37" s="20"/>
      <c r="V37" s="53"/>
      <c r="W37" s="20"/>
      <c r="Y37" s="302">
        <v>44790</v>
      </c>
    </row>
    <row r="38" spans="1:25" ht="46.5" x14ac:dyDescent="0.35">
      <c r="A38" s="275" t="s">
        <v>4636</v>
      </c>
      <c r="B38" s="276">
        <v>2327106</v>
      </c>
      <c r="C38" s="228" t="s">
        <v>2068</v>
      </c>
      <c r="D38" s="228" t="s">
        <v>4547</v>
      </c>
      <c r="E38" s="228" t="s">
        <v>4637</v>
      </c>
      <c r="F38" s="300">
        <v>32573680.77</v>
      </c>
      <c r="G38" s="302">
        <v>44593</v>
      </c>
      <c r="H38" s="278" t="s">
        <v>4638</v>
      </c>
      <c r="I38" s="302">
        <v>44593</v>
      </c>
      <c r="J38" s="276" t="s">
        <v>4545</v>
      </c>
      <c r="K38" s="359"/>
      <c r="L38" s="359"/>
      <c r="M38" s="303"/>
      <c r="N38" s="303"/>
      <c r="O38" s="303"/>
      <c r="P38" s="303"/>
      <c r="Q38" s="303"/>
      <c r="R38" s="20"/>
      <c r="S38" s="20"/>
      <c r="T38" s="20"/>
      <c r="U38" s="20"/>
      <c r="V38" s="53"/>
      <c r="W38" s="20"/>
      <c r="Y38" s="302">
        <v>45047</v>
      </c>
    </row>
    <row r="39" spans="1:25" ht="46.5" x14ac:dyDescent="0.35">
      <c r="A39" s="275" t="s">
        <v>4640</v>
      </c>
      <c r="B39" s="276" t="s">
        <v>5518</v>
      </c>
      <c r="C39" s="228" t="s">
        <v>4641</v>
      </c>
      <c r="D39" s="228" t="s">
        <v>4493</v>
      </c>
      <c r="E39" s="228" t="s">
        <v>4642</v>
      </c>
      <c r="F39" s="300">
        <v>630593.15</v>
      </c>
      <c r="G39" s="302">
        <v>44575</v>
      </c>
      <c r="H39" s="278" t="s">
        <v>4643</v>
      </c>
      <c r="I39" s="302">
        <v>44575</v>
      </c>
      <c r="J39" s="276" t="s">
        <v>4645</v>
      </c>
      <c r="K39" s="360">
        <v>44755</v>
      </c>
      <c r="L39" s="360">
        <v>44825</v>
      </c>
      <c r="M39" s="303"/>
      <c r="N39" s="303"/>
      <c r="O39" s="303"/>
      <c r="P39" s="303"/>
      <c r="Q39" s="303"/>
      <c r="R39" s="20"/>
      <c r="S39" s="20"/>
      <c r="T39" s="20"/>
      <c r="U39" s="20"/>
      <c r="V39" s="53"/>
      <c r="W39" s="20"/>
      <c r="Y39" s="302">
        <v>44787</v>
      </c>
    </row>
    <row r="40" spans="1:25" ht="34.9" x14ac:dyDescent="0.35">
      <c r="A40" s="275" t="s">
        <v>4646</v>
      </c>
      <c r="B40" s="276">
        <v>2174860</v>
      </c>
      <c r="C40" s="228" t="s">
        <v>4504</v>
      </c>
      <c r="D40" s="228" t="s">
        <v>4493</v>
      </c>
      <c r="E40" s="228" t="s">
        <v>4647</v>
      </c>
      <c r="F40" s="300">
        <v>298006.28000000003</v>
      </c>
      <c r="G40" s="302">
        <v>44559</v>
      </c>
      <c r="H40" s="278" t="s">
        <v>4648</v>
      </c>
      <c r="I40" s="302">
        <v>44559</v>
      </c>
      <c r="J40" s="276" t="s">
        <v>4645</v>
      </c>
      <c r="K40" s="359"/>
      <c r="L40" s="359"/>
      <c r="M40" s="303"/>
      <c r="N40" s="303"/>
      <c r="O40" s="303"/>
      <c r="P40" s="303"/>
      <c r="Q40" s="303"/>
      <c r="R40" s="20"/>
      <c r="S40" s="20"/>
      <c r="T40" s="20"/>
      <c r="U40" s="20"/>
      <c r="V40" s="53"/>
      <c r="W40" s="20"/>
      <c r="Y40" s="302">
        <v>44771</v>
      </c>
    </row>
    <row r="41" spans="1:25" ht="34.9" x14ac:dyDescent="0.35">
      <c r="A41" s="275" t="s">
        <v>4650</v>
      </c>
      <c r="B41" s="276">
        <v>2355217</v>
      </c>
      <c r="C41" s="228" t="s">
        <v>4504</v>
      </c>
      <c r="D41" s="228" t="s">
        <v>4547</v>
      </c>
      <c r="E41" s="228" t="s">
        <v>4651</v>
      </c>
      <c r="F41" s="300">
        <v>1576402.08</v>
      </c>
      <c r="G41" s="302">
        <v>44587</v>
      </c>
      <c r="H41" s="278" t="s">
        <v>4652</v>
      </c>
      <c r="I41" s="302">
        <v>44587</v>
      </c>
      <c r="J41" s="276" t="s">
        <v>4508</v>
      </c>
      <c r="K41" s="359"/>
      <c r="L41" s="359"/>
      <c r="M41" s="303"/>
      <c r="N41" s="303"/>
      <c r="O41" s="303"/>
      <c r="P41" s="303"/>
      <c r="Q41" s="303"/>
      <c r="R41" s="20"/>
      <c r="S41" s="20"/>
      <c r="T41" s="20"/>
      <c r="U41" s="20"/>
      <c r="V41" s="53"/>
      <c r="W41" s="20"/>
      <c r="Y41" s="302">
        <v>44753</v>
      </c>
    </row>
    <row r="42" spans="1:25" ht="34.9" x14ac:dyDescent="0.35">
      <c r="A42" s="275" t="s">
        <v>4654</v>
      </c>
      <c r="B42" s="276">
        <v>2423617</v>
      </c>
      <c r="C42" s="228" t="s">
        <v>4504</v>
      </c>
      <c r="D42" s="228" t="s">
        <v>4547</v>
      </c>
      <c r="E42" s="228" t="s">
        <v>4655</v>
      </c>
      <c r="F42" s="300">
        <v>1110822.8999999999</v>
      </c>
      <c r="G42" s="302">
        <v>44215</v>
      </c>
      <c r="H42" s="278" t="s">
        <v>4656</v>
      </c>
      <c r="I42" s="302">
        <v>44580</v>
      </c>
      <c r="J42" s="276" t="s">
        <v>4513</v>
      </c>
      <c r="K42" s="359"/>
      <c r="L42" s="359"/>
      <c r="M42" s="303"/>
      <c r="N42" s="303"/>
      <c r="O42" s="303"/>
      <c r="P42" s="303"/>
      <c r="Q42" s="303"/>
      <c r="R42" s="20"/>
      <c r="S42" s="20"/>
      <c r="T42" s="20"/>
      <c r="U42" s="20"/>
      <c r="V42" s="53"/>
      <c r="W42" s="20"/>
      <c r="Y42" s="302">
        <v>44731</v>
      </c>
    </row>
    <row r="43" spans="1:25" ht="46.5" x14ac:dyDescent="0.35">
      <c r="A43" s="275" t="s">
        <v>4658</v>
      </c>
      <c r="B43" s="276" t="s">
        <v>5519</v>
      </c>
      <c r="C43" s="228" t="s">
        <v>2068</v>
      </c>
      <c r="D43" s="228" t="s">
        <v>4547</v>
      </c>
      <c r="E43" s="228" t="s">
        <v>4659</v>
      </c>
      <c r="F43" s="300" t="s">
        <v>4660</v>
      </c>
      <c r="G43" s="302">
        <v>44621</v>
      </c>
      <c r="H43" s="278" t="s">
        <v>4661</v>
      </c>
      <c r="I43" s="302">
        <v>44621</v>
      </c>
      <c r="J43" s="276" t="s">
        <v>4521</v>
      </c>
      <c r="K43" s="359"/>
      <c r="L43" s="359"/>
      <c r="M43" s="303"/>
      <c r="N43" s="303"/>
      <c r="O43" s="303"/>
      <c r="P43" s="303"/>
      <c r="Q43" s="303"/>
      <c r="R43" s="20"/>
      <c r="S43" s="20"/>
      <c r="T43" s="20"/>
      <c r="U43" s="20"/>
      <c r="V43" s="53"/>
      <c r="W43" s="20"/>
      <c r="Y43" s="302">
        <v>44927</v>
      </c>
    </row>
    <row r="44" spans="1:25" ht="46.5" x14ac:dyDescent="0.35">
      <c r="A44" s="275" t="s">
        <v>4663</v>
      </c>
      <c r="B44" s="276">
        <v>2190829</v>
      </c>
      <c r="C44" s="228" t="s">
        <v>4641</v>
      </c>
      <c r="D44" s="228" t="s">
        <v>4493</v>
      </c>
      <c r="E44" s="228" t="s">
        <v>4664</v>
      </c>
      <c r="F44" s="300">
        <v>518084.44</v>
      </c>
      <c r="G44" s="302">
        <v>44567</v>
      </c>
      <c r="H44" s="278" t="s">
        <v>4665</v>
      </c>
      <c r="I44" s="302">
        <v>44567</v>
      </c>
      <c r="J44" s="276" t="s">
        <v>4497</v>
      </c>
      <c r="K44" s="359"/>
      <c r="L44" s="359"/>
      <c r="M44" s="303"/>
      <c r="N44" s="303"/>
      <c r="O44" s="303"/>
      <c r="P44" s="303"/>
      <c r="Q44" s="303"/>
      <c r="R44" s="20"/>
      <c r="S44" s="20"/>
      <c r="T44" s="20"/>
      <c r="U44" s="20"/>
      <c r="V44" s="53"/>
      <c r="W44" s="20"/>
      <c r="Y44" s="302">
        <v>44810</v>
      </c>
    </row>
    <row r="45" spans="1:25" ht="46.5" x14ac:dyDescent="0.35">
      <c r="A45" s="275" t="s">
        <v>4667</v>
      </c>
      <c r="B45" s="276">
        <v>2141347</v>
      </c>
      <c r="C45" s="228" t="s">
        <v>2068</v>
      </c>
      <c r="D45" s="228" t="s">
        <v>4547</v>
      </c>
      <c r="E45" s="228" t="s">
        <v>4668</v>
      </c>
      <c r="F45" s="300">
        <v>2629622.0699999998</v>
      </c>
      <c r="G45" s="302">
        <v>44540</v>
      </c>
      <c r="H45" s="278" t="s">
        <v>4669</v>
      </c>
      <c r="I45" s="302">
        <v>44540</v>
      </c>
      <c r="J45" s="276" t="s">
        <v>4532</v>
      </c>
      <c r="K45" s="359"/>
      <c r="L45" s="359"/>
      <c r="M45" s="303"/>
      <c r="N45" s="303"/>
      <c r="O45" s="303"/>
      <c r="P45" s="303"/>
      <c r="Q45" s="303"/>
      <c r="R45" s="20"/>
      <c r="S45" s="20"/>
      <c r="T45" s="20"/>
      <c r="U45" s="20"/>
      <c r="V45" s="53"/>
      <c r="W45" s="20"/>
      <c r="Y45" s="302">
        <v>44722</v>
      </c>
    </row>
    <row r="46" spans="1:25" ht="46.5" x14ac:dyDescent="0.35">
      <c r="A46" s="275" t="s">
        <v>4671</v>
      </c>
      <c r="B46" s="276"/>
      <c r="C46" s="228" t="s">
        <v>4641</v>
      </c>
      <c r="D46" s="228" t="s">
        <v>4493</v>
      </c>
      <c r="E46" s="228" t="s">
        <v>4672</v>
      </c>
      <c r="F46" s="300">
        <v>1317878.29</v>
      </c>
      <c r="G46" s="302">
        <v>44482</v>
      </c>
      <c r="H46" s="278" t="s">
        <v>4673</v>
      </c>
      <c r="I46" s="302">
        <v>44482</v>
      </c>
      <c r="J46" s="276" t="s">
        <v>4675</v>
      </c>
      <c r="K46" s="360">
        <v>44785</v>
      </c>
      <c r="L46" s="360">
        <v>44868</v>
      </c>
      <c r="M46" s="303"/>
      <c r="N46" s="303"/>
      <c r="O46" s="303"/>
      <c r="P46" s="303"/>
      <c r="Q46" s="303"/>
      <c r="R46" s="20"/>
      <c r="S46" s="20"/>
      <c r="T46" s="20"/>
      <c r="U46" s="20"/>
      <c r="V46" s="53"/>
      <c r="W46" s="20"/>
      <c r="Y46" s="302">
        <v>44908</v>
      </c>
    </row>
    <row r="47" spans="1:25" ht="46.5" x14ac:dyDescent="0.35">
      <c r="A47" s="275" t="s">
        <v>4676</v>
      </c>
      <c r="B47" s="276">
        <v>2190829</v>
      </c>
      <c r="C47" s="228" t="s">
        <v>2068</v>
      </c>
      <c r="D47" s="228" t="s">
        <v>4547</v>
      </c>
      <c r="E47" s="228" t="s">
        <v>4677</v>
      </c>
      <c r="F47" s="300">
        <v>3538027.11</v>
      </c>
      <c r="G47" s="302">
        <v>44468</v>
      </c>
      <c r="H47" s="278" t="s">
        <v>4678</v>
      </c>
      <c r="I47" s="302">
        <v>44468</v>
      </c>
      <c r="J47" s="276" t="s">
        <v>4680</v>
      </c>
      <c r="K47" s="359"/>
      <c r="L47" s="359"/>
      <c r="M47" s="303"/>
      <c r="N47" s="303"/>
      <c r="O47" s="303"/>
      <c r="P47" s="303"/>
      <c r="Q47" s="303"/>
      <c r="R47" s="20"/>
      <c r="S47" s="20"/>
      <c r="T47" s="20"/>
      <c r="U47" s="20"/>
      <c r="V47" s="53"/>
      <c r="W47" s="20"/>
      <c r="Y47" s="302">
        <v>44710</v>
      </c>
    </row>
    <row r="48" spans="1:25" ht="46.5" x14ac:dyDescent="0.35">
      <c r="A48" s="275" t="s">
        <v>4681</v>
      </c>
      <c r="B48" s="276">
        <v>2300390</v>
      </c>
      <c r="C48" s="228" t="s">
        <v>4641</v>
      </c>
      <c r="D48" s="228" t="s">
        <v>4493</v>
      </c>
      <c r="E48" s="228" t="s">
        <v>4682</v>
      </c>
      <c r="F48" s="300">
        <v>666060.78</v>
      </c>
      <c r="G48" s="302">
        <v>44484</v>
      </c>
      <c r="H48" s="278" t="s">
        <v>4683</v>
      </c>
      <c r="I48" s="302">
        <v>44484</v>
      </c>
      <c r="J48" s="276" t="s">
        <v>4685</v>
      </c>
      <c r="K48" s="359"/>
      <c r="L48" s="359"/>
      <c r="M48" s="303"/>
      <c r="N48" s="303"/>
      <c r="O48" s="303"/>
      <c r="P48" s="303"/>
      <c r="Q48" s="303"/>
      <c r="R48" s="20"/>
      <c r="S48" s="20"/>
      <c r="T48" s="20"/>
      <c r="U48" s="20"/>
      <c r="V48" s="53"/>
      <c r="W48" s="20"/>
      <c r="Y48" s="302">
        <v>44788</v>
      </c>
    </row>
    <row r="49" spans="1:25" ht="34.9" x14ac:dyDescent="0.35">
      <c r="A49" s="275" t="s">
        <v>4686</v>
      </c>
      <c r="B49" s="276">
        <v>2333310</v>
      </c>
      <c r="C49" s="228" t="s">
        <v>4641</v>
      </c>
      <c r="D49" s="228" t="s">
        <v>4493</v>
      </c>
      <c r="E49" s="228" t="s">
        <v>4687</v>
      </c>
      <c r="F49" s="300">
        <v>1629385.26</v>
      </c>
      <c r="G49" s="302">
        <v>44483</v>
      </c>
      <c r="H49" s="278" t="s">
        <v>4688</v>
      </c>
      <c r="I49" s="302">
        <v>44483</v>
      </c>
      <c r="J49" s="276" t="s">
        <v>4690</v>
      </c>
      <c r="K49" s="359"/>
      <c r="L49" s="359"/>
      <c r="M49" s="303"/>
      <c r="N49" s="303"/>
      <c r="O49" s="303"/>
      <c r="P49" s="303"/>
      <c r="Q49" s="303"/>
      <c r="R49" s="20"/>
      <c r="S49" s="20"/>
      <c r="T49" s="20"/>
      <c r="U49" s="20"/>
      <c r="V49" s="53"/>
      <c r="W49" s="20"/>
      <c r="Y49" s="302">
        <v>45030</v>
      </c>
    </row>
    <row r="50" spans="1:25" ht="69.75" x14ac:dyDescent="0.35">
      <c r="A50" s="275" t="s">
        <v>4691</v>
      </c>
      <c r="B50" s="276" t="s">
        <v>5520</v>
      </c>
      <c r="C50" s="228" t="s">
        <v>4641</v>
      </c>
      <c r="D50" s="228" t="s">
        <v>4493</v>
      </c>
      <c r="E50" s="228" t="s">
        <v>4692</v>
      </c>
      <c r="F50" s="300">
        <v>6712672.1500000004</v>
      </c>
      <c r="G50" s="302">
        <v>44474</v>
      </c>
      <c r="H50" s="278" t="s">
        <v>4693</v>
      </c>
      <c r="I50" s="302">
        <v>44474</v>
      </c>
      <c r="J50" s="276" t="s">
        <v>4695</v>
      </c>
      <c r="K50" s="360">
        <v>44608</v>
      </c>
      <c r="L50" s="360">
        <v>44635</v>
      </c>
      <c r="M50" s="303"/>
      <c r="N50" s="303"/>
      <c r="O50" s="303"/>
      <c r="P50" s="303"/>
      <c r="Q50" s="303"/>
      <c r="R50" s="20"/>
      <c r="S50" s="20"/>
      <c r="T50" s="20"/>
      <c r="U50" s="20"/>
      <c r="V50" s="53"/>
      <c r="W50" s="20"/>
      <c r="Y50" s="302">
        <v>45021</v>
      </c>
    </row>
    <row r="51" spans="1:25" ht="23.25" x14ac:dyDescent="0.35">
      <c r="A51" s="275" t="s">
        <v>4696</v>
      </c>
      <c r="B51" s="276">
        <v>2132587</v>
      </c>
      <c r="C51" s="228" t="s">
        <v>2068</v>
      </c>
      <c r="D51" s="228" t="s">
        <v>4547</v>
      </c>
      <c r="E51" s="228" t="s">
        <v>4697</v>
      </c>
      <c r="F51" s="300">
        <v>4479332.0199999996</v>
      </c>
      <c r="G51" s="302">
        <v>44552</v>
      </c>
      <c r="H51" s="278" t="s">
        <v>4698</v>
      </c>
      <c r="I51" s="302">
        <v>44552</v>
      </c>
      <c r="J51" s="276" t="s">
        <v>4700</v>
      </c>
      <c r="K51" s="359"/>
      <c r="L51" s="359"/>
      <c r="M51" s="303"/>
      <c r="N51" s="303"/>
      <c r="O51" s="303"/>
      <c r="P51" s="303"/>
      <c r="Q51" s="303"/>
      <c r="R51" s="20"/>
      <c r="S51" s="20"/>
      <c r="T51" s="20"/>
      <c r="U51" s="20"/>
      <c r="V51" s="53"/>
      <c r="W51" s="20"/>
      <c r="Y51" s="302">
        <v>44764</v>
      </c>
    </row>
    <row r="52" spans="1:25" ht="23.25" x14ac:dyDescent="0.35">
      <c r="A52" s="275" t="s">
        <v>4701</v>
      </c>
      <c r="B52" s="276">
        <v>2267332</v>
      </c>
      <c r="C52" s="228" t="s">
        <v>4504</v>
      </c>
      <c r="D52" s="228" t="s">
        <v>4493</v>
      </c>
      <c r="E52" s="228" t="s">
        <v>4702</v>
      </c>
      <c r="F52" s="300">
        <v>144638.03</v>
      </c>
      <c r="G52" s="302">
        <v>44420</v>
      </c>
      <c r="H52" s="278" t="s">
        <v>4703</v>
      </c>
      <c r="I52" s="302">
        <v>44420</v>
      </c>
      <c r="J52" s="276" t="s">
        <v>4705</v>
      </c>
      <c r="K52" s="359"/>
      <c r="L52" s="359"/>
      <c r="M52" s="303"/>
      <c r="N52" s="303"/>
      <c r="O52" s="303"/>
      <c r="P52" s="303"/>
      <c r="Q52" s="303"/>
      <c r="R52" s="20"/>
      <c r="S52" s="20"/>
      <c r="T52" s="20"/>
      <c r="U52" s="20"/>
      <c r="V52" s="53"/>
      <c r="W52" s="20"/>
      <c r="Y52" s="302">
        <v>44573</v>
      </c>
    </row>
    <row r="53" spans="1:25" ht="34.9" x14ac:dyDescent="0.35">
      <c r="A53" s="275" t="s">
        <v>4706</v>
      </c>
      <c r="B53" s="276">
        <v>2436548</v>
      </c>
      <c r="C53" s="228" t="s">
        <v>4641</v>
      </c>
      <c r="D53" s="228" t="s">
        <v>4493</v>
      </c>
      <c r="E53" s="228" t="s">
        <v>4707</v>
      </c>
      <c r="F53" s="300">
        <v>672148.35</v>
      </c>
      <c r="G53" s="302">
        <v>44453</v>
      </c>
      <c r="H53" s="278" t="s">
        <v>4708</v>
      </c>
      <c r="I53" s="302">
        <v>44453</v>
      </c>
      <c r="J53" s="276" t="s">
        <v>4680</v>
      </c>
      <c r="K53" s="359"/>
      <c r="L53" s="360">
        <v>44727</v>
      </c>
      <c r="M53" s="303"/>
      <c r="N53" s="303"/>
      <c r="O53" s="303"/>
      <c r="P53" s="303"/>
      <c r="Q53" s="303"/>
      <c r="R53" s="20"/>
      <c r="S53" s="20"/>
      <c r="T53" s="20"/>
      <c r="U53" s="20"/>
      <c r="V53" s="53"/>
      <c r="W53" s="20"/>
      <c r="Y53" s="302">
        <v>44695</v>
      </c>
    </row>
    <row r="54" spans="1:25" ht="34.9" x14ac:dyDescent="0.35">
      <c r="A54" s="275" t="s">
        <v>4710</v>
      </c>
      <c r="B54" s="276">
        <v>2456867</v>
      </c>
      <c r="C54" s="228" t="s">
        <v>4504</v>
      </c>
      <c r="D54" s="228" t="s">
        <v>4493</v>
      </c>
      <c r="E54" s="228" t="s">
        <v>4711</v>
      </c>
      <c r="F54" s="300">
        <v>175943.71</v>
      </c>
      <c r="G54" s="302">
        <v>44470</v>
      </c>
      <c r="H54" s="278" t="s">
        <v>4712</v>
      </c>
      <c r="I54" s="302">
        <v>44470</v>
      </c>
      <c r="J54" s="276" t="s">
        <v>4705</v>
      </c>
      <c r="K54" s="359"/>
      <c r="L54" s="360">
        <v>44695</v>
      </c>
      <c r="M54" s="303"/>
      <c r="N54" s="303"/>
      <c r="O54" s="303"/>
      <c r="P54" s="303"/>
      <c r="Q54" s="303"/>
      <c r="R54" s="20"/>
      <c r="S54" s="20"/>
      <c r="T54" s="20"/>
      <c r="U54" s="20"/>
      <c r="V54" s="53"/>
      <c r="W54" s="20"/>
      <c r="Y54" s="302">
        <v>44621</v>
      </c>
    </row>
    <row r="55" spans="1:25" ht="34.9" x14ac:dyDescent="0.35">
      <c r="A55" s="275" t="s">
        <v>4714</v>
      </c>
      <c r="B55" s="276">
        <v>2403635</v>
      </c>
      <c r="C55" s="228" t="s">
        <v>4504</v>
      </c>
      <c r="D55" s="228" t="s">
        <v>4493</v>
      </c>
      <c r="E55" s="228" t="s">
        <v>4715</v>
      </c>
      <c r="F55" s="300">
        <v>184044.36</v>
      </c>
      <c r="G55" s="302">
        <v>44418</v>
      </c>
      <c r="H55" s="278" t="s">
        <v>4716</v>
      </c>
      <c r="I55" s="302">
        <v>44418</v>
      </c>
      <c r="J55" s="276" t="s">
        <v>4718</v>
      </c>
      <c r="K55" s="359"/>
      <c r="L55" s="359"/>
      <c r="M55" s="303"/>
      <c r="N55" s="303"/>
      <c r="O55" s="303"/>
      <c r="P55" s="303"/>
      <c r="Q55" s="303"/>
      <c r="R55" s="20"/>
      <c r="S55" s="20"/>
      <c r="T55" s="20"/>
      <c r="U55" s="20"/>
      <c r="V55" s="53"/>
      <c r="W55" s="20"/>
      <c r="Y55" s="302">
        <v>44540</v>
      </c>
    </row>
    <row r="56" spans="1:25" ht="46.5" x14ac:dyDescent="0.35">
      <c r="A56" s="275" t="s">
        <v>4719</v>
      </c>
      <c r="B56" s="276">
        <v>2282700</v>
      </c>
      <c r="C56" s="228" t="s">
        <v>4641</v>
      </c>
      <c r="D56" s="228" t="s">
        <v>4493</v>
      </c>
      <c r="E56" s="228" t="s">
        <v>4720</v>
      </c>
      <c r="F56" s="300">
        <v>8437297.5299999993</v>
      </c>
      <c r="G56" s="302">
        <v>44452</v>
      </c>
      <c r="H56" s="278" t="s">
        <v>4721</v>
      </c>
      <c r="I56" s="302">
        <v>44452</v>
      </c>
      <c r="J56" s="276" t="s">
        <v>4723</v>
      </c>
      <c r="K56" s="359"/>
      <c r="L56" s="359"/>
      <c r="M56" s="303"/>
      <c r="N56" s="303"/>
      <c r="O56" s="303"/>
      <c r="P56" s="303"/>
      <c r="Q56" s="303"/>
      <c r="R56" s="20"/>
      <c r="S56" s="20"/>
      <c r="T56" s="20"/>
      <c r="U56" s="20"/>
      <c r="V56" s="53"/>
      <c r="W56" s="20"/>
      <c r="Y56" s="302">
        <v>44998</v>
      </c>
    </row>
    <row r="57" spans="1:25" ht="34.9" x14ac:dyDescent="0.35">
      <c r="A57" s="275" t="s">
        <v>4724</v>
      </c>
      <c r="B57" s="276">
        <v>2301429</v>
      </c>
      <c r="C57" s="228" t="s">
        <v>4641</v>
      </c>
      <c r="D57" s="228" t="s">
        <v>4493</v>
      </c>
      <c r="E57" s="228" t="s">
        <v>4725</v>
      </c>
      <c r="F57" s="300">
        <v>421740.82</v>
      </c>
      <c r="G57" s="302">
        <v>44454</v>
      </c>
      <c r="H57" s="278" t="s">
        <v>4726</v>
      </c>
      <c r="I57" s="302">
        <v>44454</v>
      </c>
      <c r="J57" s="276" t="s">
        <v>4680</v>
      </c>
      <c r="K57" s="359"/>
      <c r="L57" s="360">
        <v>44731</v>
      </c>
      <c r="M57" s="303"/>
      <c r="N57" s="303"/>
      <c r="O57" s="303"/>
      <c r="P57" s="303"/>
      <c r="Q57" s="303"/>
      <c r="R57" s="20"/>
      <c r="S57" s="20"/>
      <c r="T57" s="20"/>
      <c r="U57" s="20"/>
      <c r="V57" s="53"/>
      <c r="W57" s="20"/>
      <c r="Y57" s="302">
        <v>44696</v>
      </c>
    </row>
    <row r="58" spans="1:25" ht="58.15" x14ac:dyDescent="0.35">
      <c r="A58" s="275" t="s">
        <v>4728</v>
      </c>
      <c r="B58" s="276" t="s">
        <v>5521</v>
      </c>
      <c r="C58" s="228" t="s">
        <v>4641</v>
      </c>
      <c r="D58" s="228" t="s">
        <v>4493</v>
      </c>
      <c r="E58" s="228" t="s">
        <v>4729</v>
      </c>
      <c r="F58" s="300">
        <v>2760905.16</v>
      </c>
      <c r="G58" s="302">
        <v>44446</v>
      </c>
      <c r="H58" s="278" t="s">
        <v>4730</v>
      </c>
      <c r="I58" s="302">
        <v>44446</v>
      </c>
      <c r="J58" s="276" t="s">
        <v>4562</v>
      </c>
      <c r="K58" s="360">
        <v>44591</v>
      </c>
      <c r="L58" s="360">
        <v>44611</v>
      </c>
      <c r="M58" s="303"/>
      <c r="N58" s="303"/>
      <c r="O58" s="303"/>
      <c r="P58" s="303"/>
      <c r="Q58" s="303"/>
      <c r="R58" s="20"/>
      <c r="S58" s="20"/>
      <c r="T58" s="20"/>
      <c r="U58" s="20"/>
      <c r="V58" s="53"/>
      <c r="W58" s="20"/>
      <c r="Y58" s="302">
        <v>44811</v>
      </c>
    </row>
    <row r="59" spans="1:25" ht="69.75" x14ac:dyDescent="0.35">
      <c r="A59" s="275" t="s">
        <v>4732</v>
      </c>
      <c r="B59" s="276">
        <v>2333310</v>
      </c>
      <c r="C59" s="228" t="s">
        <v>2068</v>
      </c>
      <c r="D59" s="228" t="s">
        <v>4547</v>
      </c>
      <c r="E59" s="228" t="s">
        <v>4733</v>
      </c>
      <c r="F59" s="300">
        <v>23957225.66</v>
      </c>
      <c r="G59" s="302">
        <v>44473</v>
      </c>
      <c r="H59" s="278" t="s">
        <v>4734</v>
      </c>
      <c r="I59" s="302">
        <v>44473</v>
      </c>
      <c r="J59" s="276" t="s">
        <v>4695</v>
      </c>
      <c r="K59" s="359"/>
      <c r="L59" s="359"/>
      <c r="M59" s="303"/>
      <c r="N59" s="303"/>
      <c r="O59" s="303"/>
      <c r="P59" s="303"/>
      <c r="Q59" s="303"/>
      <c r="R59" s="20"/>
      <c r="S59" s="20"/>
      <c r="T59" s="20"/>
      <c r="U59" s="20"/>
      <c r="V59" s="53"/>
      <c r="W59" s="20"/>
      <c r="Y59" s="302">
        <v>45020</v>
      </c>
    </row>
    <row r="60" spans="1:25" ht="46.5" x14ac:dyDescent="0.35">
      <c r="A60" s="275" t="s">
        <v>4736</v>
      </c>
      <c r="B60" s="276">
        <v>2470264</v>
      </c>
      <c r="C60" s="228" t="s">
        <v>4641</v>
      </c>
      <c r="D60" s="228" t="s">
        <v>4493</v>
      </c>
      <c r="E60" s="228" t="s">
        <v>4737</v>
      </c>
      <c r="F60" s="300">
        <v>874292.29</v>
      </c>
      <c r="G60" s="302">
        <v>44442</v>
      </c>
      <c r="H60" s="278" t="s">
        <v>4738</v>
      </c>
      <c r="I60" s="302">
        <v>44442</v>
      </c>
      <c r="J60" s="276" t="s">
        <v>4740</v>
      </c>
      <c r="K60" s="359"/>
      <c r="L60" s="359"/>
      <c r="M60" s="303"/>
      <c r="N60" s="303"/>
      <c r="O60" s="303"/>
      <c r="P60" s="303"/>
      <c r="Q60" s="303"/>
      <c r="R60" s="20"/>
      <c r="S60" s="20"/>
      <c r="T60" s="20"/>
      <c r="U60" s="20"/>
      <c r="V60" s="53"/>
      <c r="W60" s="20"/>
      <c r="Y60" s="302">
        <v>44776</v>
      </c>
    </row>
    <row r="61" spans="1:25" ht="34.9" x14ac:dyDescent="0.35">
      <c r="A61" s="275" t="s">
        <v>4741</v>
      </c>
      <c r="B61" s="276">
        <v>2166810</v>
      </c>
      <c r="C61" s="228" t="s">
        <v>4742</v>
      </c>
      <c r="D61" s="228" t="s">
        <v>4547</v>
      </c>
      <c r="E61" s="228" t="s">
        <v>4743</v>
      </c>
      <c r="F61" s="300">
        <v>932258.18</v>
      </c>
      <c r="G61" s="302">
        <v>44312</v>
      </c>
      <c r="H61" s="278" t="s">
        <v>4744</v>
      </c>
      <c r="I61" s="302">
        <v>44312</v>
      </c>
      <c r="J61" s="276" t="s">
        <v>4718</v>
      </c>
      <c r="K61" s="359"/>
      <c r="L61" s="359"/>
      <c r="M61" s="303"/>
      <c r="N61" s="303"/>
      <c r="O61" s="303"/>
      <c r="P61" s="303"/>
      <c r="Q61" s="303"/>
      <c r="R61" s="20"/>
      <c r="S61" s="20"/>
      <c r="T61" s="20"/>
      <c r="U61" s="20"/>
      <c r="V61" s="53"/>
      <c r="W61" s="20"/>
      <c r="Y61" s="302">
        <v>44434</v>
      </c>
    </row>
    <row r="62" spans="1:25" ht="46.5" x14ac:dyDescent="0.35">
      <c r="A62" s="275" t="s">
        <v>4746</v>
      </c>
      <c r="B62" s="276">
        <v>2174860</v>
      </c>
      <c r="C62" s="228" t="s">
        <v>4504</v>
      </c>
      <c r="D62" s="228" t="s">
        <v>4547</v>
      </c>
      <c r="E62" s="228" t="s">
        <v>4747</v>
      </c>
      <c r="F62" s="300">
        <v>1200316.28</v>
      </c>
      <c r="G62" s="302">
        <v>44410</v>
      </c>
      <c r="H62" s="278" t="s">
        <v>4748</v>
      </c>
      <c r="I62" s="302">
        <v>44410</v>
      </c>
      <c r="J62" s="276" t="s">
        <v>4700</v>
      </c>
      <c r="K62" s="359"/>
      <c r="L62" s="359"/>
      <c r="M62" s="303"/>
      <c r="N62" s="303"/>
      <c r="O62" s="303"/>
      <c r="P62" s="303"/>
      <c r="Q62" s="303"/>
      <c r="R62" s="20"/>
      <c r="S62" s="20"/>
      <c r="T62" s="20"/>
      <c r="U62" s="20"/>
      <c r="V62" s="53"/>
      <c r="W62" s="20"/>
      <c r="Y62" s="302">
        <v>44622</v>
      </c>
    </row>
    <row r="63" spans="1:25" ht="34.9" x14ac:dyDescent="0.35">
      <c r="A63" s="275" t="s">
        <v>4750</v>
      </c>
      <c r="B63" s="276">
        <v>2329293</v>
      </c>
      <c r="C63" s="228" t="s">
        <v>2068</v>
      </c>
      <c r="D63" s="228" t="s">
        <v>4547</v>
      </c>
      <c r="E63" s="228" t="s">
        <v>4751</v>
      </c>
      <c r="F63" s="300">
        <v>9344566.5999999996</v>
      </c>
      <c r="G63" s="302">
        <v>44483</v>
      </c>
      <c r="H63" s="278" t="s">
        <v>4752</v>
      </c>
      <c r="I63" s="302">
        <v>44483</v>
      </c>
      <c r="J63" s="276" t="s">
        <v>4754</v>
      </c>
      <c r="K63" s="359"/>
      <c r="L63" s="359"/>
      <c r="M63" s="303"/>
      <c r="N63" s="303"/>
      <c r="O63" s="303"/>
      <c r="P63" s="303"/>
      <c r="Q63" s="303"/>
      <c r="R63" s="20"/>
      <c r="S63" s="20"/>
      <c r="T63" s="20"/>
      <c r="U63" s="20"/>
      <c r="V63" s="53"/>
      <c r="W63" s="20"/>
      <c r="Y63" s="302">
        <v>44818</v>
      </c>
    </row>
    <row r="64" spans="1:25" ht="34.9" x14ac:dyDescent="0.35">
      <c r="A64" s="275" t="s">
        <v>4755</v>
      </c>
      <c r="B64" s="276">
        <v>2403635</v>
      </c>
      <c r="C64" s="228" t="s">
        <v>4504</v>
      </c>
      <c r="D64" s="228" t="s">
        <v>4547</v>
      </c>
      <c r="E64" s="228" t="s">
        <v>4756</v>
      </c>
      <c r="F64" s="300">
        <v>771102.58</v>
      </c>
      <c r="G64" s="302">
        <v>44375</v>
      </c>
      <c r="H64" s="278" t="s">
        <v>4757</v>
      </c>
      <c r="I64" s="228" t="s">
        <v>5522</v>
      </c>
      <c r="J64" s="276" t="s">
        <v>4718</v>
      </c>
      <c r="K64" s="359"/>
      <c r="L64" s="359"/>
      <c r="M64" s="303"/>
      <c r="N64" s="303"/>
      <c r="O64" s="303"/>
      <c r="P64" s="303"/>
      <c r="Q64" s="303"/>
      <c r="R64" s="20"/>
      <c r="S64" s="20"/>
      <c r="T64" s="20"/>
      <c r="U64" s="20"/>
      <c r="V64" s="53"/>
      <c r="W64" s="20"/>
      <c r="Y64" s="302">
        <v>44497</v>
      </c>
    </row>
    <row r="65" spans="1:25" ht="34.9" x14ac:dyDescent="0.35">
      <c r="A65" s="275" t="s">
        <v>4611</v>
      </c>
      <c r="B65" s="276">
        <v>2282700</v>
      </c>
      <c r="C65" s="228" t="s">
        <v>2068</v>
      </c>
      <c r="D65" s="228" t="s">
        <v>4547</v>
      </c>
      <c r="E65" s="228" t="s">
        <v>5523</v>
      </c>
      <c r="F65" s="300"/>
      <c r="G65" s="302"/>
      <c r="H65" s="278" t="s">
        <v>5524</v>
      </c>
      <c r="I65" s="228"/>
      <c r="J65" s="276"/>
      <c r="K65" s="359"/>
      <c r="L65" s="359"/>
      <c r="M65" s="303"/>
      <c r="N65" s="303"/>
      <c r="O65" s="303"/>
      <c r="P65" s="303"/>
      <c r="Q65" s="303"/>
      <c r="R65" s="20"/>
      <c r="S65" s="20"/>
      <c r="T65" s="20"/>
      <c r="U65" s="20"/>
      <c r="V65" s="53"/>
      <c r="W65" s="20"/>
      <c r="Y65" s="228"/>
    </row>
    <row r="66" spans="1:25" x14ac:dyDescent="0.35">
      <c r="A66" s="275" t="s">
        <v>4759</v>
      </c>
      <c r="B66" s="276">
        <v>2267332</v>
      </c>
      <c r="C66" s="228" t="s">
        <v>4504</v>
      </c>
      <c r="D66" s="228" t="s">
        <v>4547</v>
      </c>
      <c r="E66" s="228" t="s">
        <v>4760</v>
      </c>
      <c r="F66" s="300">
        <v>696778.83</v>
      </c>
      <c r="G66" s="302">
        <v>44349</v>
      </c>
      <c r="H66" s="278" t="s">
        <v>4761</v>
      </c>
      <c r="I66" s="302">
        <v>44349</v>
      </c>
      <c r="J66" s="276" t="s">
        <v>4705</v>
      </c>
      <c r="K66" s="359"/>
      <c r="L66" s="359"/>
      <c r="M66" s="303"/>
      <c r="N66" s="303"/>
      <c r="O66" s="303"/>
      <c r="P66" s="303"/>
      <c r="Q66" s="303"/>
      <c r="R66" s="20"/>
      <c r="S66" s="20"/>
      <c r="T66" s="20"/>
      <c r="U66" s="20"/>
      <c r="V66" s="53"/>
      <c r="W66" s="20"/>
      <c r="Y66" s="302">
        <v>44502</v>
      </c>
    </row>
    <row r="67" spans="1:25" ht="34.9" x14ac:dyDescent="0.35">
      <c r="A67" s="275" t="s">
        <v>4763</v>
      </c>
      <c r="B67" s="276">
        <v>2456867</v>
      </c>
      <c r="C67" s="228" t="s">
        <v>4504</v>
      </c>
      <c r="D67" s="228" t="s">
        <v>4547</v>
      </c>
      <c r="E67" s="228" t="s">
        <v>4764</v>
      </c>
      <c r="F67" s="300">
        <v>884186.28</v>
      </c>
      <c r="G67" s="302">
        <v>44385</v>
      </c>
      <c r="H67" s="278" t="s">
        <v>4765</v>
      </c>
      <c r="I67" s="302">
        <v>44385</v>
      </c>
      <c r="J67" s="276" t="s">
        <v>4705</v>
      </c>
      <c r="K67" s="359"/>
      <c r="L67" s="359"/>
      <c r="M67" s="303"/>
      <c r="N67" s="303"/>
      <c r="O67" s="303"/>
      <c r="P67" s="303"/>
      <c r="Q67" s="303"/>
      <c r="R67" s="20"/>
      <c r="S67" s="20"/>
      <c r="T67" s="20"/>
      <c r="U67" s="20"/>
      <c r="V67" s="53"/>
      <c r="W67" s="20"/>
      <c r="Y67" s="302">
        <v>44538</v>
      </c>
    </row>
    <row r="68" spans="1:25" ht="46.5" x14ac:dyDescent="0.35">
      <c r="A68" s="275" t="s">
        <v>4767</v>
      </c>
      <c r="B68" s="276">
        <v>2300390</v>
      </c>
      <c r="C68" s="228" t="s">
        <v>2068</v>
      </c>
      <c r="D68" s="228" t="s">
        <v>4547</v>
      </c>
      <c r="E68" s="228" t="s">
        <v>4768</v>
      </c>
      <c r="F68" s="300">
        <v>4224349.1900000004</v>
      </c>
      <c r="G68" s="302">
        <v>44396</v>
      </c>
      <c r="H68" s="278" t="s">
        <v>4769</v>
      </c>
      <c r="I68" s="302">
        <v>44396</v>
      </c>
      <c r="J68" s="276" t="s">
        <v>4685</v>
      </c>
      <c r="K68" s="359"/>
      <c r="L68" s="359"/>
      <c r="M68" s="303"/>
      <c r="N68" s="303"/>
      <c r="O68" s="303"/>
      <c r="P68" s="303"/>
      <c r="Q68" s="303"/>
      <c r="R68" s="20"/>
      <c r="S68" s="20"/>
      <c r="T68" s="20"/>
      <c r="U68" s="20"/>
      <c r="V68" s="53"/>
      <c r="W68" s="20"/>
      <c r="Y68" s="302">
        <v>44700</v>
      </c>
    </row>
    <row r="69" spans="1:25" ht="46.5" x14ac:dyDescent="0.35">
      <c r="A69" s="275" t="s">
        <v>4771</v>
      </c>
      <c r="B69" s="276">
        <v>2301429</v>
      </c>
      <c r="C69" s="228" t="s">
        <v>2068</v>
      </c>
      <c r="D69" s="228" t="s">
        <v>4547</v>
      </c>
      <c r="E69" s="228" t="s">
        <v>4772</v>
      </c>
      <c r="F69" s="300">
        <v>6994545.3499999996</v>
      </c>
      <c r="G69" s="302">
        <v>44362</v>
      </c>
      <c r="H69" s="278" t="s">
        <v>5525</v>
      </c>
      <c r="I69" s="302">
        <v>44363</v>
      </c>
      <c r="J69" s="276" t="s">
        <v>4680</v>
      </c>
      <c r="K69" s="359"/>
      <c r="L69" s="359"/>
      <c r="M69" s="303"/>
      <c r="N69" s="303"/>
      <c r="O69" s="303"/>
      <c r="P69" s="303"/>
      <c r="Q69" s="303"/>
      <c r="R69" s="20"/>
      <c r="S69" s="20"/>
      <c r="T69" s="20"/>
      <c r="U69" s="20"/>
      <c r="V69" s="53"/>
      <c r="W69" s="20"/>
      <c r="Y69" s="302">
        <v>44608</v>
      </c>
    </row>
    <row r="70" spans="1:25" ht="36" customHeight="1" x14ac:dyDescent="0.35">
      <c r="A70" s="275" t="s">
        <v>4775</v>
      </c>
      <c r="B70" s="276">
        <v>2436548</v>
      </c>
      <c r="C70" s="228" t="s">
        <v>2068</v>
      </c>
      <c r="D70" s="228" t="s">
        <v>4547</v>
      </c>
      <c r="E70" s="228" t="s">
        <v>4776</v>
      </c>
      <c r="F70" s="300">
        <v>7218389.8600000003</v>
      </c>
      <c r="G70" s="302">
        <v>44368</v>
      </c>
      <c r="H70" s="278" t="s">
        <v>4777</v>
      </c>
      <c r="I70" s="302">
        <v>44368</v>
      </c>
      <c r="J70" s="276" t="s">
        <v>4680</v>
      </c>
      <c r="K70" s="359"/>
      <c r="L70" s="359"/>
      <c r="M70" s="303"/>
      <c r="N70" s="303"/>
      <c r="O70" s="303"/>
      <c r="P70" s="303"/>
      <c r="Q70" s="303"/>
      <c r="R70" s="20"/>
      <c r="S70" s="20"/>
      <c r="T70" s="20"/>
      <c r="U70" s="20"/>
      <c r="V70" s="53"/>
      <c r="W70" s="20"/>
      <c r="Y70" s="302">
        <v>44613</v>
      </c>
    </row>
    <row r="71" spans="1:25" x14ac:dyDescent="0.35">
      <c r="A71" s="634" t="s">
        <v>4779</v>
      </c>
      <c r="B71" s="634" t="s">
        <v>5521</v>
      </c>
      <c r="C71" s="637" t="s">
        <v>2068</v>
      </c>
      <c r="D71" s="637" t="s">
        <v>4547</v>
      </c>
      <c r="E71" s="637" t="s">
        <v>4780</v>
      </c>
      <c r="F71" s="300">
        <v>1624841.8</v>
      </c>
      <c r="G71" s="302">
        <v>44389</v>
      </c>
      <c r="H71" s="634" t="s">
        <v>5593</v>
      </c>
      <c r="I71" s="302">
        <v>44393</v>
      </c>
      <c r="J71" s="276" t="s">
        <v>4783</v>
      </c>
      <c r="K71" s="359"/>
      <c r="L71" s="359"/>
      <c r="M71" s="303"/>
      <c r="N71" s="303"/>
      <c r="O71" s="303"/>
      <c r="P71" s="303"/>
      <c r="Q71" s="303"/>
      <c r="R71" s="20"/>
      <c r="S71" s="20"/>
      <c r="T71" s="20"/>
      <c r="U71" s="20"/>
      <c r="V71" s="53"/>
      <c r="W71" s="20"/>
      <c r="Y71" s="302">
        <v>44573</v>
      </c>
    </row>
    <row r="72" spans="1:25" x14ac:dyDescent="0.35">
      <c r="A72" s="635"/>
      <c r="B72" s="635"/>
      <c r="C72" s="638"/>
      <c r="D72" s="638"/>
      <c r="E72" s="638"/>
      <c r="F72" s="300">
        <v>263194.83</v>
      </c>
      <c r="G72" s="302">
        <v>44389</v>
      </c>
      <c r="H72" s="635"/>
      <c r="I72" s="302">
        <v>44397</v>
      </c>
      <c r="J72" s="276" t="s">
        <v>4785</v>
      </c>
      <c r="K72" s="359"/>
      <c r="L72" s="359"/>
      <c r="M72" s="303"/>
      <c r="N72" s="303"/>
      <c r="O72" s="303"/>
      <c r="P72" s="303"/>
      <c r="Q72" s="303"/>
      <c r="R72" s="20"/>
      <c r="S72" s="20"/>
      <c r="T72" s="20"/>
      <c r="U72" s="20"/>
      <c r="V72" s="53"/>
      <c r="W72" s="20"/>
      <c r="Y72" s="302">
        <v>44481</v>
      </c>
    </row>
    <row r="73" spans="1:25" x14ac:dyDescent="0.35">
      <c r="A73" s="635"/>
      <c r="B73" s="635"/>
      <c r="C73" s="638"/>
      <c r="D73" s="638"/>
      <c r="E73" s="638"/>
      <c r="F73" s="300">
        <v>1106024.1000000001</v>
      </c>
      <c r="G73" s="302">
        <v>44389</v>
      </c>
      <c r="H73" s="635"/>
      <c r="I73" s="302">
        <v>44398</v>
      </c>
      <c r="J73" s="276" t="s">
        <v>4783</v>
      </c>
      <c r="K73" s="359"/>
      <c r="L73" s="359"/>
      <c r="M73" s="303"/>
      <c r="N73" s="303"/>
      <c r="O73" s="303"/>
      <c r="P73" s="303"/>
      <c r="Q73" s="303"/>
      <c r="R73" s="20"/>
      <c r="S73" s="20"/>
      <c r="T73" s="20"/>
      <c r="U73" s="20"/>
      <c r="V73" s="53"/>
      <c r="W73" s="20"/>
      <c r="Y73" s="302">
        <v>44573</v>
      </c>
    </row>
    <row r="74" spans="1:25" x14ac:dyDescent="0.35">
      <c r="A74" s="635"/>
      <c r="B74" s="635"/>
      <c r="C74" s="638"/>
      <c r="D74" s="638"/>
      <c r="E74" s="638"/>
      <c r="F74" s="300">
        <v>288374.90000000002</v>
      </c>
      <c r="G74" s="302">
        <v>44389</v>
      </c>
      <c r="H74" s="635"/>
      <c r="I74" s="302">
        <v>44398</v>
      </c>
      <c r="J74" s="276" t="s">
        <v>4718</v>
      </c>
      <c r="K74" s="359"/>
      <c r="L74" s="359"/>
      <c r="M74" s="303"/>
      <c r="N74" s="303"/>
      <c r="O74" s="303"/>
      <c r="P74" s="303"/>
      <c r="Q74" s="303"/>
      <c r="R74" s="20"/>
      <c r="S74" s="20"/>
      <c r="T74" s="20"/>
      <c r="U74" s="20"/>
      <c r="V74" s="53"/>
      <c r="W74" s="20"/>
      <c r="Y74" s="302">
        <v>44512</v>
      </c>
    </row>
    <row r="75" spans="1:25" x14ac:dyDescent="0.35">
      <c r="A75" s="636"/>
      <c r="B75" s="636"/>
      <c r="C75" s="639"/>
      <c r="D75" s="639"/>
      <c r="E75" s="639"/>
      <c r="F75" s="300">
        <v>22010675.41</v>
      </c>
      <c r="G75" s="302">
        <v>44389</v>
      </c>
      <c r="H75" s="636"/>
      <c r="I75" s="302">
        <v>44398</v>
      </c>
      <c r="J75" s="276" t="s">
        <v>4789</v>
      </c>
      <c r="K75" s="359"/>
      <c r="L75" s="359"/>
      <c r="M75" s="303"/>
      <c r="N75" s="303"/>
      <c r="O75" s="303"/>
      <c r="P75" s="303"/>
      <c r="Q75" s="303"/>
      <c r="R75" s="20"/>
      <c r="S75" s="20"/>
      <c r="T75" s="20"/>
      <c r="U75" s="20"/>
      <c r="V75" s="53"/>
      <c r="W75" s="20"/>
      <c r="Y75" s="302">
        <v>44754</v>
      </c>
    </row>
    <row r="76" spans="1:25" ht="46.5" x14ac:dyDescent="0.35">
      <c r="A76" s="275" t="s">
        <v>4790</v>
      </c>
      <c r="B76" s="276" t="s">
        <v>5526</v>
      </c>
      <c r="C76" s="228" t="s">
        <v>4641</v>
      </c>
      <c r="D76" s="228" t="s">
        <v>4791</v>
      </c>
      <c r="E76" s="228" t="s">
        <v>4792</v>
      </c>
      <c r="F76" s="300">
        <v>512521.67</v>
      </c>
      <c r="G76" s="302">
        <v>44379</v>
      </c>
      <c r="H76" s="278" t="s">
        <v>4793</v>
      </c>
      <c r="I76" s="302">
        <v>44379</v>
      </c>
      <c r="J76" s="276" t="s">
        <v>4795</v>
      </c>
      <c r="K76" s="359"/>
      <c r="L76" s="359"/>
      <c r="M76" s="303"/>
      <c r="N76" s="303"/>
      <c r="O76" s="303"/>
      <c r="P76" s="303"/>
      <c r="Q76" s="303"/>
      <c r="R76" s="20"/>
      <c r="S76" s="20"/>
      <c r="T76" s="20"/>
      <c r="U76" s="20"/>
      <c r="V76" s="53"/>
      <c r="W76" s="20"/>
      <c r="Y76" s="361">
        <v>45109</v>
      </c>
    </row>
    <row r="77" spans="1:25" ht="34.9" x14ac:dyDescent="0.35">
      <c r="A77" s="275" t="s">
        <v>4796</v>
      </c>
      <c r="B77" s="276">
        <v>2470264</v>
      </c>
      <c r="C77" s="228" t="s">
        <v>2068</v>
      </c>
      <c r="D77" s="228" t="s">
        <v>4547</v>
      </c>
      <c r="E77" s="362" t="s">
        <v>4797</v>
      </c>
      <c r="F77" s="300">
        <v>11019261.91</v>
      </c>
      <c r="G77" s="302">
        <v>44347</v>
      </c>
      <c r="H77" s="278" t="s">
        <v>4798</v>
      </c>
      <c r="I77" s="302">
        <v>44347</v>
      </c>
      <c r="J77" s="276" t="s">
        <v>4740</v>
      </c>
      <c r="K77" s="359"/>
      <c r="L77" s="359"/>
      <c r="M77" s="303"/>
      <c r="N77" s="303"/>
      <c r="O77" s="303"/>
      <c r="P77" s="303"/>
      <c r="Q77" s="303"/>
      <c r="R77" s="20"/>
      <c r="S77" s="20"/>
      <c r="T77" s="20"/>
      <c r="U77" s="20"/>
      <c r="V77" s="53"/>
      <c r="W77" s="20"/>
      <c r="Y77" s="311">
        <v>44681</v>
      </c>
    </row>
    <row r="78" spans="1:25" ht="93" x14ac:dyDescent="0.35">
      <c r="A78" s="275" t="s">
        <v>5527</v>
      </c>
      <c r="B78" s="276" t="s">
        <v>5528</v>
      </c>
      <c r="C78" s="228" t="s">
        <v>4504</v>
      </c>
      <c r="D78" s="228" t="s">
        <v>4493</v>
      </c>
      <c r="E78" s="362" t="s">
        <v>5529</v>
      </c>
      <c r="F78" s="300" t="s">
        <v>5530</v>
      </c>
      <c r="G78" s="302">
        <v>44202</v>
      </c>
      <c r="H78" s="278" t="s">
        <v>5594</v>
      </c>
      <c r="I78" s="309">
        <v>44202</v>
      </c>
      <c r="J78" s="309" t="s">
        <v>5531</v>
      </c>
      <c r="K78" s="359"/>
      <c r="L78" s="359"/>
      <c r="M78" s="303"/>
      <c r="N78" s="303"/>
      <c r="O78" s="303"/>
      <c r="P78" s="303"/>
      <c r="Q78" s="303"/>
      <c r="R78" s="20"/>
      <c r="S78" s="20"/>
      <c r="T78" s="20"/>
      <c r="U78" s="20"/>
      <c r="V78" s="53"/>
      <c r="W78" s="20"/>
    </row>
    <row r="79" spans="1:25" ht="46.5" x14ac:dyDescent="0.35">
      <c r="A79" s="275" t="s">
        <v>5532</v>
      </c>
      <c r="B79" s="276">
        <v>2475877</v>
      </c>
      <c r="C79" s="228" t="s">
        <v>2068</v>
      </c>
      <c r="D79" s="228" t="s">
        <v>4547</v>
      </c>
      <c r="E79" s="362" t="s">
        <v>5533</v>
      </c>
      <c r="F79" s="300" t="s">
        <v>5534</v>
      </c>
      <c r="G79" s="302">
        <v>44207</v>
      </c>
      <c r="H79" s="278" t="s">
        <v>5595</v>
      </c>
      <c r="I79" s="309">
        <v>44207</v>
      </c>
      <c r="J79" s="309" t="s">
        <v>5535</v>
      </c>
      <c r="K79" s="359"/>
      <c r="L79" s="359"/>
      <c r="M79" s="303"/>
      <c r="N79" s="303"/>
      <c r="O79" s="303"/>
      <c r="P79" s="303"/>
      <c r="Q79" s="303"/>
      <c r="R79" s="20"/>
      <c r="S79" s="20"/>
      <c r="T79" s="20"/>
      <c r="U79" s="20"/>
      <c r="V79" s="53"/>
      <c r="W79" s="20"/>
    </row>
    <row r="80" spans="1:25" ht="23.25" x14ac:dyDescent="0.35">
      <c r="A80" s="275" t="s">
        <v>5536</v>
      </c>
      <c r="B80" s="276" t="s">
        <v>5537</v>
      </c>
      <c r="C80" s="228" t="s">
        <v>2119</v>
      </c>
      <c r="D80" s="228" t="s">
        <v>4791</v>
      </c>
      <c r="E80" s="362" t="s">
        <v>5538</v>
      </c>
      <c r="F80" s="300" t="s">
        <v>5539</v>
      </c>
      <c r="G80" s="302">
        <v>44223</v>
      </c>
      <c r="H80" s="278" t="s">
        <v>5596</v>
      </c>
      <c r="I80" s="309">
        <v>44223</v>
      </c>
      <c r="J80" s="309" t="s">
        <v>4685</v>
      </c>
      <c r="K80" s="359"/>
      <c r="L80" s="359"/>
      <c r="M80" s="303"/>
      <c r="N80" s="303"/>
      <c r="O80" s="303"/>
      <c r="P80" s="303"/>
      <c r="Q80" s="303"/>
      <c r="R80" s="20"/>
      <c r="S80" s="20"/>
      <c r="T80" s="20"/>
      <c r="U80" s="20"/>
      <c r="V80" s="53"/>
      <c r="W80" s="20"/>
    </row>
    <row r="81" spans="1:23" ht="23.25" x14ac:dyDescent="0.35">
      <c r="A81" s="275" t="s">
        <v>5540</v>
      </c>
      <c r="B81" s="276">
        <v>2250822</v>
      </c>
      <c r="C81" s="228" t="s">
        <v>2068</v>
      </c>
      <c r="D81" s="228" t="s">
        <v>4547</v>
      </c>
      <c r="E81" s="362" t="s">
        <v>5541</v>
      </c>
      <c r="F81" s="300" t="s">
        <v>5542</v>
      </c>
      <c r="G81" s="302">
        <v>44229</v>
      </c>
      <c r="H81" s="278" t="s">
        <v>5597</v>
      </c>
      <c r="I81" s="309">
        <v>44229</v>
      </c>
      <c r="J81" s="309" t="s">
        <v>4685</v>
      </c>
      <c r="K81" s="359"/>
      <c r="L81" s="359"/>
      <c r="M81" s="303"/>
      <c r="N81" s="303"/>
      <c r="O81" s="303"/>
      <c r="P81" s="303"/>
      <c r="Q81" s="303"/>
      <c r="R81" s="20"/>
      <c r="S81" s="20"/>
      <c r="T81" s="20"/>
      <c r="U81" s="20"/>
      <c r="V81" s="53"/>
      <c r="W81" s="20"/>
    </row>
    <row r="82" spans="1:23" ht="23.25" x14ac:dyDescent="0.35">
      <c r="A82" s="275" t="s">
        <v>5543</v>
      </c>
      <c r="B82" s="276" t="s">
        <v>5544</v>
      </c>
      <c r="C82" s="228" t="s">
        <v>4504</v>
      </c>
      <c r="D82" s="228" t="s">
        <v>4493</v>
      </c>
      <c r="E82" s="362" t="s">
        <v>5545</v>
      </c>
      <c r="F82" s="300" t="s">
        <v>5546</v>
      </c>
      <c r="G82" s="302">
        <v>44271</v>
      </c>
      <c r="H82" s="278" t="s">
        <v>5598</v>
      </c>
      <c r="I82" s="309">
        <v>44271</v>
      </c>
      <c r="J82" s="309" t="s">
        <v>4783</v>
      </c>
      <c r="K82" s="359"/>
      <c r="L82" s="359"/>
      <c r="M82" s="303"/>
      <c r="N82" s="303"/>
      <c r="O82" s="303"/>
      <c r="P82" s="303"/>
      <c r="Q82" s="303"/>
      <c r="R82" s="20"/>
      <c r="S82" s="20"/>
      <c r="T82" s="20"/>
      <c r="U82" s="20"/>
      <c r="V82" s="53"/>
      <c r="W82" s="20"/>
    </row>
    <row r="83" spans="1:23" ht="58.15" x14ac:dyDescent="0.35">
      <c r="A83" s="275" t="s">
        <v>5547</v>
      </c>
      <c r="B83" s="634" t="s">
        <v>5548</v>
      </c>
      <c r="C83" s="228" t="s">
        <v>2119</v>
      </c>
      <c r="D83" s="228" t="s">
        <v>4493</v>
      </c>
      <c r="E83" s="362" t="s">
        <v>5549</v>
      </c>
      <c r="F83" s="300">
        <v>162287.03</v>
      </c>
      <c r="G83" s="302">
        <v>44271</v>
      </c>
      <c r="H83" s="278" t="s">
        <v>5599</v>
      </c>
      <c r="I83" s="309">
        <v>44271</v>
      </c>
      <c r="J83" s="309" t="s">
        <v>4705</v>
      </c>
      <c r="K83" s="359"/>
      <c r="L83" s="359"/>
      <c r="M83" s="303"/>
      <c r="N83" s="303"/>
      <c r="O83" s="303"/>
      <c r="P83" s="303"/>
      <c r="Q83" s="303"/>
      <c r="R83" s="20"/>
      <c r="S83" s="20"/>
      <c r="T83" s="20"/>
      <c r="U83" s="20"/>
      <c r="V83" s="53"/>
      <c r="W83" s="20"/>
    </row>
    <row r="84" spans="1:23" ht="58.15" x14ac:dyDescent="0.35">
      <c r="A84" s="275" t="s">
        <v>5550</v>
      </c>
      <c r="B84" s="635"/>
      <c r="C84" s="228" t="s">
        <v>2119</v>
      </c>
      <c r="D84" s="228" t="s">
        <v>4493</v>
      </c>
      <c r="E84" s="362" t="s">
        <v>5549</v>
      </c>
      <c r="F84" s="300">
        <v>268147.84000000003</v>
      </c>
      <c r="G84" s="302">
        <v>44271</v>
      </c>
      <c r="H84" s="278" t="s">
        <v>5600</v>
      </c>
      <c r="I84" s="309">
        <v>44271</v>
      </c>
      <c r="J84" s="309" t="s">
        <v>4700</v>
      </c>
      <c r="K84" s="359"/>
      <c r="L84" s="359"/>
      <c r="M84" s="303"/>
      <c r="N84" s="303"/>
      <c r="O84" s="303"/>
      <c r="P84" s="303"/>
      <c r="Q84" s="303"/>
      <c r="R84" s="20"/>
      <c r="S84" s="20"/>
      <c r="T84" s="20"/>
      <c r="U84" s="20"/>
      <c r="V84" s="53"/>
      <c r="W84" s="20"/>
    </row>
    <row r="85" spans="1:23" ht="58.15" x14ac:dyDescent="0.35">
      <c r="A85" s="275" t="s">
        <v>5551</v>
      </c>
      <c r="B85" s="636"/>
      <c r="C85" s="228" t="s">
        <v>2119</v>
      </c>
      <c r="D85" s="228" t="s">
        <v>4493</v>
      </c>
      <c r="E85" s="362" t="s">
        <v>5549</v>
      </c>
      <c r="F85" s="300">
        <v>268147.84000000003</v>
      </c>
      <c r="G85" s="302">
        <v>44279</v>
      </c>
      <c r="H85" s="278" t="s">
        <v>5601</v>
      </c>
      <c r="I85" s="309">
        <v>44279</v>
      </c>
      <c r="J85" s="309" t="s">
        <v>4700</v>
      </c>
      <c r="K85" s="359"/>
      <c r="L85" s="359"/>
      <c r="M85" s="303"/>
      <c r="N85" s="303"/>
      <c r="O85" s="303"/>
      <c r="P85" s="303"/>
      <c r="Q85" s="303"/>
      <c r="R85" s="20"/>
      <c r="S85" s="20"/>
      <c r="T85" s="20"/>
      <c r="U85" s="20"/>
      <c r="V85" s="53"/>
      <c r="W85" s="20"/>
    </row>
    <row r="86" spans="1:23" ht="46.5" x14ac:dyDescent="0.35">
      <c r="A86" s="275" t="s">
        <v>5552</v>
      </c>
      <c r="B86" s="634" t="s">
        <v>5553</v>
      </c>
      <c r="C86" s="228" t="s">
        <v>2119</v>
      </c>
      <c r="D86" s="228" t="s">
        <v>4493</v>
      </c>
      <c r="E86" s="362" t="s">
        <v>5554</v>
      </c>
      <c r="F86" s="300">
        <v>442911.34</v>
      </c>
      <c r="G86" s="302">
        <v>44284</v>
      </c>
      <c r="H86" s="278" t="s">
        <v>5602</v>
      </c>
      <c r="I86" s="309">
        <v>44284</v>
      </c>
      <c r="J86" s="309" t="s">
        <v>5555</v>
      </c>
      <c r="K86" s="359"/>
      <c r="L86" s="359"/>
      <c r="M86" s="303"/>
      <c r="N86" s="303"/>
      <c r="O86" s="303"/>
      <c r="P86" s="303"/>
      <c r="Q86" s="303"/>
      <c r="R86" s="20"/>
      <c r="S86" s="20"/>
      <c r="T86" s="20"/>
      <c r="U86" s="20"/>
      <c r="V86" s="53"/>
      <c r="W86" s="20"/>
    </row>
    <row r="87" spans="1:23" ht="34.9" x14ac:dyDescent="0.35">
      <c r="A87" s="275" t="s">
        <v>5556</v>
      </c>
      <c r="B87" s="636"/>
      <c r="C87" s="228" t="s">
        <v>2119</v>
      </c>
      <c r="D87" s="228" t="s">
        <v>4493</v>
      </c>
      <c r="E87" s="362" t="s">
        <v>5554</v>
      </c>
      <c r="F87" s="300">
        <v>298041.27</v>
      </c>
      <c r="G87" s="302">
        <v>44291</v>
      </c>
      <c r="H87" s="278" t="s">
        <v>5603</v>
      </c>
      <c r="I87" s="309">
        <v>44291</v>
      </c>
      <c r="J87" s="309" t="s">
        <v>4680</v>
      </c>
      <c r="K87" s="359"/>
      <c r="L87" s="359"/>
      <c r="M87" s="303"/>
      <c r="N87" s="303"/>
      <c r="O87" s="303"/>
      <c r="P87" s="303"/>
      <c r="Q87" s="303"/>
      <c r="R87" s="20"/>
      <c r="S87" s="20"/>
      <c r="T87" s="20"/>
      <c r="U87" s="20"/>
      <c r="V87" s="53"/>
      <c r="W87" s="20"/>
    </row>
    <row r="88" spans="1:23" ht="23.25" x14ac:dyDescent="0.35">
      <c r="A88" s="275" t="s">
        <v>5557</v>
      </c>
      <c r="B88" s="276" t="s">
        <v>5544</v>
      </c>
      <c r="C88" s="228" t="s">
        <v>2068</v>
      </c>
      <c r="D88" s="228" t="s">
        <v>4547</v>
      </c>
      <c r="E88" s="362" t="s">
        <v>5558</v>
      </c>
      <c r="F88" s="300" t="s">
        <v>5559</v>
      </c>
      <c r="G88" s="302">
        <v>44300</v>
      </c>
      <c r="H88" s="278" t="s">
        <v>5604</v>
      </c>
      <c r="I88" s="309">
        <v>44300</v>
      </c>
      <c r="J88" s="309" t="s">
        <v>4783</v>
      </c>
      <c r="K88" s="359"/>
      <c r="L88" s="359"/>
      <c r="M88" s="303"/>
      <c r="N88" s="303"/>
      <c r="O88" s="303"/>
      <c r="P88" s="303"/>
      <c r="Q88" s="303"/>
      <c r="R88" s="20"/>
      <c r="S88" s="20"/>
      <c r="T88" s="20"/>
      <c r="U88" s="20"/>
      <c r="V88" s="53"/>
      <c r="W88" s="20"/>
    </row>
    <row r="89" spans="1:23" ht="38.25" x14ac:dyDescent="0.35">
      <c r="A89" s="275" t="s">
        <v>5560</v>
      </c>
      <c r="B89" s="276">
        <v>2333142</v>
      </c>
      <c r="C89" s="228" t="s">
        <v>2068</v>
      </c>
      <c r="D89" s="228" t="s">
        <v>4547</v>
      </c>
      <c r="E89" s="362" t="s">
        <v>5561</v>
      </c>
      <c r="F89" s="300" t="s">
        <v>5562</v>
      </c>
      <c r="G89" s="302">
        <v>44305</v>
      </c>
      <c r="H89" s="363" t="s">
        <v>5605</v>
      </c>
      <c r="I89" s="309">
        <v>44305</v>
      </c>
      <c r="J89" s="309" t="s">
        <v>4723</v>
      </c>
      <c r="K89" s="359"/>
      <c r="L89" s="359"/>
      <c r="M89" s="303"/>
      <c r="N89" s="303"/>
      <c r="O89" s="303"/>
      <c r="P89" s="303"/>
      <c r="Q89" s="303"/>
      <c r="R89" s="20"/>
      <c r="S89" s="20"/>
      <c r="T89" s="20"/>
      <c r="U89" s="20"/>
      <c r="V89" s="53"/>
      <c r="W89" s="20"/>
    </row>
    <row r="90" spans="1:23" ht="23.25" x14ac:dyDescent="0.35">
      <c r="A90" s="275" t="s">
        <v>5563</v>
      </c>
      <c r="B90" s="276">
        <v>2250822</v>
      </c>
      <c r="C90" s="228" t="s">
        <v>2119</v>
      </c>
      <c r="D90" s="228" t="s">
        <v>4493</v>
      </c>
      <c r="E90" s="362" t="s">
        <v>5564</v>
      </c>
      <c r="F90" s="300" t="s">
        <v>5565</v>
      </c>
      <c r="G90" s="302">
        <v>44309</v>
      </c>
      <c r="H90" s="278" t="s">
        <v>5606</v>
      </c>
      <c r="I90" s="309">
        <v>44309</v>
      </c>
      <c r="J90" s="309" t="s">
        <v>4685</v>
      </c>
      <c r="K90" s="359"/>
      <c r="L90" s="359"/>
      <c r="M90" s="303"/>
      <c r="N90" s="303"/>
      <c r="O90" s="303"/>
      <c r="P90" s="303"/>
      <c r="Q90" s="303"/>
      <c r="R90" s="20"/>
      <c r="S90" s="20"/>
      <c r="T90" s="20"/>
      <c r="U90" s="20"/>
      <c r="V90" s="53"/>
      <c r="W90" s="20"/>
    </row>
    <row r="91" spans="1:23" ht="58.15" x14ac:dyDescent="0.35">
      <c r="A91" s="275" t="s">
        <v>5566</v>
      </c>
      <c r="B91" s="276">
        <v>2333142</v>
      </c>
      <c r="C91" s="228" t="s">
        <v>2119</v>
      </c>
      <c r="D91" s="228" t="s">
        <v>4493</v>
      </c>
      <c r="E91" s="362" t="s">
        <v>5567</v>
      </c>
      <c r="F91" s="300" t="s">
        <v>5568</v>
      </c>
      <c r="G91" s="302">
        <v>44349</v>
      </c>
      <c r="H91" s="278" t="s">
        <v>5607</v>
      </c>
      <c r="I91" s="309">
        <v>44349</v>
      </c>
      <c r="J91" s="309" t="s">
        <v>4723</v>
      </c>
      <c r="K91" s="359"/>
      <c r="L91" s="359"/>
      <c r="M91" s="303"/>
      <c r="N91" s="303"/>
      <c r="O91" s="303"/>
      <c r="P91" s="303"/>
      <c r="Q91" s="303"/>
      <c r="R91" s="20"/>
      <c r="S91" s="20"/>
      <c r="T91" s="20"/>
      <c r="U91" s="20"/>
      <c r="V91" s="53"/>
      <c r="W91" s="20"/>
    </row>
    <row r="92" spans="1:23" ht="93" x14ac:dyDescent="0.35">
      <c r="A92" s="275" t="s">
        <v>5569</v>
      </c>
      <c r="B92" s="634" t="s">
        <v>5520</v>
      </c>
      <c r="C92" s="228" t="s">
        <v>2068</v>
      </c>
      <c r="D92" s="228" t="s">
        <v>4547</v>
      </c>
      <c r="E92" s="362" t="s">
        <v>5570</v>
      </c>
      <c r="F92" s="300" t="s">
        <v>5571</v>
      </c>
      <c r="G92" s="302">
        <v>44435</v>
      </c>
      <c r="H92" s="278" t="s">
        <v>5608</v>
      </c>
      <c r="I92" s="309">
        <v>44435</v>
      </c>
      <c r="J92" s="309" t="s">
        <v>4695</v>
      </c>
      <c r="K92" s="359"/>
      <c r="L92" s="359"/>
      <c r="M92" s="303"/>
      <c r="N92" s="303"/>
      <c r="O92" s="303"/>
      <c r="P92" s="303"/>
      <c r="Q92" s="303"/>
      <c r="R92" s="20"/>
      <c r="S92" s="20"/>
      <c r="T92" s="20"/>
      <c r="U92" s="20"/>
      <c r="V92" s="53"/>
      <c r="W92" s="20"/>
    </row>
    <row r="93" spans="1:23" ht="81.400000000000006" x14ac:dyDescent="0.35">
      <c r="A93" s="275" t="s">
        <v>5572</v>
      </c>
      <c r="B93" s="636"/>
      <c r="C93" s="228" t="s">
        <v>2068</v>
      </c>
      <c r="D93" s="228" t="s">
        <v>4547</v>
      </c>
      <c r="E93" s="362" t="s">
        <v>5570</v>
      </c>
      <c r="F93" s="300" t="s">
        <v>5573</v>
      </c>
      <c r="G93" s="302">
        <v>44435</v>
      </c>
      <c r="H93" s="278" t="s">
        <v>5608</v>
      </c>
      <c r="I93" s="309">
        <v>44435</v>
      </c>
      <c r="J93" s="309" t="s">
        <v>4695</v>
      </c>
      <c r="K93" s="359"/>
      <c r="L93" s="359"/>
      <c r="M93" s="303"/>
      <c r="N93" s="303"/>
      <c r="O93" s="303"/>
      <c r="P93" s="303"/>
      <c r="Q93" s="303"/>
      <c r="R93" s="20"/>
      <c r="S93" s="20"/>
      <c r="T93" s="20"/>
      <c r="U93" s="20"/>
      <c r="V93" s="53"/>
      <c r="W93" s="20"/>
    </row>
    <row r="94" spans="1:23" ht="58.15" x14ac:dyDescent="0.35">
      <c r="A94" s="275" t="s">
        <v>5574</v>
      </c>
      <c r="B94" s="276">
        <v>2384757</v>
      </c>
      <c r="C94" s="228" t="s">
        <v>2119</v>
      </c>
      <c r="D94" s="228" t="s">
        <v>4791</v>
      </c>
      <c r="E94" s="362" t="s">
        <v>5575</v>
      </c>
      <c r="F94" s="300" t="s">
        <v>5576</v>
      </c>
      <c r="G94" s="302">
        <v>44448</v>
      </c>
      <c r="H94" s="278" t="s">
        <v>5609</v>
      </c>
      <c r="I94" s="309">
        <v>44448</v>
      </c>
      <c r="J94" s="309" t="s">
        <v>4783</v>
      </c>
      <c r="K94" s="359"/>
      <c r="L94" s="359"/>
      <c r="M94" s="303"/>
      <c r="N94" s="303"/>
      <c r="O94" s="303"/>
      <c r="P94" s="303"/>
      <c r="Q94" s="303"/>
      <c r="R94" s="20"/>
      <c r="S94" s="20"/>
      <c r="T94" s="20"/>
      <c r="U94" s="20"/>
      <c r="V94" s="53"/>
      <c r="W94" s="20"/>
    </row>
    <row r="95" spans="1:23" ht="58.15" x14ac:dyDescent="0.35">
      <c r="A95" s="275" t="s">
        <v>5577</v>
      </c>
      <c r="B95" s="276">
        <v>2349548</v>
      </c>
      <c r="C95" s="228" t="s">
        <v>4504</v>
      </c>
      <c r="D95" s="228" t="s">
        <v>4791</v>
      </c>
      <c r="E95" s="362" t="s">
        <v>5578</v>
      </c>
      <c r="F95" s="300">
        <v>266136.84000000003</v>
      </c>
      <c r="G95" s="302">
        <v>44504</v>
      </c>
      <c r="H95" s="278" t="s">
        <v>5610</v>
      </c>
      <c r="I95" s="309">
        <v>44504</v>
      </c>
      <c r="J95" s="309" t="s">
        <v>5579</v>
      </c>
      <c r="K95" s="359"/>
      <c r="L95" s="359"/>
      <c r="M95" s="303"/>
      <c r="N95" s="303"/>
      <c r="O95" s="303"/>
      <c r="P95" s="303"/>
      <c r="Q95" s="303"/>
      <c r="R95" s="20"/>
      <c r="S95" s="20"/>
      <c r="T95" s="20"/>
      <c r="U95" s="20"/>
      <c r="V95" s="53"/>
      <c r="W95" s="20"/>
    </row>
    <row r="96" spans="1:23" ht="23.25" x14ac:dyDescent="0.35">
      <c r="A96" s="275" t="s">
        <v>5580</v>
      </c>
      <c r="B96" s="276"/>
      <c r="C96" s="228" t="s">
        <v>2119</v>
      </c>
      <c r="D96" s="228" t="s">
        <v>4791</v>
      </c>
      <c r="E96" s="362" t="s">
        <v>5581</v>
      </c>
      <c r="F96" s="300">
        <v>1480000</v>
      </c>
      <c r="G96" s="302">
        <v>44555</v>
      </c>
      <c r="H96" s="278" t="s">
        <v>4500</v>
      </c>
      <c r="I96" s="309">
        <v>44555</v>
      </c>
      <c r="J96" s="309" t="s">
        <v>4532</v>
      </c>
      <c r="K96" s="359"/>
      <c r="L96" s="359"/>
      <c r="M96" s="303"/>
      <c r="N96" s="303"/>
      <c r="O96" s="303"/>
      <c r="P96" s="303"/>
      <c r="Q96" s="303"/>
      <c r="R96" s="20"/>
      <c r="S96" s="20"/>
      <c r="T96" s="20"/>
      <c r="U96" s="20"/>
      <c r="V96" s="53"/>
      <c r="W96" s="20"/>
    </row>
    <row r="97" spans="1:25" x14ac:dyDescent="0.35">
      <c r="A97" s="364"/>
      <c r="B97" s="365"/>
      <c r="C97" s="366"/>
      <c r="D97" s="366"/>
      <c r="E97" s="366"/>
      <c r="F97" s="367"/>
      <c r="G97" s="368"/>
      <c r="H97" s="369"/>
      <c r="I97" s="366"/>
      <c r="J97" s="365"/>
      <c r="K97" s="370"/>
      <c r="L97" s="370"/>
      <c r="M97" s="370"/>
      <c r="N97" s="370"/>
      <c r="O97" s="370"/>
      <c r="P97" s="370"/>
      <c r="Q97" s="370"/>
      <c r="R97" s="370"/>
      <c r="S97" s="370"/>
      <c r="T97" s="370"/>
      <c r="U97" s="370"/>
      <c r="V97" s="370"/>
      <c r="W97" s="370"/>
    </row>
    <row r="98" spans="1:25" ht="46.5" x14ac:dyDescent="0.35">
      <c r="A98" s="275" t="s">
        <v>4885</v>
      </c>
      <c r="B98" s="276">
        <v>2403835</v>
      </c>
      <c r="C98" s="228" t="s">
        <v>4504</v>
      </c>
      <c r="D98" s="228" t="s">
        <v>4493</v>
      </c>
      <c r="E98" s="228" t="s">
        <v>4886</v>
      </c>
      <c r="F98" s="300">
        <v>178914.25</v>
      </c>
      <c r="G98" s="302">
        <v>44753</v>
      </c>
      <c r="H98" s="278" t="s">
        <v>5611</v>
      </c>
      <c r="I98" s="302">
        <v>44753</v>
      </c>
      <c r="J98" s="276" t="s">
        <v>4532</v>
      </c>
      <c r="K98" s="303"/>
      <c r="L98" s="303"/>
      <c r="M98" s="303"/>
      <c r="N98" s="303"/>
      <c r="O98" s="303"/>
      <c r="P98" s="303"/>
      <c r="Q98" s="303"/>
      <c r="R98" s="20"/>
      <c r="S98" s="20"/>
      <c r="T98" s="20"/>
      <c r="U98" s="20"/>
      <c r="V98" s="53"/>
      <c r="W98" s="20"/>
      <c r="Y98" s="311">
        <v>44937</v>
      </c>
    </row>
    <row r="99" spans="1:25" ht="34.9" x14ac:dyDescent="0.35">
      <c r="A99" s="275" t="s">
        <v>4889</v>
      </c>
      <c r="B99" s="276">
        <v>2446251</v>
      </c>
      <c r="C99" s="228" t="s">
        <v>2119</v>
      </c>
      <c r="D99" s="228" t="s">
        <v>4493</v>
      </c>
      <c r="E99" s="228" t="s">
        <v>4890</v>
      </c>
      <c r="F99" s="300">
        <v>264009.92</v>
      </c>
      <c r="G99" s="302">
        <v>44763</v>
      </c>
      <c r="H99" s="278" t="s">
        <v>5612</v>
      </c>
      <c r="I99" s="302">
        <v>44763</v>
      </c>
      <c r="J99" s="276" t="s">
        <v>4513</v>
      </c>
      <c r="K99" s="303"/>
      <c r="L99" s="303"/>
      <c r="M99" s="303"/>
      <c r="N99" s="303"/>
      <c r="O99" s="303"/>
      <c r="P99" s="303"/>
      <c r="Q99" s="303"/>
      <c r="R99" s="20"/>
      <c r="S99" s="20"/>
      <c r="T99" s="20"/>
      <c r="U99" s="20"/>
      <c r="V99" s="53"/>
      <c r="W99" s="20"/>
      <c r="Y99" s="311">
        <v>44916</v>
      </c>
    </row>
    <row r="100" spans="1:25" ht="46.5" x14ac:dyDescent="0.35">
      <c r="A100" s="275" t="s">
        <v>4900</v>
      </c>
      <c r="B100" s="276">
        <v>2282746</v>
      </c>
      <c r="C100" s="228" t="s">
        <v>2119</v>
      </c>
      <c r="D100" s="228" t="s">
        <v>4493</v>
      </c>
      <c r="E100" s="228" t="s">
        <v>4901</v>
      </c>
      <c r="F100" s="300">
        <v>2142962.36</v>
      </c>
      <c r="G100" s="302">
        <v>44761</v>
      </c>
      <c r="H100" s="278" t="s">
        <v>5613</v>
      </c>
      <c r="I100" s="302">
        <v>44761</v>
      </c>
      <c r="J100" s="276" t="s">
        <v>4562</v>
      </c>
      <c r="K100" s="303"/>
      <c r="L100" s="303"/>
      <c r="M100" s="303"/>
      <c r="N100" s="303"/>
      <c r="O100" s="303"/>
      <c r="P100" s="303"/>
      <c r="Q100" s="303"/>
      <c r="R100" s="20"/>
      <c r="S100" s="20"/>
      <c r="T100" s="20"/>
      <c r="U100" s="20"/>
      <c r="V100" s="53"/>
      <c r="W100" s="20"/>
      <c r="Y100" s="311">
        <v>45126</v>
      </c>
    </row>
    <row r="101" spans="1:25" ht="46.5" x14ac:dyDescent="0.35">
      <c r="A101" s="275" t="s">
        <v>4904</v>
      </c>
      <c r="B101" s="276">
        <v>2530648</v>
      </c>
      <c r="C101" s="228" t="s">
        <v>2119</v>
      </c>
      <c r="D101" s="228" t="s">
        <v>4493</v>
      </c>
      <c r="E101" s="228" t="s">
        <v>4905</v>
      </c>
      <c r="F101" s="300">
        <v>8829145.5800000001</v>
      </c>
      <c r="G101" s="302">
        <v>44768</v>
      </c>
      <c r="H101" s="278" t="s">
        <v>5614</v>
      </c>
      <c r="I101" s="302">
        <v>44768</v>
      </c>
      <c r="J101" s="276" t="s">
        <v>4551</v>
      </c>
      <c r="K101" s="303"/>
      <c r="L101" s="303"/>
      <c r="M101" s="303"/>
      <c r="N101" s="303"/>
      <c r="O101" s="303"/>
      <c r="P101" s="303"/>
      <c r="Q101" s="303"/>
      <c r="R101" s="20"/>
      <c r="S101" s="20"/>
      <c r="T101" s="20"/>
      <c r="U101" s="20"/>
      <c r="V101" s="53"/>
      <c r="W101" s="20"/>
      <c r="Y101" s="311">
        <v>45317</v>
      </c>
    </row>
    <row r="102" spans="1:25" ht="34.9" x14ac:dyDescent="0.35">
      <c r="A102" s="275" t="s">
        <v>4908</v>
      </c>
      <c r="B102" s="276">
        <v>2279032</v>
      </c>
      <c r="C102" s="228" t="s">
        <v>2119</v>
      </c>
      <c r="D102" s="228" t="s">
        <v>4493</v>
      </c>
      <c r="E102" s="228" t="s">
        <v>4909</v>
      </c>
      <c r="F102" s="300">
        <v>5950608.2599999998</v>
      </c>
      <c r="G102" s="302">
        <v>44785</v>
      </c>
      <c r="H102" s="278" t="s">
        <v>5615</v>
      </c>
      <c r="I102" s="302">
        <v>44785</v>
      </c>
      <c r="J102" s="276" t="s">
        <v>4551</v>
      </c>
      <c r="K102" s="303"/>
      <c r="L102" s="303"/>
      <c r="M102" s="303"/>
      <c r="N102" s="303"/>
      <c r="O102" s="303"/>
      <c r="P102" s="303"/>
      <c r="Q102" s="303"/>
      <c r="R102" s="20"/>
      <c r="S102" s="20"/>
      <c r="T102" s="20"/>
      <c r="U102" s="20"/>
      <c r="V102" s="53"/>
      <c r="W102" s="20"/>
      <c r="Y102" s="311">
        <v>45334</v>
      </c>
    </row>
    <row r="103" spans="1:25" ht="34.9" x14ac:dyDescent="0.35">
      <c r="A103" s="275" t="s">
        <v>4916</v>
      </c>
      <c r="B103" s="276">
        <v>2337549</v>
      </c>
      <c r="C103" s="228" t="s">
        <v>2119</v>
      </c>
      <c r="D103" s="228" t="s">
        <v>4493</v>
      </c>
      <c r="E103" s="228" t="s">
        <v>4917</v>
      </c>
      <c r="F103" s="300">
        <v>593386.26</v>
      </c>
      <c r="G103" s="302">
        <v>44742</v>
      </c>
      <c r="H103" s="278" t="s">
        <v>5616</v>
      </c>
      <c r="I103" s="302">
        <v>44742</v>
      </c>
      <c r="J103" s="276" t="s">
        <v>4623</v>
      </c>
      <c r="K103" s="303"/>
      <c r="L103" s="303"/>
      <c r="M103" s="303"/>
      <c r="N103" s="303"/>
      <c r="O103" s="303"/>
      <c r="P103" s="303"/>
      <c r="Q103" s="303"/>
      <c r="R103" s="20"/>
      <c r="S103" s="20"/>
      <c r="T103" s="20"/>
      <c r="U103" s="20"/>
      <c r="V103" s="53"/>
      <c r="W103" s="20"/>
      <c r="Y103" s="311">
        <v>45015</v>
      </c>
    </row>
    <row r="104" spans="1:25" ht="46.5" x14ac:dyDescent="0.35">
      <c r="A104" s="275" t="s">
        <v>4920</v>
      </c>
      <c r="B104" s="276">
        <v>2289167</v>
      </c>
      <c r="C104" s="228" t="s">
        <v>2119</v>
      </c>
      <c r="D104" s="228" t="s">
        <v>4493</v>
      </c>
      <c r="E104" s="228" t="s">
        <v>4921</v>
      </c>
      <c r="F104" s="300">
        <v>3000859.64</v>
      </c>
      <c r="G104" s="302">
        <v>44753</v>
      </c>
      <c r="H104" s="278" t="s">
        <v>5617</v>
      </c>
      <c r="I104" s="302">
        <v>44753</v>
      </c>
      <c r="J104" s="276" t="s">
        <v>4597</v>
      </c>
      <c r="K104" s="303"/>
      <c r="L104" s="303"/>
      <c r="M104" s="303"/>
      <c r="N104" s="303"/>
      <c r="O104" s="303"/>
      <c r="P104" s="303"/>
      <c r="Q104" s="303"/>
      <c r="R104" s="20"/>
      <c r="S104" s="20"/>
      <c r="T104" s="20"/>
      <c r="U104" s="20"/>
      <c r="V104" s="53"/>
      <c r="W104" s="20"/>
      <c r="Y104" s="311">
        <v>45149</v>
      </c>
    </row>
    <row r="105" spans="1:25" ht="34.9" x14ac:dyDescent="0.35">
      <c r="A105" s="275" t="s">
        <v>4924</v>
      </c>
      <c r="B105" s="276">
        <v>2530132</v>
      </c>
      <c r="C105" s="228" t="s">
        <v>2119</v>
      </c>
      <c r="D105" s="228" t="s">
        <v>4493</v>
      </c>
      <c r="E105" s="228" t="s">
        <v>4925</v>
      </c>
      <c r="F105" s="300">
        <v>742763.7</v>
      </c>
      <c r="G105" s="302">
        <v>44797</v>
      </c>
      <c r="H105" s="278" t="s">
        <v>5582</v>
      </c>
      <c r="I105" s="302">
        <v>44797</v>
      </c>
      <c r="J105" s="276" t="s">
        <v>4562</v>
      </c>
      <c r="K105" s="303"/>
      <c r="L105" s="303"/>
      <c r="M105" s="303"/>
      <c r="N105" s="303"/>
      <c r="O105" s="303"/>
      <c r="P105" s="303"/>
      <c r="Q105" s="303"/>
      <c r="R105" s="20"/>
      <c r="S105" s="20"/>
      <c r="T105" s="20"/>
      <c r="U105" s="20"/>
      <c r="V105" s="53"/>
      <c r="W105" s="20"/>
      <c r="Y105" s="311">
        <v>45162</v>
      </c>
    </row>
    <row r="106" spans="1:25" ht="46.5" x14ac:dyDescent="0.35">
      <c r="A106" s="275" t="s">
        <v>4928</v>
      </c>
      <c r="B106" s="276">
        <v>2188621</v>
      </c>
      <c r="C106" s="228" t="s">
        <v>2119</v>
      </c>
      <c r="D106" s="228" t="s">
        <v>4493</v>
      </c>
      <c r="E106" s="228" t="s">
        <v>4929</v>
      </c>
      <c r="F106" s="300">
        <v>596707.22</v>
      </c>
      <c r="G106" s="302">
        <v>44760</v>
      </c>
      <c r="H106" s="278" t="s">
        <v>4703</v>
      </c>
      <c r="I106" s="302">
        <v>44760</v>
      </c>
      <c r="J106" s="276" t="s">
        <v>4497</v>
      </c>
      <c r="K106" s="303"/>
      <c r="L106" s="303"/>
      <c r="M106" s="303"/>
      <c r="N106" s="303"/>
      <c r="O106" s="303"/>
      <c r="P106" s="303"/>
      <c r="Q106" s="303"/>
      <c r="R106" s="20"/>
      <c r="S106" s="20"/>
      <c r="T106" s="20"/>
      <c r="U106" s="20"/>
      <c r="V106" s="53"/>
      <c r="W106" s="20"/>
      <c r="Y106" s="311">
        <v>45003</v>
      </c>
    </row>
    <row r="107" spans="1:25" ht="46.5" x14ac:dyDescent="0.35">
      <c r="A107" s="275" t="s">
        <v>4931</v>
      </c>
      <c r="B107" s="276">
        <v>2318165</v>
      </c>
      <c r="C107" s="228" t="s">
        <v>2119</v>
      </c>
      <c r="D107" s="228" t="s">
        <v>4493</v>
      </c>
      <c r="E107" s="228" t="s">
        <v>4932</v>
      </c>
      <c r="F107" s="300">
        <v>7392539.9699999997</v>
      </c>
      <c r="G107" s="302">
        <v>44762</v>
      </c>
      <c r="H107" s="278" t="s">
        <v>5618</v>
      </c>
      <c r="I107" s="302">
        <v>44762</v>
      </c>
      <c r="J107" s="276" t="s">
        <v>4584</v>
      </c>
      <c r="K107" s="303"/>
      <c r="L107" s="303"/>
      <c r="M107" s="303"/>
      <c r="N107" s="303"/>
      <c r="O107" s="303"/>
      <c r="P107" s="303"/>
      <c r="Q107" s="303"/>
      <c r="R107" s="20"/>
      <c r="S107" s="20"/>
      <c r="T107" s="20"/>
      <c r="U107" s="20"/>
      <c r="V107" s="53"/>
      <c r="W107" s="20"/>
      <c r="Y107" s="310" t="s">
        <v>5583</v>
      </c>
    </row>
    <row r="108" spans="1:25" ht="46.5" x14ac:dyDescent="0.35">
      <c r="A108" s="275" t="s">
        <v>4935</v>
      </c>
      <c r="B108" s="276">
        <v>2473553</v>
      </c>
      <c r="C108" s="228" t="s">
        <v>4504</v>
      </c>
      <c r="D108" s="228" t="s">
        <v>4493</v>
      </c>
      <c r="E108" s="228" t="s">
        <v>4936</v>
      </c>
      <c r="F108" s="300">
        <v>243060.23</v>
      </c>
      <c r="G108" s="302">
        <v>44739</v>
      </c>
      <c r="H108" s="278" t="s">
        <v>4937</v>
      </c>
      <c r="I108" s="302">
        <v>44739</v>
      </c>
      <c r="J108" s="276" t="s">
        <v>4502</v>
      </c>
      <c r="K108" s="303"/>
      <c r="L108" s="303"/>
      <c r="M108" s="303"/>
      <c r="N108" s="303"/>
      <c r="O108" s="303"/>
      <c r="P108" s="303"/>
      <c r="Q108" s="303"/>
      <c r="R108" s="20"/>
      <c r="S108" s="20"/>
      <c r="T108" s="20"/>
      <c r="U108" s="20"/>
      <c r="V108" s="53"/>
      <c r="W108" s="20"/>
      <c r="Y108" s="311">
        <v>44861</v>
      </c>
    </row>
    <row r="109" spans="1:25" ht="34.9" x14ac:dyDescent="0.35">
      <c r="A109" s="275" t="s">
        <v>4939</v>
      </c>
      <c r="B109" s="276">
        <v>2132587</v>
      </c>
      <c r="C109" s="228" t="s">
        <v>2119</v>
      </c>
      <c r="D109" s="228" t="s">
        <v>4493</v>
      </c>
      <c r="E109" s="228" t="s">
        <v>4940</v>
      </c>
      <c r="F109" s="300">
        <v>486250.8</v>
      </c>
      <c r="G109" s="302">
        <v>44753</v>
      </c>
      <c r="H109" s="275" t="s">
        <v>4941</v>
      </c>
      <c r="I109" s="302">
        <v>44753</v>
      </c>
      <c r="J109" s="276" t="s">
        <v>4645</v>
      </c>
      <c r="K109" s="303"/>
      <c r="L109" s="303"/>
      <c r="M109" s="303"/>
      <c r="N109" s="303"/>
      <c r="O109" s="303"/>
      <c r="P109" s="303"/>
      <c r="Q109" s="303"/>
      <c r="R109" s="20"/>
      <c r="S109" s="20"/>
      <c r="T109" s="20"/>
      <c r="U109" s="20"/>
      <c r="V109" s="53"/>
      <c r="W109" s="20"/>
      <c r="Y109" s="311">
        <v>44968</v>
      </c>
    </row>
    <row r="110" spans="1:25" ht="46.5" x14ac:dyDescent="0.35">
      <c r="A110" s="275" t="s">
        <v>4943</v>
      </c>
      <c r="B110" s="276">
        <v>2356092</v>
      </c>
      <c r="C110" s="228" t="s">
        <v>2119</v>
      </c>
      <c r="D110" s="228" t="s">
        <v>4493</v>
      </c>
      <c r="E110" s="228" t="s">
        <v>4944</v>
      </c>
      <c r="F110" s="300">
        <v>752015.44</v>
      </c>
      <c r="G110" s="302">
        <v>44748</v>
      </c>
      <c r="H110" s="275" t="s">
        <v>4945</v>
      </c>
      <c r="I110" s="302">
        <v>44748</v>
      </c>
      <c r="J110" s="276" t="s">
        <v>4497</v>
      </c>
      <c r="K110" s="303"/>
      <c r="L110" s="303"/>
      <c r="M110" s="303"/>
      <c r="N110" s="303"/>
      <c r="O110" s="303"/>
      <c r="P110" s="303"/>
      <c r="Q110" s="303"/>
      <c r="R110" s="20"/>
      <c r="S110" s="20"/>
      <c r="T110" s="20"/>
      <c r="U110" s="20"/>
      <c r="V110" s="53"/>
      <c r="W110" s="20"/>
      <c r="Y110" s="311">
        <v>44991</v>
      </c>
    </row>
    <row r="111" spans="1:25" ht="46.5" x14ac:dyDescent="0.35">
      <c r="A111" s="275" t="s">
        <v>4947</v>
      </c>
      <c r="B111" s="276">
        <v>2444093</v>
      </c>
      <c r="C111" s="228" t="s">
        <v>2119</v>
      </c>
      <c r="D111" s="228" t="s">
        <v>4493</v>
      </c>
      <c r="E111" s="228" t="s">
        <v>4948</v>
      </c>
      <c r="F111" s="300">
        <v>367053.6</v>
      </c>
      <c r="G111" s="302">
        <v>44753</v>
      </c>
      <c r="H111" s="275" t="s">
        <v>4949</v>
      </c>
      <c r="I111" s="302">
        <v>44753</v>
      </c>
      <c r="J111" s="276" t="s">
        <v>4532</v>
      </c>
      <c r="K111" s="303"/>
      <c r="L111" s="303"/>
      <c r="M111" s="303"/>
      <c r="N111" s="303"/>
      <c r="O111" s="303"/>
      <c r="P111" s="303"/>
      <c r="Q111" s="303"/>
      <c r="R111" s="20"/>
      <c r="S111" s="20"/>
      <c r="T111" s="20"/>
      <c r="U111" s="20"/>
      <c r="V111" s="53"/>
      <c r="W111" s="20"/>
      <c r="Y111" s="311">
        <v>44937</v>
      </c>
    </row>
    <row r="112" spans="1:25" ht="34.9" x14ac:dyDescent="0.35">
      <c r="A112" s="275" t="s">
        <v>4951</v>
      </c>
      <c r="B112" s="276">
        <v>2198720</v>
      </c>
      <c r="C112" s="228" t="s">
        <v>2119</v>
      </c>
      <c r="D112" s="228" t="s">
        <v>4493</v>
      </c>
      <c r="E112" s="228" t="s">
        <v>4952</v>
      </c>
      <c r="F112" s="300">
        <v>536841.97</v>
      </c>
      <c r="G112" s="302">
        <v>44735</v>
      </c>
      <c r="H112" s="278" t="s">
        <v>4953</v>
      </c>
      <c r="I112" s="302">
        <v>44735</v>
      </c>
      <c r="J112" s="276" t="s">
        <v>4497</v>
      </c>
      <c r="K112" s="303"/>
      <c r="L112" s="303"/>
      <c r="M112" s="303"/>
      <c r="N112" s="303"/>
      <c r="O112" s="303"/>
      <c r="P112" s="303"/>
      <c r="Q112" s="303"/>
      <c r="R112" s="20"/>
      <c r="S112" s="20"/>
      <c r="T112" s="20"/>
      <c r="U112" s="20"/>
      <c r="V112" s="53"/>
      <c r="W112" s="20"/>
      <c r="Y112" s="311">
        <v>44980</v>
      </c>
    </row>
    <row r="113" spans="1:25" ht="23.25" x14ac:dyDescent="0.35">
      <c r="A113" s="275" t="s">
        <v>4955</v>
      </c>
      <c r="B113" s="276">
        <v>2377705</v>
      </c>
      <c r="C113" s="228" t="s">
        <v>2119</v>
      </c>
      <c r="D113" s="228" t="s">
        <v>4493</v>
      </c>
      <c r="E113" s="228" t="s">
        <v>4956</v>
      </c>
      <c r="F113" s="300">
        <v>963674.65</v>
      </c>
      <c r="G113" s="302">
        <v>44720</v>
      </c>
      <c r="H113" s="278" t="s">
        <v>4957</v>
      </c>
      <c r="I113" s="302">
        <v>44720</v>
      </c>
      <c r="J113" s="276" t="s">
        <v>4521</v>
      </c>
      <c r="K113" s="303"/>
      <c r="L113" s="303"/>
      <c r="M113" s="303"/>
      <c r="N113" s="303"/>
      <c r="O113" s="303"/>
      <c r="P113" s="303"/>
      <c r="Q113" s="303"/>
      <c r="R113" s="20"/>
      <c r="S113" s="20"/>
      <c r="T113" s="20"/>
      <c r="U113" s="20"/>
      <c r="V113" s="53"/>
      <c r="W113" s="20"/>
      <c r="Y113" s="310" t="s">
        <v>5584</v>
      </c>
    </row>
    <row r="114" spans="1:25" ht="34.9" x14ac:dyDescent="0.35">
      <c r="A114" s="275" t="s">
        <v>4959</v>
      </c>
      <c r="B114" s="276">
        <v>2497734</v>
      </c>
      <c r="C114" s="228" t="s">
        <v>2119</v>
      </c>
      <c r="D114" s="228" t="s">
        <v>4493</v>
      </c>
      <c r="E114" s="228" t="s">
        <v>4960</v>
      </c>
      <c r="F114" s="300">
        <v>506657.32</v>
      </c>
      <c r="G114" s="302">
        <v>44713</v>
      </c>
      <c r="H114" s="278" t="s">
        <v>4961</v>
      </c>
      <c r="I114" s="302">
        <v>44713</v>
      </c>
      <c r="J114" s="276" t="s">
        <v>4497</v>
      </c>
      <c r="K114" s="303"/>
      <c r="L114" s="303"/>
      <c r="M114" s="303"/>
      <c r="N114" s="303"/>
      <c r="O114" s="303"/>
      <c r="P114" s="303"/>
      <c r="Q114" s="303"/>
      <c r="R114" s="20"/>
      <c r="S114" s="20"/>
      <c r="T114" s="20"/>
      <c r="U114" s="20"/>
      <c r="V114" s="53"/>
      <c r="W114" s="20"/>
      <c r="Y114" s="311">
        <v>44958</v>
      </c>
    </row>
    <row r="115" spans="1:25" ht="17.649999999999999" x14ac:dyDescent="0.45">
      <c r="A115" s="371" t="s">
        <v>5017</v>
      </c>
      <c r="B115" s="270"/>
      <c r="C115" s="63"/>
      <c r="D115" s="63"/>
      <c r="E115" s="63"/>
      <c r="F115" s="389">
        <f>+SUM(F7:F114)</f>
        <v>579253640.94000018</v>
      </c>
      <c r="G115" s="41"/>
      <c r="H115" s="372"/>
      <c r="I115" s="63"/>
      <c r="J115" s="270"/>
      <c r="K115" s="41"/>
      <c r="L115" s="41"/>
      <c r="M115" s="41"/>
      <c r="N115" s="41"/>
      <c r="O115" s="41"/>
      <c r="P115" s="41"/>
      <c r="Q115" s="41"/>
      <c r="R115" s="70"/>
      <c r="S115" s="70"/>
      <c r="T115" s="70"/>
      <c r="U115" s="70"/>
      <c r="V115" s="680"/>
      <c r="W115" s="681"/>
    </row>
    <row r="116" spans="1:25" x14ac:dyDescent="0.35">
      <c r="A116" s="373" t="s">
        <v>166</v>
      </c>
      <c r="B116" s="374"/>
      <c r="C116" s="26"/>
      <c r="D116" s="26"/>
      <c r="E116" s="26"/>
      <c r="F116" s="19"/>
      <c r="G116" s="19"/>
      <c r="H116" s="268"/>
      <c r="I116" s="26"/>
      <c r="J116" s="374"/>
      <c r="K116" s="19"/>
      <c r="L116" s="19"/>
      <c r="M116" s="19"/>
      <c r="N116" s="19"/>
    </row>
    <row r="117" spans="1:25" x14ac:dyDescent="0.35">
      <c r="A117" s="373" t="s">
        <v>167</v>
      </c>
      <c r="B117" s="374"/>
      <c r="C117" s="26"/>
      <c r="D117" s="26"/>
      <c r="E117" s="26"/>
      <c r="F117" s="19"/>
      <c r="G117" s="19"/>
      <c r="H117" s="268"/>
      <c r="I117" s="26"/>
      <c r="J117" s="374"/>
      <c r="K117" s="19"/>
      <c r="L117" s="19"/>
      <c r="M117" s="19"/>
      <c r="N117" s="19"/>
    </row>
    <row r="118" spans="1:25" x14ac:dyDescent="0.35">
      <c r="A118" s="373" t="s">
        <v>168</v>
      </c>
      <c r="B118" s="375"/>
    </row>
    <row r="119" spans="1:25" ht="20.65" x14ac:dyDescent="0.35">
      <c r="A119" s="655" t="s">
        <v>216</v>
      </c>
      <c r="B119" s="656"/>
      <c r="C119" s="656"/>
      <c r="D119" s="656"/>
      <c r="E119" s="656"/>
      <c r="F119" s="656"/>
      <c r="G119" s="656"/>
      <c r="H119" s="656"/>
      <c r="I119" s="656"/>
      <c r="J119" s="656"/>
      <c r="K119" s="656"/>
      <c r="L119" s="656"/>
      <c r="M119" s="656"/>
      <c r="N119" s="656"/>
      <c r="O119" s="656"/>
      <c r="P119" s="656"/>
      <c r="Q119" s="656"/>
      <c r="R119" s="656"/>
      <c r="S119" s="656"/>
      <c r="T119" s="656"/>
      <c r="U119" s="656"/>
      <c r="V119" s="656"/>
      <c r="W119" s="657"/>
    </row>
    <row r="120" spans="1:25" ht="20.65" x14ac:dyDescent="0.35">
      <c r="A120" s="655" t="s">
        <v>161</v>
      </c>
      <c r="B120" s="656"/>
      <c r="C120" s="656"/>
      <c r="D120" s="656"/>
      <c r="E120" s="656"/>
      <c r="F120" s="656"/>
      <c r="G120" s="656"/>
      <c r="H120" s="656"/>
      <c r="I120" s="656"/>
      <c r="J120" s="656"/>
      <c r="K120" s="656"/>
      <c r="L120" s="656"/>
      <c r="M120" s="656"/>
      <c r="N120" s="656"/>
      <c r="O120" s="656"/>
      <c r="P120" s="656"/>
      <c r="Q120" s="656"/>
      <c r="R120" s="656"/>
      <c r="S120" s="656"/>
      <c r="T120" s="656"/>
      <c r="U120" s="656"/>
      <c r="V120" s="656"/>
      <c r="W120" s="657"/>
    </row>
    <row r="121" spans="1:25" ht="17.649999999999999" x14ac:dyDescent="0.35">
      <c r="A121" s="658" t="s">
        <v>6</v>
      </c>
      <c r="B121" s="658"/>
      <c r="C121" s="658"/>
      <c r="D121" s="658"/>
      <c r="E121" s="658"/>
      <c r="F121" s="658"/>
      <c r="G121" s="658"/>
      <c r="H121" s="658"/>
      <c r="I121" s="658"/>
      <c r="J121" s="658"/>
      <c r="K121" s="658"/>
      <c r="L121" s="658"/>
      <c r="M121" s="658"/>
      <c r="N121" s="658"/>
      <c r="O121" s="658"/>
      <c r="P121" s="658"/>
      <c r="Q121" s="658"/>
      <c r="R121" s="659" t="s">
        <v>169</v>
      </c>
      <c r="S121" s="660"/>
      <c r="T121" s="665" t="s">
        <v>160</v>
      </c>
      <c r="U121" s="666"/>
      <c r="V121" s="621" t="s">
        <v>162</v>
      </c>
      <c r="W121" s="562" t="s">
        <v>180</v>
      </c>
    </row>
    <row r="122" spans="1:25" ht="13.9" x14ac:dyDescent="0.35">
      <c r="A122" s="96" t="s">
        <v>5585</v>
      </c>
      <c r="B122" s="43"/>
      <c r="C122" s="42"/>
      <c r="D122" s="42"/>
      <c r="E122" s="42"/>
      <c r="F122" s="42"/>
      <c r="G122" s="42"/>
      <c r="H122" s="43"/>
      <c r="I122" s="42"/>
      <c r="J122" s="43"/>
      <c r="K122" s="42"/>
      <c r="L122" s="42"/>
      <c r="M122" s="42"/>
      <c r="N122" s="42"/>
      <c r="O122" s="42"/>
      <c r="P122" s="42"/>
      <c r="Q122" s="42"/>
      <c r="R122" s="661"/>
      <c r="S122" s="662"/>
      <c r="T122" s="667"/>
      <c r="U122" s="668"/>
      <c r="V122" s="678"/>
      <c r="W122" s="671"/>
    </row>
    <row r="123" spans="1:25" ht="13.9" x14ac:dyDescent="0.35">
      <c r="A123" s="43" t="s">
        <v>88</v>
      </c>
      <c r="B123" s="621" t="s">
        <v>183</v>
      </c>
      <c r="C123" s="621" t="s">
        <v>163</v>
      </c>
      <c r="D123" s="621" t="s">
        <v>89</v>
      </c>
      <c r="E123" s="621" t="s">
        <v>164</v>
      </c>
      <c r="F123" s="621" t="s">
        <v>158</v>
      </c>
      <c r="G123" s="621" t="s">
        <v>90</v>
      </c>
      <c r="H123" s="621" t="s">
        <v>165</v>
      </c>
      <c r="I123" s="673" t="s">
        <v>170</v>
      </c>
      <c r="J123" s="674"/>
      <c r="K123" s="673" t="s">
        <v>91</v>
      </c>
      <c r="L123" s="674"/>
      <c r="M123" s="675" t="s">
        <v>173</v>
      </c>
      <c r="N123" s="676"/>
      <c r="O123" s="677" t="s">
        <v>182</v>
      </c>
      <c r="P123" s="677"/>
      <c r="Q123" s="677"/>
      <c r="R123" s="663"/>
      <c r="S123" s="664"/>
      <c r="T123" s="669"/>
      <c r="U123" s="670"/>
      <c r="V123" s="679"/>
      <c r="W123" s="672"/>
    </row>
    <row r="124" spans="1:25" ht="34.9" x14ac:dyDescent="0.35">
      <c r="A124" s="43" t="s">
        <v>159</v>
      </c>
      <c r="B124" s="679"/>
      <c r="C124" s="679"/>
      <c r="D124" s="679"/>
      <c r="E124" s="679"/>
      <c r="F124" s="679"/>
      <c r="G124" s="679"/>
      <c r="H124" s="679"/>
      <c r="I124" s="43" t="s">
        <v>171</v>
      </c>
      <c r="J124" s="43" t="s">
        <v>172</v>
      </c>
      <c r="K124" s="43" t="s">
        <v>174</v>
      </c>
      <c r="L124" s="43" t="s">
        <v>175</v>
      </c>
      <c r="M124" s="49" t="s">
        <v>176</v>
      </c>
      <c r="N124" s="48" t="s">
        <v>33</v>
      </c>
      <c r="O124" s="47" t="s">
        <v>177</v>
      </c>
      <c r="P124" s="50" t="s">
        <v>178</v>
      </c>
      <c r="Q124" s="47" t="s">
        <v>179</v>
      </c>
      <c r="R124" s="44">
        <v>2021</v>
      </c>
      <c r="S124" s="44" t="s">
        <v>146</v>
      </c>
      <c r="T124" s="45" t="s">
        <v>95</v>
      </c>
      <c r="U124" s="46" t="s">
        <v>33</v>
      </c>
      <c r="V124" s="51" t="s">
        <v>147</v>
      </c>
      <c r="W124" s="56" t="s">
        <v>181</v>
      </c>
    </row>
    <row r="125" spans="1:25" ht="23.25" x14ac:dyDescent="0.35">
      <c r="A125" s="377" t="s">
        <v>5587</v>
      </c>
      <c r="B125" s="377">
        <v>2252487</v>
      </c>
      <c r="C125" s="378" t="s">
        <v>5588</v>
      </c>
      <c r="D125" s="378" t="s">
        <v>5589</v>
      </c>
      <c r="E125" s="378" t="s">
        <v>5590</v>
      </c>
      <c r="F125" s="379">
        <v>8050052.96</v>
      </c>
      <c r="G125" s="380">
        <v>44905</v>
      </c>
      <c r="H125" s="378"/>
      <c r="I125" s="380">
        <v>44906</v>
      </c>
      <c r="J125" s="380">
        <v>45070</v>
      </c>
      <c r="K125" s="40"/>
      <c r="L125" s="40"/>
      <c r="M125" s="40"/>
      <c r="N125" s="40"/>
      <c r="O125" s="381">
        <f>+J125</f>
        <v>45070</v>
      </c>
      <c r="P125" s="381">
        <f>+O125+30</f>
        <v>45100</v>
      </c>
      <c r="Q125" s="381">
        <f>+P125+60</f>
        <v>45160</v>
      </c>
      <c r="R125" s="382">
        <v>255068.78</v>
      </c>
      <c r="S125" s="382">
        <v>669521.01</v>
      </c>
      <c r="T125" s="383">
        <f>+F125-R125-S125</f>
        <v>7125463.1699999999</v>
      </c>
      <c r="U125" s="384">
        <f>T125/F125</f>
        <v>0.88514488108411149</v>
      </c>
      <c r="V125" s="385">
        <v>7125463.1699999999</v>
      </c>
      <c r="W125" s="385">
        <v>0</v>
      </c>
    </row>
    <row r="126" spans="1:25" ht="17.649999999999999" x14ac:dyDescent="0.35">
      <c r="A126" s="63" t="s">
        <v>11</v>
      </c>
      <c r="B126" s="63"/>
      <c r="C126" s="41"/>
      <c r="D126" s="41"/>
      <c r="E126" s="41"/>
      <c r="F126" s="386">
        <f>SUM(F125:F125)</f>
        <v>8050052.96</v>
      </c>
      <c r="G126" s="41"/>
      <c r="H126" s="41"/>
      <c r="I126" s="41"/>
      <c r="J126" s="41"/>
      <c r="K126" s="41"/>
      <c r="L126" s="41"/>
      <c r="M126" s="41"/>
      <c r="N126" s="41"/>
      <c r="O126" s="41"/>
      <c r="P126" s="41"/>
      <c r="Q126" s="41"/>
      <c r="R126" s="386">
        <f>SUM(R125:R125)</f>
        <v>255068.78</v>
      </c>
      <c r="S126" s="386">
        <f>SUM(S125:S125)</f>
        <v>669521.01</v>
      </c>
      <c r="T126" s="386">
        <f>SUM(T125:T125)</f>
        <v>7125463.1699999999</v>
      </c>
      <c r="U126" s="387">
        <f>T126/F126</f>
        <v>0.88514488108411149</v>
      </c>
      <c r="V126" s="388">
        <f>SUM(V125:V125)</f>
        <v>7125463.1699999999</v>
      </c>
      <c r="W126" s="388">
        <f>SUM(W125:W125)</f>
        <v>0</v>
      </c>
    </row>
    <row r="127" spans="1:25" x14ac:dyDescent="0.35">
      <c r="A127" s="36" t="s">
        <v>166</v>
      </c>
      <c r="B127" s="19"/>
      <c r="C127" s="19"/>
      <c r="D127" s="19"/>
      <c r="E127" s="19"/>
      <c r="F127" s="19"/>
      <c r="G127" s="19"/>
      <c r="H127" s="19"/>
      <c r="I127" s="19"/>
      <c r="J127" s="19"/>
      <c r="K127" s="19"/>
      <c r="L127" s="19"/>
      <c r="M127" s="19"/>
    </row>
    <row r="128" spans="1:25" x14ac:dyDescent="0.35">
      <c r="A128" s="35" t="s">
        <v>167</v>
      </c>
      <c r="B128" s="19"/>
      <c r="C128" s="19"/>
      <c r="D128" s="19"/>
      <c r="E128" s="19"/>
      <c r="F128" s="19"/>
      <c r="G128" s="19"/>
      <c r="H128" s="19"/>
      <c r="I128" s="19"/>
      <c r="J128" s="19"/>
      <c r="K128" s="19"/>
      <c r="L128" s="19"/>
      <c r="M128" s="19"/>
    </row>
    <row r="129" spans="1:26" x14ac:dyDescent="0.35">
      <c r="A129" s="36" t="s">
        <v>168</v>
      </c>
      <c r="B129" s="25"/>
      <c r="C129" s="18"/>
      <c r="D129" s="18"/>
      <c r="E129" s="18"/>
      <c r="H129" s="18"/>
      <c r="I129" s="18"/>
      <c r="J129" s="18"/>
    </row>
    <row r="130" spans="1:26" ht="20.65" x14ac:dyDescent="0.35">
      <c r="A130" s="655" t="s">
        <v>216</v>
      </c>
      <c r="B130" s="656"/>
      <c r="C130" s="656"/>
      <c r="D130" s="656"/>
      <c r="E130" s="656"/>
      <c r="F130" s="656"/>
      <c r="G130" s="656"/>
      <c r="H130" s="656"/>
      <c r="I130" s="656"/>
      <c r="J130" s="656"/>
      <c r="K130" s="656"/>
      <c r="L130" s="656"/>
      <c r="M130" s="656"/>
      <c r="N130" s="656"/>
      <c r="O130" s="656"/>
      <c r="P130" s="656"/>
      <c r="Q130" s="656"/>
      <c r="R130" s="656"/>
      <c r="S130" s="656"/>
      <c r="T130" s="656"/>
      <c r="U130" s="656"/>
      <c r="V130" s="656"/>
      <c r="W130" s="657"/>
    </row>
    <row r="131" spans="1:26" ht="20.65" x14ac:dyDescent="0.35">
      <c r="A131" s="655" t="s">
        <v>161</v>
      </c>
      <c r="B131" s="656"/>
      <c r="C131" s="656"/>
      <c r="D131" s="656"/>
      <c r="E131" s="656"/>
      <c r="F131" s="656"/>
      <c r="G131" s="656"/>
      <c r="H131" s="656"/>
      <c r="I131" s="656"/>
      <c r="J131" s="656"/>
      <c r="K131" s="656"/>
      <c r="L131" s="656"/>
      <c r="M131" s="656"/>
      <c r="N131" s="656"/>
      <c r="O131" s="656"/>
      <c r="P131" s="656"/>
      <c r="Q131" s="656"/>
      <c r="R131" s="656"/>
      <c r="S131" s="656"/>
      <c r="T131" s="656"/>
      <c r="U131" s="656"/>
      <c r="V131" s="656"/>
      <c r="W131" s="657"/>
    </row>
    <row r="132" spans="1:26" ht="17.649999999999999" x14ac:dyDescent="0.35">
      <c r="A132" s="658" t="s">
        <v>5515</v>
      </c>
      <c r="B132" s="658"/>
      <c r="C132" s="658"/>
      <c r="D132" s="658"/>
      <c r="E132" s="658"/>
      <c r="F132" s="658"/>
      <c r="G132" s="658"/>
      <c r="H132" s="658"/>
      <c r="I132" s="658"/>
      <c r="J132" s="658"/>
      <c r="K132" s="658"/>
      <c r="L132" s="658"/>
      <c r="M132" s="658"/>
      <c r="N132" s="658"/>
      <c r="O132" s="658"/>
      <c r="P132" s="658"/>
      <c r="Q132" s="658"/>
      <c r="R132" s="659" t="s">
        <v>169</v>
      </c>
      <c r="S132" s="660"/>
      <c r="T132" s="665" t="s">
        <v>160</v>
      </c>
      <c r="U132" s="666"/>
      <c r="V132" s="621" t="s">
        <v>162</v>
      </c>
      <c r="W132" s="562" t="s">
        <v>180</v>
      </c>
      <c r="X132" s="19"/>
      <c r="Y132" s="19"/>
      <c r="Z132" s="19"/>
    </row>
    <row r="133" spans="1:26" ht="13.9" x14ac:dyDescent="0.35">
      <c r="A133" s="96" t="s">
        <v>5586</v>
      </c>
      <c r="B133" s="43"/>
      <c r="C133" s="42"/>
      <c r="D133" s="42"/>
      <c r="E133" s="42"/>
      <c r="F133" s="42"/>
      <c r="G133" s="42"/>
      <c r="H133" s="43"/>
      <c r="I133" s="42"/>
      <c r="J133" s="43"/>
      <c r="K133" s="42"/>
      <c r="L133" s="42"/>
      <c r="M133" s="42"/>
      <c r="N133" s="42"/>
      <c r="O133" s="42"/>
      <c r="P133" s="42"/>
      <c r="Q133" s="42"/>
      <c r="R133" s="661"/>
      <c r="S133" s="662"/>
      <c r="T133" s="667"/>
      <c r="U133" s="668"/>
      <c r="V133" s="678"/>
      <c r="W133" s="671"/>
    </row>
    <row r="134" spans="1:26" s="267" customFormat="1" ht="38.25" customHeight="1" x14ac:dyDescent="0.35">
      <c r="A134" s="43" t="s">
        <v>88</v>
      </c>
      <c r="B134" s="621" t="s">
        <v>183</v>
      </c>
      <c r="C134" s="621" t="s">
        <v>163</v>
      </c>
      <c r="D134" s="621" t="s">
        <v>89</v>
      </c>
      <c r="E134" s="621" t="s">
        <v>164</v>
      </c>
      <c r="F134" s="621" t="s">
        <v>158</v>
      </c>
      <c r="G134" s="621" t="s">
        <v>90</v>
      </c>
      <c r="H134" s="621" t="s">
        <v>165</v>
      </c>
      <c r="I134" s="673" t="s">
        <v>170</v>
      </c>
      <c r="J134" s="674"/>
      <c r="K134" s="673" t="s">
        <v>91</v>
      </c>
      <c r="L134" s="674"/>
      <c r="M134" s="675" t="s">
        <v>173</v>
      </c>
      <c r="N134" s="676"/>
      <c r="O134" s="677" t="s">
        <v>182</v>
      </c>
      <c r="P134" s="677"/>
      <c r="Q134" s="677"/>
      <c r="R134" s="663"/>
      <c r="S134" s="664"/>
      <c r="T134" s="669"/>
      <c r="U134" s="670"/>
      <c r="V134" s="679"/>
      <c r="W134" s="672"/>
    </row>
    <row r="135" spans="1:26" ht="34.9" x14ac:dyDescent="0.35">
      <c r="A135" s="43" t="s">
        <v>159</v>
      </c>
      <c r="B135" s="679"/>
      <c r="C135" s="679"/>
      <c r="D135" s="679"/>
      <c r="E135" s="679"/>
      <c r="F135" s="679"/>
      <c r="G135" s="679"/>
      <c r="H135" s="679"/>
      <c r="I135" s="43" t="s">
        <v>171</v>
      </c>
      <c r="J135" s="43" t="s">
        <v>172</v>
      </c>
      <c r="K135" s="43" t="s">
        <v>174</v>
      </c>
      <c r="L135" s="43" t="s">
        <v>175</v>
      </c>
      <c r="M135" s="49" t="s">
        <v>176</v>
      </c>
      <c r="N135" s="48" t="s">
        <v>33</v>
      </c>
      <c r="O135" s="47" t="s">
        <v>177</v>
      </c>
      <c r="P135" s="50" t="s">
        <v>178</v>
      </c>
      <c r="Q135" s="47" t="s">
        <v>179</v>
      </c>
      <c r="R135" s="44">
        <v>2021</v>
      </c>
      <c r="S135" s="44" t="s">
        <v>146</v>
      </c>
      <c r="T135" s="45" t="s">
        <v>95</v>
      </c>
      <c r="U135" s="46" t="s">
        <v>33</v>
      </c>
      <c r="V135" s="51" t="s">
        <v>147</v>
      </c>
      <c r="W135" s="56" t="s">
        <v>181</v>
      </c>
    </row>
    <row r="136" spans="1:26" x14ac:dyDescent="0.35">
      <c r="A136" s="39">
        <v>1</v>
      </c>
      <c r="B136" s="39"/>
      <c r="C136" s="40"/>
      <c r="D136" s="40"/>
      <c r="E136" s="40"/>
      <c r="F136" s="40"/>
      <c r="G136" s="40"/>
      <c r="H136" s="40"/>
      <c r="I136" s="40"/>
      <c r="J136" s="40"/>
      <c r="K136" s="40"/>
      <c r="L136" s="40"/>
      <c r="M136" s="40"/>
      <c r="N136" s="40"/>
      <c r="O136" s="40"/>
      <c r="P136" s="40"/>
      <c r="Q136" s="21"/>
      <c r="R136" s="21"/>
      <c r="S136" s="21"/>
      <c r="T136" s="21"/>
      <c r="U136" s="52"/>
      <c r="V136" s="20"/>
      <c r="W136" s="20"/>
    </row>
    <row r="137" spans="1:26" x14ac:dyDescent="0.35">
      <c r="A137" s="38">
        <v>2</v>
      </c>
      <c r="B137" s="38"/>
      <c r="C137" s="37"/>
      <c r="D137" s="37"/>
      <c r="E137" s="37"/>
      <c r="F137" s="37"/>
      <c r="G137" s="37"/>
      <c r="H137" s="37"/>
      <c r="I137" s="37"/>
      <c r="J137" s="37"/>
      <c r="K137" s="37"/>
      <c r="L137" s="37"/>
      <c r="M137" s="37"/>
      <c r="N137" s="37"/>
      <c r="O137" s="37"/>
      <c r="P137" s="37"/>
      <c r="Q137" s="20"/>
      <c r="R137" s="20"/>
      <c r="S137" s="20"/>
      <c r="T137" s="20"/>
      <c r="U137" s="53"/>
      <c r="V137" s="20"/>
      <c r="W137" s="20"/>
    </row>
    <row r="138" spans="1:26" x14ac:dyDescent="0.35">
      <c r="A138" s="38">
        <v>3</v>
      </c>
      <c r="B138" s="38"/>
      <c r="C138" s="37"/>
      <c r="D138" s="37"/>
      <c r="E138" s="37"/>
      <c r="F138" s="37"/>
      <c r="G138" s="37"/>
      <c r="H138" s="37"/>
      <c r="I138" s="37"/>
      <c r="J138" s="37"/>
      <c r="K138" s="37"/>
      <c r="L138" s="37"/>
      <c r="M138" s="37"/>
      <c r="N138" s="37"/>
      <c r="O138" s="37"/>
      <c r="P138" s="37"/>
      <c r="Q138" s="20"/>
      <c r="R138" s="20"/>
      <c r="S138" s="20"/>
      <c r="T138" s="20"/>
      <c r="U138" s="53"/>
      <c r="V138" s="20"/>
      <c r="W138" s="20"/>
    </row>
    <row r="139" spans="1:26" x14ac:dyDescent="0.35">
      <c r="A139" s="38">
        <v>4</v>
      </c>
      <c r="B139" s="38"/>
      <c r="C139" s="37"/>
      <c r="D139" s="37"/>
      <c r="E139" s="37"/>
      <c r="F139" s="37"/>
      <c r="G139" s="37"/>
      <c r="H139" s="37"/>
      <c r="I139" s="37"/>
      <c r="J139" s="37"/>
      <c r="K139" s="37"/>
      <c r="L139" s="37"/>
      <c r="M139" s="37"/>
      <c r="N139" s="37"/>
      <c r="O139" s="37"/>
      <c r="P139" s="37"/>
      <c r="Q139" s="20"/>
      <c r="R139" s="20"/>
      <c r="S139" s="20"/>
      <c r="T139" s="20"/>
      <c r="U139" s="53"/>
      <c r="V139" s="20"/>
      <c r="W139" s="20"/>
    </row>
    <row r="140" spans="1:26" x14ac:dyDescent="0.35">
      <c r="A140" s="38">
        <v>5</v>
      </c>
      <c r="B140" s="38"/>
      <c r="C140" s="37"/>
      <c r="D140" s="37"/>
      <c r="E140" s="37"/>
      <c r="F140" s="37"/>
      <c r="G140" s="37"/>
      <c r="H140" s="37"/>
      <c r="I140" s="37"/>
      <c r="J140" s="37"/>
      <c r="K140" s="37"/>
      <c r="L140" s="37"/>
      <c r="M140" s="37"/>
      <c r="N140" s="37"/>
      <c r="O140" s="37"/>
      <c r="P140" s="37"/>
      <c r="Q140" s="20"/>
      <c r="R140" s="20"/>
      <c r="S140" s="20"/>
      <c r="T140" s="20"/>
      <c r="U140" s="53"/>
      <c r="V140" s="20"/>
      <c r="W140" s="20"/>
    </row>
    <row r="141" spans="1:26" x14ac:dyDescent="0.35">
      <c r="A141" s="38">
        <v>6</v>
      </c>
      <c r="B141" s="38"/>
      <c r="C141" s="37"/>
      <c r="D141" s="37"/>
      <c r="E141" s="37"/>
      <c r="F141" s="37"/>
      <c r="G141" s="37"/>
      <c r="H141" s="37"/>
      <c r="I141" s="37"/>
      <c r="J141" s="37"/>
      <c r="K141" s="37"/>
      <c r="L141" s="37"/>
      <c r="M141" s="37"/>
      <c r="N141" s="37"/>
      <c r="O141" s="37"/>
      <c r="P141" s="37"/>
      <c r="Q141" s="20"/>
      <c r="R141" s="20"/>
      <c r="S141" s="20"/>
      <c r="T141" s="20"/>
      <c r="U141" s="53"/>
      <c r="V141" s="20"/>
      <c r="W141" s="20"/>
    </row>
    <row r="142" spans="1:26" x14ac:dyDescent="0.35">
      <c r="A142" s="38">
        <v>7</v>
      </c>
      <c r="B142" s="38"/>
      <c r="C142" s="37"/>
      <c r="D142" s="37"/>
      <c r="E142" s="37"/>
      <c r="F142" s="37"/>
      <c r="G142" s="37"/>
      <c r="H142" s="37"/>
      <c r="I142" s="37"/>
      <c r="J142" s="37"/>
      <c r="K142" s="37"/>
      <c r="L142" s="37"/>
      <c r="M142" s="37"/>
      <c r="N142" s="37"/>
      <c r="O142" s="37"/>
      <c r="P142" s="37"/>
      <c r="Q142" s="20"/>
      <c r="R142" s="20"/>
      <c r="S142" s="20"/>
      <c r="T142" s="20"/>
      <c r="U142" s="53"/>
      <c r="V142" s="20"/>
      <c r="W142" s="20"/>
    </row>
    <row r="143" spans="1:26" x14ac:dyDescent="0.35">
      <c r="A143" s="38">
        <v>8</v>
      </c>
      <c r="B143" s="38"/>
      <c r="C143" s="37"/>
      <c r="D143" s="37"/>
      <c r="E143" s="37"/>
      <c r="F143" s="37"/>
      <c r="G143" s="37"/>
      <c r="H143" s="37"/>
      <c r="I143" s="37"/>
      <c r="J143" s="37"/>
      <c r="K143" s="37"/>
      <c r="L143" s="37"/>
      <c r="M143" s="37"/>
      <c r="N143" s="37"/>
      <c r="O143" s="37"/>
      <c r="P143" s="37"/>
      <c r="Q143" s="20"/>
      <c r="R143" s="20"/>
      <c r="S143" s="20"/>
      <c r="T143" s="20"/>
      <c r="U143" s="53"/>
      <c r="V143" s="20"/>
      <c r="W143" s="20"/>
    </row>
    <row r="144" spans="1:26" x14ac:dyDescent="0.35">
      <c r="A144" s="38">
        <v>9</v>
      </c>
      <c r="B144" s="38"/>
      <c r="C144" s="37"/>
      <c r="D144" s="37"/>
      <c r="E144" s="37"/>
      <c r="F144" s="37"/>
      <c r="G144" s="37"/>
      <c r="H144" s="37"/>
      <c r="I144" s="37"/>
      <c r="J144" s="37"/>
      <c r="K144" s="37"/>
      <c r="L144" s="37"/>
      <c r="M144" s="37"/>
      <c r="N144" s="37"/>
      <c r="O144" s="37"/>
      <c r="P144" s="37"/>
      <c r="Q144" s="20"/>
      <c r="R144" s="20"/>
      <c r="S144" s="20"/>
      <c r="T144" s="20"/>
      <c r="U144" s="53"/>
      <c r="V144" s="20"/>
      <c r="W144" s="20"/>
    </row>
    <row r="145" spans="1:23" x14ac:dyDescent="0.35">
      <c r="A145" s="38">
        <v>10</v>
      </c>
      <c r="B145" s="38"/>
      <c r="C145" s="37"/>
      <c r="D145" s="37"/>
      <c r="E145" s="37"/>
      <c r="F145" s="37"/>
      <c r="G145" s="37"/>
      <c r="H145" s="37"/>
      <c r="I145" s="37"/>
      <c r="J145" s="37"/>
      <c r="K145" s="37"/>
      <c r="L145" s="37"/>
      <c r="M145" s="37"/>
      <c r="N145" s="37"/>
      <c r="O145" s="37"/>
      <c r="P145" s="37"/>
      <c r="Q145" s="20"/>
      <c r="R145" s="20"/>
      <c r="S145" s="20"/>
      <c r="T145" s="20"/>
      <c r="U145" s="53"/>
      <c r="V145" s="20"/>
      <c r="W145" s="20"/>
    </row>
    <row r="146" spans="1:23" x14ac:dyDescent="0.35">
      <c r="A146" s="38">
        <v>11</v>
      </c>
      <c r="B146" s="38"/>
      <c r="C146" s="37"/>
      <c r="D146" s="37"/>
      <c r="E146" s="37"/>
      <c r="F146" s="37"/>
      <c r="G146" s="37"/>
      <c r="H146" s="37"/>
      <c r="I146" s="37"/>
      <c r="J146" s="37"/>
      <c r="K146" s="37"/>
      <c r="L146" s="37"/>
      <c r="M146" s="37"/>
      <c r="N146" s="37"/>
      <c r="O146" s="37"/>
      <c r="P146" s="37"/>
      <c r="Q146" s="20"/>
      <c r="R146" s="20"/>
      <c r="S146" s="20"/>
      <c r="T146" s="20"/>
      <c r="U146" s="53"/>
      <c r="V146" s="20"/>
      <c r="W146" s="20"/>
    </row>
    <row r="147" spans="1:23" x14ac:dyDescent="0.35">
      <c r="A147" s="38">
        <v>12</v>
      </c>
      <c r="B147" s="38"/>
      <c r="C147" s="37"/>
      <c r="D147" s="37"/>
      <c r="E147" s="37"/>
      <c r="F147" s="37"/>
      <c r="G147" s="37"/>
      <c r="H147" s="37"/>
      <c r="I147" s="37"/>
      <c r="J147" s="37"/>
      <c r="K147" s="37"/>
      <c r="L147" s="37"/>
      <c r="M147" s="37"/>
      <c r="N147" s="37"/>
      <c r="O147" s="37"/>
      <c r="P147" s="37"/>
      <c r="Q147" s="20"/>
      <c r="R147" s="20"/>
      <c r="S147" s="20"/>
      <c r="T147" s="20"/>
      <c r="U147" s="53"/>
      <c r="V147" s="20"/>
      <c r="W147" s="20"/>
    </row>
    <row r="148" spans="1:23" x14ac:dyDescent="0.35">
      <c r="A148" s="38">
        <v>13</v>
      </c>
      <c r="B148" s="38"/>
      <c r="C148" s="37"/>
      <c r="D148" s="37"/>
      <c r="E148" s="37"/>
      <c r="F148" s="37"/>
      <c r="G148" s="37"/>
      <c r="H148" s="37"/>
      <c r="I148" s="37"/>
      <c r="J148" s="37"/>
      <c r="K148" s="37"/>
      <c r="L148" s="37"/>
      <c r="M148" s="37"/>
      <c r="N148" s="37"/>
      <c r="O148" s="37"/>
      <c r="P148" s="37"/>
      <c r="Q148" s="20"/>
      <c r="R148" s="20"/>
      <c r="S148" s="20"/>
      <c r="T148" s="20"/>
      <c r="U148" s="53"/>
      <c r="V148" s="20"/>
      <c r="W148" s="20"/>
    </row>
    <row r="149" spans="1:23" x14ac:dyDescent="0.35">
      <c r="A149" s="38">
        <v>14</v>
      </c>
      <c r="B149" s="38"/>
      <c r="C149" s="37"/>
      <c r="D149" s="37"/>
      <c r="E149" s="37"/>
      <c r="F149" s="37"/>
      <c r="G149" s="37"/>
      <c r="H149" s="37"/>
      <c r="I149" s="37"/>
      <c r="J149" s="37"/>
      <c r="K149" s="37"/>
      <c r="L149" s="37"/>
      <c r="M149" s="37"/>
      <c r="N149" s="37"/>
      <c r="O149" s="37"/>
      <c r="P149" s="37"/>
      <c r="Q149" s="20"/>
      <c r="R149" s="20"/>
      <c r="S149" s="20"/>
      <c r="T149" s="20"/>
      <c r="U149" s="53"/>
      <c r="V149" s="20"/>
      <c r="W149" s="20"/>
    </row>
    <row r="150" spans="1:23" x14ac:dyDescent="0.35">
      <c r="A150" s="38">
        <v>15</v>
      </c>
      <c r="B150" s="38"/>
      <c r="C150" s="37"/>
      <c r="D150" s="37"/>
      <c r="E150" s="37"/>
      <c r="F150" s="37"/>
      <c r="G150" s="37"/>
      <c r="H150" s="37"/>
      <c r="I150" s="37"/>
      <c r="J150" s="37"/>
      <c r="K150" s="37"/>
      <c r="L150" s="37"/>
      <c r="M150" s="37"/>
      <c r="N150" s="37"/>
      <c r="O150" s="37"/>
      <c r="P150" s="37"/>
      <c r="Q150" s="20"/>
      <c r="R150" s="20"/>
      <c r="S150" s="20"/>
      <c r="T150" s="20"/>
      <c r="U150" s="53"/>
      <c r="V150" s="20"/>
      <c r="W150" s="20"/>
    </row>
    <row r="151" spans="1:23" x14ac:dyDescent="0.35">
      <c r="A151" s="38">
        <v>16</v>
      </c>
      <c r="B151" s="38"/>
      <c r="C151" s="37"/>
      <c r="D151" s="37"/>
      <c r="E151" s="37"/>
      <c r="F151" s="37"/>
      <c r="G151" s="37"/>
      <c r="H151" s="37"/>
      <c r="I151" s="37"/>
      <c r="J151" s="37"/>
      <c r="K151" s="37"/>
      <c r="L151" s="37"/>
      <c r="M151" s="37"/>
      <c r="N151" s="37"/>
      <c r="O151" s="37"/>
      <c r="P151" s="37"/>
      <c r="Q151" s="20"/>
      <c r="R151" s="20"/>
      <c r="S151" s="20"/>
      <c r="T151" s="20"/>
      <c r="U151" s="53"/>
      <c r="V151" s="20"/>
      <c r="W151" s="20"/>
    </row>
    <row r="152" spans="1:23" ht="17.649999999999999" x14ac:dyDescent="0.45">
      <c r="A152" s="63" t="s">
        <v>11</v>
      </c>
      <c r="B152" s="63"/>
      <c r="C152" s="41"/>
      <c r="D152" s="41"/>
      <c r="E152" s="41"/>
      <c r="F152" s="41"/>
      <c r="G152" s="41"/>
      <c r="H152" s="41"/>
      <c r="I152" s="41"/>
      <c r="J152" s="41"/>
      <c r="K152" s="41"/>
      <c r="L152" s="41"/>
      <c r="M152" s="41"/>
      <c r="N152" s="41"/>
      <c r="O152" s="41"/>
      <c r="P152" s="41"/>
      <c r="Q152" s="70"/>
      <c r="R152" s="70"/>
      <c r="S152" s="70"/>
      <c r="T152" s="70"/>
      <c r="U152" s="70"/>
      <c r="V152" s="70"/>
      <c r="W152" s="70"/>
    </row>
  </sheetData>
  <mergeCells count="67">
    <mergeCell ref="V132:V134"/>
    <mergeCell ref="B134:B135"/>
    <mergeCell ref="C134:C135"/>
    <mergeCell ref="D134:D135"/>
    <mergeCell ref="E134:E135"/>
    <mergeCell ref="F134:F135"/>
    <mergeCell ref="G134:G135"/>
    <mergeCell ref="H123:H124"/>
    <mergeCell ref="H134:H135"/>
    <mergeCell ref="A130:W130"/>
    <mergeCell ref="A131:W131"/>
    <mergeCell ref="C132:Q132"/>
    <mergeCell ref="R132:S134"/>
    <mergeCell ref="T132:U134"/>
    <mergeCell ref="W132:W134"/>
    <mergeCell ref="I134:J134"/>
    <mergeCell ref="K123:L123"/>
    <mergeCell ref="M123:N123"/>
    <mergeCell ref="O123:Q123"/>
    <mergeCell ref="K134:L134"/>
    <mergeCell ref="M134:N134"/>
    <mergeCell ref="O134:Q134"/>
    <mergeCell ref="A132:B132"/>
    <mergeCell ref="V115:W115"/>
    <mergeCell ref="A119:W119"/>
    <mergeCell ref="A120:W120"/>
    <mergeCell ref="A121:B121"/>
    <mergeCell ref="C121:Q121"/>
    <mergeCell ref="R121:S123"/>
    <mergeCell ref="T121:U123"/>
    <mergeCell ref="V121:V123"/>
    <mergeCell ref="W121:W123"/>
    <mergeCell ref="B123:B124"/>
    <mergeCell ref="C123:C124"/>
    <mergeCell ref="D123:D124"/>
    <mergeCell ref="E123:E124"/>
    <mergeCell ref="I123:J123"/>
    <mergeCell ref="F123:F124"/>
    <mergeCell ref="G123:G124"/>
    <mergeCell ref="B86:B87"/>
    <mergeCell ref="B92:B93"/>
    <mergeCell ref="A71:A75"/>
    <mergeCell ref="B71:B75"/>
    <mergeCell ref="C71:C75"/>
    <mergeCell ref="F5:F6"/>
    <mergeCell ref="H71:H75"/>
    <mergeCell ref="B83:B85"/>
    <mergeCell ref="D71:D75"/>
    <mergeCell ref="E71:E75"/>
    <mergeCell ref="G5:G6"/>
    <mergeCell ref="H5:H6"/>
    <mergeCell ref="A1:W1"/>
    <mergeCell ref="A2:W2"/>
    <mergeCell ref="C3:Q3"/>
    <mergeCell ref="R3:S5"/>
    <mergeCell ref="T3:U5"/>
    <mergeCell ref="W3:W5"/>
    <mergeCell ref="I5:J5"/>
    <mergeCell ref="K5:L5"/>
    <mergeCell ref="M5:N5"/>
    <mergeCell ref="O5:Q5"/>
    <mergeCell ref="A3:B3"/>
    <mergeCell ref="V3:V5"/>
    <mergeCell ref="B5:B6"/>
    <mergeCell ref="C5:C6"/>
    <mergeCell ref="D5:D6"/>
    <mergeCell ref="E5:E6"/>
  </mergeCells>
  <pageMargins left="0.25" right="0.25" top="0.75" bottom="0.75" header="0.3" footer="0.3"/>
  <pageSetup paperSize="9" scale="33" fitToHeight="0"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1:V1051"/>
  <sheetViews>
    <sheetView view="pageBreakPreview" topLeftCell="C825" zoomScale="85" zoomScaleNormal="55" zoomScaleSheetLayoutView="85" workbookViewId="0">
      <selection activeCell="L1047" sqref="L1047"/>
    </sheetView>
  </sheetViews>
  <sheetFormatPr baseColWidth="10" defaultColWidth="11.3984375" defaultRowHeight="11.65" x14ac:dyDescent="0.35"/>
  <cols>
    <col min="1" max="1" width="21.3984375" style="18" customWidth="1"/>
    <col min="2" max="2" width="20.1328125" style="18" customWidth="1"/>
    <col min="3" max="3" width="13.1328125" style="18" customWidth="1"/>
    <col min="4" max="4" width="56.59765625" style="18" customWidth="1"/>
    <col min="5" max="5" width="15" style="18" customWidth="1"/>
    <col min="6" max="6" width="11.86328125" style="18" customWidth="1"/>
    <col min="7" max="7" width="38.86328125" style="18" customWidth="1"/>
    <col min="8" max="8" width="30.59765625" style="18" customWidth="1"/>
    <col min="9" max="9" width="23.1328125" style="18" customWidth="1"/>
    <col min="10" max="10" width="18.73046875" style="18" customWidth="1"/>
    <col min="11" max="11" width="8.1328125" style="32" customWidth="1"/>
    <col min="12" max="12" width="5.265625" style="32" customWidth="1"/>
    <col min="13" max="13" width="19.265625" style="18" bestFit="1" customWidth="1"/>
    <col min="14" max="14" width="9" style="18" customWidth="1"/>
    <col min="15" max="15" width="4" style="18" customWidth="1"/>
    <col min="16" max="16" width="19.265625" style="18" bestFit="1" customWidth="1"/>
    <col min="17" max="17" width="9.1328125" style="18" customWidth="1"/>
    <col min="18" max="18" width="6.59765625" style="18" customWidth="1"/>
    <col min="19" max="16384" width="11.3984375" style="18"/>
  </cols>
  <sheetData>
    <row r="1" spans="1:22" s="22" customFormat="1" ht="28.5" customHeight="1" x14ac:dyDescent="0.35">
      <c r="A1" s="686" t="s">
        <v>217</v>
      </c>
      <c r="B1" s="687"/>
      <c r="C1" s="687"/>
      <c r="D1" s="687"/>
      <c r="E1" s="687"/>
      <c r="F1" s="687"/>
      <c r="G1" s="687"/>
      <c r="H1" s="687"/>
      <c r="I1" s="687"/>
      <c r="J1" s="687"/>
      <c r="K1" s="687"/>
      <c r="L1" s="687"/>
      <c r="M1" s="687"/>
      <c r="N1" s="687"/>
      <c r="O1" s="687"/>
      <c r="P1" s="687"/>
      <c r="Q1" s="687"/>
      <c r="R1" s="687"/>
    </row>
    <row r="2" spans="1:22" ht="24" customHeight="1" x14ac:dyDescent="0.35">
      <c r="A2" s="573" t="s">
        <v>301</v>
      </c>
      <c r="B2" s="573"/>
      <c r="C2" s="682" t="s">
        <v>1806</v>
      </c>
      <c r="D2" s="683"/>
      <c r="E2" s="683"/>
      <c r="F2" s="683"/>
      <c r="G2" s="683"/>
      <c r="H2" s="683"/>
      <c r="I2" s="683"/>
      <c r="J2" s="683"/>
      <c r="K2" s="683"/>
      <c r="L2" s="683"/>
      <c r="M2" s="683"/>
      <c r="N2" s="683"/>
      <c r="O2" s="683"/>
      <c r="P2" s="683"/>
      <c r="Q2" s="683"/>
      <c r="R2" s="683"/>
      <c r="S2" s="19"/>
      <c r="T2" s="19"/>
      <c r="U2" s="19"/>
      <c r="V2" s="19"/>
    </row>
    <row r="3" spans="1:22" s="33" customFormat="1" ht="32.25" customHeight="1" x14ac:dyDescent="0.35">
      <c r="A3" s="684" t="s">
        <v>108</v>
      </c>
      <c r="B3" s="684"/>
      <c r="C3" s="684"/>
      <c r="D3" s="684"/>
      <c r="E3" s="684"/>
      <c r="F3" s="684" t="s">
        <v>109</v>
      </c>
      <c r="G3" s="684"/>
      <c r="H3" s="684"/>
      <c r="I3" s="684"/>
      <c r="J3" s="684"/>
      <c r="K3" s="685" t="s">
        <v>200</v>
      </c>
      <c r="L3" s="685"/>
      <c r="M3" s="685"/>
      <c r="N3" s="685" t="s">
        <v>201</v>
      </c>
      <c r="O3" s="685"/>
      <c r="P3" s="685"/>
      <c r="Q3" s="684" t="s">
        <v>225</v>
      </c>
      <c r="R3" s="684"/>
    </row>
    <row r="4" spans="1:22" s="34" customFormat="1" ht="116.25" customHeight="1" x14ac:dyDescent="0.45">
      <c r="A4" s="90" t="s">
        <v>101</v>
      </c>
      <c r="B4" s="90" t="s">
        <v>110</v>
      </c>
      <c r="C4" s="90" t="s">
        <v>111</v>
      </c>
      <c r="D4" s="90" t="s">
        <v>112</v>
      </c>
      <c r="E4" s="90" t="s">
        <v>113</v>
      </c>
      <c r="F4" s="90" t="s">
        <v>114</v>
      </c>
      <c r="G4" s="90" t="s">
        <v>115</v>
      </c>
      <c r="H4" s="90" t="s">
        <v>116</v>
      </c>
      <c r="I4" s="90" t="s">
        <v>117</v>
      </c>
      <c r="J4" s="90" t="s">
        <v>118</v>
      </c>
      <c r="K4" s="91" t="s">
        <v>119</v>
      </c>
      <c r="L4" s="91" t="s">
        <v>120</v>
      </c>
      <c r="M4" s="91" t="s">
        <v>121</v>
      </c>
      <c r="N4" s="91" t="s">
        <v>119</v>
      </c>
      <c r="O4" s="91" t="s">
        <v>120</v>
      </c>
      <c r="P4" s="91" t="s">
        <v>121</v>
      </c>
      <c r="Q4" s="91" t="s">
        <v>119</v>
      </c>
      <c r="R4" s="91" t="s">
        <v>227</v>
      </c>
    </row>
    <row r="5" spans="1:22" ht="12.75" x14ac:dyDescent="0.35">
      <c r="A5" s="257" t="s">
        <v>1805</v>
      </c>
      <c r="B5" s="14" t="s">
        <v>629</v>
      </c>
      <c r="C5" s="14" t="s">
        <v>630</v>
      </c>
      <c r="D5" s="14" t="s">
        <v>631</v>
      </c>
      <c r="E5" s="230">
        <v>6000</v>
      </c>
      <c r="F5" s="14">
        <v>10633911</v>
      </c>
      <c r="G5" s="157" t="s">
        <v>632</v>
      </c>
      <c r="H5" s="157" t="s">
        <v>633</v>
      </c>
      <c r="I5" s="157" t="s">
        <v>634</v>
      </c>
      <c r="J5" s="14" t="s">
        <v>635</v>
      </c>
      <c r="K5" s="258">
        <v>1</v>
      </c>
      <c r="L5" s="258">
        <v>12</v>
      </c>
      <c r="M5" s="230">
        <v>72000</v>
      </c>
      <c r="N5" s="258">
        <v>1</v>
      </c>
      <c r="O5" s="258">
        <v>6</v>
      </c>
      <c r="P5" s="259">
        <v>36000</v>
      </c>
      <c r="Q5" s="258">
        <v>1</v>
      </c>
      <c r="R5" s="258">
        <v>12</v>
      </c>
    </row>
    <row r="6" spans="1:22" ht="12.75" x14ac:dyDescent="0.35">
      <c r="A6" s="257" t="s">
        <v>1805</v>
      </c>
      <c r="B6" s="14" t="s">
        <v>629</v>
      </c>
      <c r="C6" s="14" t="s">
        <v>630</v>
      </c>
      <c r="D6" s="14" t="s">
        <v>636</v>
      </c>
      <c r="E6" s="230">
        <v>8500</v>
      </c>
      <c r="F6" s="14">
        <v>40234110</v>
      </c>
      <c r="G6" s="14" t="s">
        <v>637</v>
      </c>
      <c r="H6" s="14" t="s">
        <v>638</v>
      </c>
      <c r="I6" s="14" t="s">
        <v>634</v>
      </c>
      <c r="J6" s="14" t="s">
        <v>639</v>
      </c>
      <c r="K6" s="258">
        <v>1</v>
      </c>
      <c r="L6" s="258">
        <v>12</v>
      </c>
      <c r="M6" s="230">
        <v>102000</v>
      </c>
      <c r="N6" s="258">
        <v>1</v>
      </c>
      <c r="O6" s="258">
        <v>6</v>
      </c>
      <c r="P6" s="259">
        <v>51000</v>
      </c>
      <c r="Q6" s="258">
        <v>1</v>
      </c>
      <c r="R6" s="258">
        <v>12</v>
      </c>
    </row>
    <row r="7" spans="1:22" ht="12.75" x14ac:dyDescent="0.35">
      <c r="A7" s="257" t="s">
        <v>1805</v>
      </c>
      <c r="B7" s="14" t="s">
        <v>629</v>
      </c>
      <c r="C7" s="14" t="s">
        <v>630</v>
      </c>
      <c r="D7" s="14" t="s">
        <v>640</v>
      </c>
      <c r="E7" s="230">
        <v>6500</v>
      </c>
      <c r="F7" s="14">
        <v>8891522</v>
      </c>
      <c r="G7" s="14" t="s">
        <v>641</v>
      </c>
      <c r="H7" s="14" t="s">
        <v>642</v>
      </c>
      <c r="I7" s="14" t="s">
        <v>634</v>
      </c>
      <c r="J7" s="14" t="s">
        <v>639</v>
      </c>
      <c r="K7" s="258">
        <v>1</v>
      </c>
      <c r="L7" s="258">
        <v>12</v>
      </c>
      <c r="M7" s="230">
        <v>78000</v>
      </c>
      <c r="N7" s="258">
        <v>1</v>
      </c>
      <c r="O7" s="258">
        <v>6</v>
      </c>
      <c r="P7" s="259">
        <v>39000</v>
      </c>
      <c r="Q7" s="258">
        <v>1</v>
      </c>
      <c r="R7" s="258">
        <v>12</v>
      </c>
    </row>
    <row r="8" spans="1:22" ht="12.75" x14ac:dyDescent="0.35">
      <c r="A8" s="257" t="s">
        <v>1805</v>
      </c>
      <c r="B8" s="14" t="s">
        <v>629</v>
      </c>
      <c r="C8" s="14" t="s">
        <v>630</v>
      </c>
      <c r="D8" s="14" t="s">
        <v>643</v>
      </c>
      <c r="E8" s="230">
        <v>7500</v>
      </c>
      <c r="F8" s="14">
        <v>10538023</v>
      </c>
      <c r="G8" s="14" t="s">
        <v>644</v>
      </c>
      <c r="H8" s="14" t="s">
        <v>645</v>
      </c>
      <c r="I8" s="14" t="s">
        <v>634</v>
      </c>
      <c r="J8" s="14" t="s">
        <v>639</v>
      </c>
      <c r="K8" s="258">
        <v>1</v>
      </c>
      <c r="L8" s="258">
        <v>12</v>
      </c>
      <c r="M8" s="230">
        <v>90000</v>
      </c>
      <c r="N8" s="258">
        <v>1</v>
      </c>
      <c r="O8" s="258">
        <v>6</v>
      </c>
      <c r="P8" s="259">
        <v>45000</v>
      </c>
      <c r="Q8" s="258">
        <v>1</v>
      </c>
      <c r="R8" s="258">
        <v>12</v>
      </c>
    </row>
    <row r="9" spans="1:22" ht="12.75" x14ac:dyDescent="0.35">
      <c r="A9" s="257" t="s">
        <v>1805</v>
      </c>
      <c r="B9" s="14" t="s">
        <v>629</v>
      </c>
      <c r="C9" s="14" t="s">
        <v>630</v>
      </c>
      <c r="D9" s="14" t="s">
        <v>646</v>
      </c>
      <c r="E9" s="230">
        <v>8500</v>
      </c>
      <c r="F9" s="14">
        <v>6784861</v>
      </c>
      <c r="G9" s="14" t="s">
        <v>647</v>
      </c>
      <c r="H9" s="14" t="s">
        <v>638</v>
      </c>
      <c r="I9" s="14" t="s">
        <v>648</v>
      </c>
      <c r="J9" s="14" t="s">
        <v>639</v>
      </c>
      <c r="K9" s="258">
        <v>1</v>
      </c>
      <c r="L9" s="258">
        <v>12</v>
      </c>
      <c r="M9" s="230">
        <v>102000</v>
      </c>
      <c r="N9" s="258">
        <v>1</v>
      </c>
      <c r="O9" s="258">
        <v>6</v>
      </c>
      <c r="P9" s="259">
        <v>51000</v>
      </c>
      <c r="Q9" s="258">
        <v>1</v>
      </c>
      <c r="R9" s="258">
        <v>12</v>
      </c>
    </row>
    <row r="10" spans="1:22" ht="12.75" x14ac:dyDescent="0.35">
      <c r="A10" s="257" t="s">
        <v>1805</v>
      </c>
      <c r="B10" s="14" t="s">
        <v>629</v>
      </c>
      <c r="C10" s="14" t="s">
        <v>630</v>
      </c>
      <c r="D10" s="14" t="s">
        <v>649</v>
      </c>
      <c r="E10" s="230">
        <v>4000</v>
      </c>
      <c r="F10" s="14">
        <v>28315387</v>
      </c>
      <c r="G10" s="14" t="s">
        <v>650</v>
      </c>
      <c r="H10" s="14" t="s">
        <v>651</v>
      </c>
      <c r="I10" s="14" t="s">
        <v>652</v>
      </c>
      <c r="J10" s="14" t="s">
        <v>639</v>
      </c>
      <c r="K10" s="258">
        <v>1</v>
      </c>
      <c r="L10" s="258">
        <v>12</v>
      </c>
      <c r="M10" s="230">
        <v>48000</v>
      </c>
      <c r="N10" s="258">
        <v>1</v>
      </c>
      <c r="O10" s="258">
        <v>6</v>
      </c>
      <c r="P10" s="259">
        <v>24000</v>
      </c>
      <c r="Q10" s="258">
        <v>1</v>
      </c>
      <c r="R10" s="258">
        <v>12</v>
      </c>
    </row>
    <row r="11" spans="1:22" ht="12.75" x14ac:dyDescent="0.35">
      <c r="A11" s="257" t="s">
        <v>1805</v>
      </c>
      <c r="B11" s="14" t="s">
        <v>629</v>
      </c>
      <c r="C11" s="14" t="s">
        <v>630</v>
      </c>
      <c r="D11" s="14" t="s">
        <v>653</v>
      </c>
      <c r="E11" s="230">
        <v>5000</v>
      </c>
      <c r="F11" s="14">
        <v>2618111</v>
      </c>
      <c r="G11" s="14" t="s">
        <v>654</v>
      </c>
      <c r="H11" s="14" t="s">
        <v>655</v>
      </c>
      <c r="I11" s="14" t="s">
        <v>648</v>
      </c>
      <c r="J11" s="14" t="s">
        <v>639</v>
      </c>
      <c r="K11" s="258">
        <v>1</v>
      </c>
      <c r="L11" s="258">
        <v>12</v>
      </c>
      <c r="M11" s="230">
        <v>60000</v>
      </c>
      <c r="N11" s="258">
        <v>1</v>
      </c>
      <c r="O11" s="258">
        <v>6</v>
      </c>
      <c r="P11" s="259">
        <v>30000</v>
      </c>
      <c r="Q11" s="258">
        <v>1</v>
      </c>
      <c r="R11" s="258">
        <v>12</v>
      </c>
    </row>
    <row r="12" spans="1:22" ht="12.75" x14ac:dyDescent="0.35">
      <c r="A12" s="257" t="s">
        <v>1805</v>
      </c>
      <c r="B12" s="14" t="s">
        <v>629</v>
      </c>
      <c r="C12" s="14" t="s">
        <v>630</v>
      </c>
      <c r="D12" s="14" t="s">
        <v>656</v>
      </c>
      <c r="E12" s="230">
        <v>3000</v>
      </c>
      <c r="F12" s="14">
        <v>40441945</v>
      </c>
      <c r="G12" s="14" t="s">
        <v>657</v>
      </c>
      <c r="H12" s="14" t="s">
        <v>658</v>
      </c>
      <c r="I12" s="14" t="s">
        <v>652</v>
      </c>
      <c r="J12" s="14" t="s">
        <v>635</v>
      </c>
      <c r="K12" s="258">
        <v>1</v>
      </c>
      <c r="L12" s="258">
        <v>12</v>
      </c>
      <c r="M12" s="230">
        <v>36000</v>
      </c>
      <c r="N12" s="258">
        <v>1</v>
      </c>
      <c r="O12" s="258">
        <v>6</v>
      </c>
      <c r="P12" s="259">
        <v>18000</v>
      </c>
      <c r="Q12" s="258">
        <v>1</v>
      </c>
      <c r="R12" s="258">
        <v>12</v>
      </c>
    </row>
    <row r="13" spans="1:22" ht="12.75" x14ac:dyDescent="0.35">
      <c r="A13" s="257" t="s">
        <v>1805</v>
      </c>
      <c r="B13" s="14" t="s">
        <v>629</v>
      </c>
      <c r="C13" s="14" t="s">
        <v>630</v>
      </c>
      <c r="D13" s="14" t="s">
        <v>659</v>
      </c>
      <c r="E13" s="230">
        <v>15600</v>
      </c>
      <c r="F13" s="14">
        <v>20069502</v>
      </c>
      <c r="G13" s="14" t="s">
        <v>660</v>
      </c>
      <c r="H13" s="14" t="s">
        <v>661</v>
      </c>
      <c r="I13" s="14" t="s">
        <v>648</v>
      </c>
      <c r="J13" s="14" t="s">
        <v>639</v>
      </c>
      <c r="K13" s="258">
        <v>0</v>
      </c>
      <c r="L13" s="258">
        <v>0</v>
      </c>
      <c r="M13" s="14">
        <v>0</v>
      </c>
      <c r="N13" s="258">
        <v>1</v>
      </c>
      <c r="O13" s="258">
        <v>5</v>
      </c>
      <c r="P13" s="259">
        <v>78000</v>
      </c>
      <c r="Q13" s="258">
        <v>1</v>
      </c>
      <c r="R13" s="258">
        <v>12</v>
      </c>
    </row>
    <row r="14" spans="1:22" ht="12.75" x14ac:dyDescent="0.35">
      <c r="A14" s="257" t="s">
        <v>1805</v>
      </c>
      <c r="B14" s="14" t="s">
        <v>629</v>
      </c>
      <c r="C14" s="14" t="s">
        <v>630</v>
      </c>
      <c r="D14" s="14" t="s">
        <v>662</v>
      </c>
      <c r="E14" s="230">
        <v>6000</v>
      </c>
      <c r="F14" s="14">
        <v>71950775</v>
      </c>
      <c r="G14" s="14" t="s">
        <v>663</v>
      </c>
      <c r="H14" s="14" t="s">
        <v>664</v>
      </c>
      <c r="I14" s="14" t="s">
        <v>648</v>
      </c>
      <c r="J14" s="14" t="s">
        <v>639</v>
      </c>
      <c r="K14" s="258">
        <v>1</v>
      </c>
      <c r="L14" s="258">
        <v>12</v>
      </c>
      <c r="M14" s="230">
        <v>72000</v>
      </c>
      <c r="N14" s="258">
        <v>1</v>
      </c>
      <c r="O14" s="258">
        <v>2</v>
      </c>
      <c r="P14" s="259">
        <v>12000</v>
      </c>
      <c r="Q14" s="258">
        <v>1</v>
      </c>
      <c r="R14" s="258">
        <v>12</v>
      </c>
    </row>
    <row r="15" spans="1:22" ht="12.75" x14ac:dyDescent="0.35">
      <c r="A15" s="257" t="s">
        <v>1805</v>
      </c>
      <c r="B15" s="14" t="s">
        <v>629</v>
      </c>
      <c r="C15" s="14" t="s">
        <v>630</v>
      </c>
      <c r="D15" s="14" t="s">
        <v>665</v>
      </c>
      <c r="E15" s="230">
        <v>6500</v>
      </c>
      <c r="F15" s="14">
        <v>43694779</v>
      </c>
      <c r="G15" s="14" t="s">
        <v>666</v>
      </c>
      <c r="H15" s="14" t="s">
        <v>661</v>
      </c>
      <c r="I15" s="14" t="s">
        <v>634</v>
      </c>
      <c r="J15" s="14" t="s">
        <v>639</v>
      </c>
      <c r="K15" s="258">
        <v>1</v>
      </c>
      <c r="L15" s="258">
        <v>12</v>
      </c>
      <c r="M15" s="230">
        <v>78000</v>
      </c>
      <c r="N15" s="258">
        <v>1</v>
      </c>
      <c r="O15" s="258">
        <v>6</v>
      </c>
      <c r="P15" s="259">
        <v>39000</v>
      </c>
      <c r="Q15" s="258">
        <v>1</v>
      </c>
      <c r="R15" s="258">
        <v>12</v>
      </c>
    </row>
    <row r="16" spans="1:22" ht="12.75" x14ac:dyDescent="0.35">
      <c r="A16" s="257" t="s">
        <v>1805</v>
      </c>
      <c r="B16" s="14" t="s">
        <v>629</v>
      </c>
      <c r="C16" s="14" t="s">
        <v>630</v>
      </c>
      <c r="D16" s="14" t="s">
        <v>667</v>
      </c>
      <c r="E16" s="230">
        <v>7500</v>
      </c>
      <c r="F16" s="14">
        <v>7887000</v>
      </c>
      <c r="G16" s="14" t="s">
        <v>668</v>
      </c>
      <c r="H16" s="14" t="s">
        <v>669</v>
      </c>
      <c r="I16" s="14" t="s">
        <v>634</v>
      </c>
      <c r="J16" s="14" t="s">
        <v>639</v>
      </c>
      <c r="K16" s="258">
        <v>1</v>
      </c>
      <c r="L16" s="258">
        <v>12</v>
      </c>
      <c r="M16" s="230">
        <v>90000</v>
      </c>
      <c r="N16" s="258">
        <v>1</v>
      </c>
      <c r="O16" s="258">
        <v>6</v>
      </c>
      <c r="P16" s="259">
        <v>45000</v>
      </c>
      <c r="Q16" s="258">
        <v>1</v>
      </c>
      <c r="R16" s="258">
        <v>12</v>
      </c>
    </row>
    <row r="17" spans="1:18" ht="12.75" x14ac:dyDescent="0.35">
      <c r="A17" s="257" t="s">
        <v>1805</v>
      </c>
      <c r="B17" s="14" t="s">
        <v>629</v>
      </c>
      <c r="C17" s="14" t="s">
        <v>630</v>
      </c>
      <c r="D17" s="14" t="s">
        <v>670</v>
      </c>
      <c r="E17" s="230">
        <v>3000</v>
      </c>
      <c r="F17" s="14">
        <v>6961527</v>
      </c>
      <c r="G17" s="14" t="s">
        <v>671</v>
      </c>
      <c r="H17" s="14" t="s">
        <v>672</v>
      </c>
      <c r="I17" s="14" t="s">
        <v>673</v>
      </c>
      <c r="J17" s="14" t="s">
        <v>672</v>
      </c>
      <c r="K17" s="258">
        <v>1</v>
      </c>
      <c r="L17" s="258">
        <v>12</v>
      </c>
      <c r="M17" s="230">
        <v>36000</v>
      </c>
      <c r="N17" s="258">
        <v>1</v>
      </c>
      <c r="O17" s="258">
        <v>6</v>
      </c>
      <c r="P17" s="259">
        <v>18000</v>
      </c>
      <c r="Q17" s="258">
        <v>1</v>
      </c>
      <c r="R17" s="258">
        <v>12</v>
      </c>
    </row>
    <row r="18" spans="1:18" ht="12.75" x14ac:dyDescent="0.35">
      <c r="A18" s="257" t="s">
        <v>1805</v>
      </c>
      <c r="B18" s="14" t="s">
        <v>629</v>
      </c>
      <c r="C18" s="14" t="s">
        <v>630</v>
      </c>
      <c r="D18" s="14" t="s">
        <v>674</v>
      </c>
      <c r="E18" s="230">
        <v>8000</v>
      </c>
      <c r="F18" s="14">
        <v>40240666</v>
      </c>
      <c r="G18" s="14" t="s">
        <v>675</v>
      </c>
      <c r="H18" s="14" t="s">
        <v>676</v>
      </c>
      <c r="I18" s="14" t="s">
        <v>648</v>
      </c>
      <c r="J18" s="14" t="s">
        <v>639</v>
      </c>
      <c r="K18" s="258">
        <v>1</v>
      </c>
      <c r="L18" s="258">
        <v>12</v>
      </c>
      <c r="M18" s="230">
        <v>96000</v>
      </c>
      <c r="N18" s="258">
        <v>1</v>
      </c>
      <c r="O18" s="258">
        <v>6</v>
      </c>
      <c r="P18" s="259">
        <v>48000</v>
      </c>
      <c r="Q18" s="258">
        <v>1</v>
      </c>
      <c r="R18" s="258">
        <v>12</v>
      </c>
    </row>
    <row r="19" spans="1:18" ht="12.75" x14ac:dyDescent="0.35">
      <c r="A19" s="257" t="s">
        <v>1805</v>
      </c>
      <c r="B19" s="14" t="s">
        <v>629</v>
      </c>
      <c r="C19" s="14" t="s">
        <v>630</v>
      </c>
      <c r="D19" s="14" t="s">
        <v>677</v>
      </c>
      <c r="E19" s="230">
        <v>7000</v>
      </c>
      <c r="F19" s="14">
        <v>46856196</v>
      </c>
      <c r="G19" s="14" t="s">
        <v>678</v>
      </c>
      <c r="H19" s="14" t="s">
        <v>679</v>
      </c>
      <c r="I19" s="14" t="s">
        <v>634</v>
      </c>
      <c r="J19" s="14" t="s">
        <v>639</v>
      </c>
      <c r="K19" s="258">
        <v>1</v>
      </c>
      <c r="L19" s="258">
        <v>12</v>
      </c>
      <c r="M19" s="230">
        <v>84000</v>
      </c>
      <c r="N19" s="258">
        <v>1</v>
      </c>
      <c r="O19" s="258">
        <v>6</v>
      </c>
      <c r="P19" s="259">
        <v>42000</v>
      </c>
      <c r="Q19" s="258">
        <v>1</v>
      </c>
      <c r="R19" s="258">
        <v>12</v>
      </c>
    </row>
    <row r="20" spans="1:18" ht="12.75" x14ac:dyDescent="0.35">
      <c r="A20" s="257" t="s">
        <v>1805</v>
      </c>
      <c r="B20" s="14" t="s">
        <v>629</v>
      </c>
      <c r="C20" s="14" t="s">
        <v>630</v>
      </c>
      <c r="D20" s="14" t="s">
        <v>680</v>
      </c>
      <c r="E20" s="230">
        <v>2500</v>
      </c>
      <c r="F20" s="14">
        <v>10693947</v>
      </c>
      <c r="G20" s="14" t="s">
        <v>681</v>
      </c>
      <c r="H20" s="14" t="s">
        <v>672</v>
      </c>
      <c r="I20" s="14" t="s">
        <v>673</v>
      </c>
      <c r="J20" s="14" t="s">
        <v>672</v>
      </c>
      <c r="K20" s="258">
        <v>1</v>
      </c>
      <c r="L20" s="258">
        <v>12</v>
      </c>
      <c r="M20" s="230">
        <v>30000</v>
      </c>
      <c r="N20" s="258">
        <v>1</v>
      </c>
      <c r="O20" s="258">
        <v>6</v>
      </c>
      <c r="P20" s="259">
        <v>15000</v>
      </c>
      <c r="Q20" s="258">
        <v>1</v>
      </c>
      <c r="R20" s="258">
        <v>12</v>
      </c>
    </row>
    <row r="21" spans="1:18" ht="12.75" x14ac:dyDescent="0.35">
      <c r="A21" s="257" t="s">
        <v>1805</v>
      </c>
      <c r="B21" s="14" t="s">
        <v>629</v>
      </c>
      <c r="C21" s="14" t="s">
        <v>630</v>
      </c>
      <c r="D21" s="14" t="s">
        <v>682</v>
      </c>
      <c r="E21" s="230">
        <v>4500</v>
      </c>
      <c r="F21" s="14">
        <v>25832724</v>
      </c>
      <c r="G21" s="14" t="s">
        <v>683</v>
      </c>
      <c r="H21" s="14" t="s">
        <v>658</v>
      </c>
      <c r="I21" s="14" t="s">
        <v>652</v>
      </c>
      <c r="J21" s="14" t="s">
        <v>635</v>
      </c>
      <c r="K21" s="258">
        <v>1</v>
      </c>
      <c r="L21" s="258">
        <v>12</v>
      </c>
      <c r="M21" s="230">
        <v>54000</v>
      </c>
      <c r="N21" s="258">
        <v>1</v>
      </c>
      <c r="O21" s="258">
        <v>6</v>
      </c>
      <c r="P21" s="259">
        <v>27000</v>
      </c>
      <c r="Q21" s="258">
        <v>1</v>
      </c>
      <c r="R21" s="258">
        <v>12</v>
      </c>
    </row>
    <row r="22" spans="1:18" ht="12.75" x14ac:dyDescent="0.35">
      <c r="A22" s="257" t="s">
        <v>1805</v>
      </c>
      <c r="B22" s="14" t="s">
        <v>629</v>
      </c>
      <c r="C22" s="14" t="s">
        <v>630</v>
      </c>
      <c r="D22" s="14" t="s">
        <v>684</v>
      </c>
      <c r="E22" s="230">
        <v>10000</v>
      </c>
      <c r="F22" s="14">
        <v>10439116</v>
      </c>
      <c r="G22" s="14" t="s">
        <v>685</v>
      </c>
      <c r="H22" s="14" t="s">
        <v>686</v>
      </c>
      <c r="I22" s="14" t="s">
        <v>648</v>
      </c>
      <c r="J22" s="14" t="s">
        <v>639</v>
      </c>
      <c r="K22" s="258">
        <v>1</v>
      </c>
      <c r="L22" s="258">
        <v>12</v>
      </c>
      <c r="M22" s="230">
        <v>120000</v>
      </c>
      <c r="N22" s="258">
        <v>1</v>
      </c>
      <c r="O22" s="258">
        <v>6</v>
      </c>
      <c r="P22" s="259">
        <v>60000</v>
      </c>
      <c r="Q22" s="258">
        <v>1</v>
      </c>
      <c r="R22" s="258">
        <v>12</v>
      </c>
    </row>
    <row r="23" spans="1:18" ht="12.75" x14ac:dyDescent="0.35">
      <c r="A23" s="257" t="s">
        <v>1805</v>
      </c>
      <c r="B23" s="14" t="s">
        <v>687</v>
      </c>
      <c r="C23" s="14" t="s">
        <v>630</v>
      </c>
      <c r="D23" s="14" t="s">
        <v>688</v>
      </c>
      <c r="E23" s="230">
        <v>8000</v>
      </c>
      <c r="F23" s="14">
        <v>29608247</v>
      </c>
      <c r="G23" s="14" t="s">
        <v>689</v>
      </c>
      <c r="H23" s="14" t="s">
        <v>690</v>
      </c>
      <c r="I23" s="14" t="s">
        <v>634</v>
      </c>
      <c r="J23" s="14" t="s">
        <v>639</v>
      </c>
      <c r="K23" s="258">
        <v>1</v>
      </c>
      <c r="L23" s="258">
        <v>2</v>
      </c>
      <c r="M23" s="230">
        <v>16000</v>
      </c>
      <c r="N23" s="258">
        <v>1</v>
      </c>
      <c r="O23" s="258">
        <v>6</v>
      </c>
      <c r="P23" s="259">
        <v>48000</v>
      </c>
      <c r="Q23" s="258">
        <v>1</v>
      </c>
      <c r="R23" s="258">
        <v>12</v>
      </c>
    </row>
    <row r="24" spans="1:18" ht="12.75" x14ac:dyDescent="0.35">
      <c r="A24" s="257" t="s">
        <v>1805</v>
      </c>
      <c r="B24" s="14" t="s">
        <v>629</v>
      </c>
      <c r="C24" s="14" t="s">
        <v>630</v>
      </c>
      <c r="D24" s="14" t="s">
        <v>691</v>
      </c>
      <c r="E24" s="230">
        <v>4000</v>
      </c>
      <c r="F24" s="14">
        <v>7836126</v>
      </c>
      <c r="G24" s="14" t="s">
        <v>692</v>
      </c>
      <c r="H24" s="14" t="s">
        <v>693</v>
      </c>
      <c r="I24" s="14" t="s">
        <v>634</v>
      </c>
      <c r="J24" s="14" t="s">
        <v>635</v>
      </c>
      <c r="K24" s="258">
        <v>1</v>
      </c>
      <c r="L24" s="258">
        <v>12</v>
      </c>
      <c r="M24" s="230">
        <v>48000</v>
      </c>
      <c r="N24" s="258">
        <v>1</v>
      </c>
      <c r="O24" s="258">
        <v>6</v>
      </c>
      <c r="P24" s="259">
        <v>24000</v>
      </c>
      <c r="Q24" s="258">
        <v>1</v>
      </c>
      <c r="R24" s="258">
        <v>12</v>
      </c>
    </row>
    <row r="25" spans="1:18" ht="12.75" x14ac:dyDescent="0.35">
      <c r="A25" s="257" t="s">
        <v>1805</v>
      </c>
      <c r="B25" s="14" t="s">
        <v>629</v>
      </c>
      <c r="C25" s="14" t="s">
        <v>630</v>
      </c>
      <c r="D25" s="14" t="s">
        <v>694</v>
      </c>
      <c r="E25" s="230">
        <v>4000</v>
      </c>
      <c r="F25" s="14">
        <v>40278566</v>
      </c>
      <c r="G25" s="14" t="s">
        <v>695</v>
      </c>
      <c r="H25" s="14" t="s">
        <v>658</v>
      </c>
      <c r="I25" s="14" t="s">
        <v>634</v>
      </c>
      <c r="J25" s="14" t="s">
        <v>635</v>
      </c>
      <c r="K25" s="258">
        <v>1</v>
      </c>
      <c r="L25" s="258">
        <v>12</v>
      </c>
      <c r="M25" s="230">
        <v>48000</v>
      </c>
      <c r="N25" s="258">
        <v>1</v>
      </c>
      <c r="O25" s="258">
        <v>6</v>
      </c>
      <c r="P25" s="259">
        <v>24000</v>
      </c>
      <c r="Q25" s="258">
        <v>1</v>
      </c>
      <c r="R25" s="258">
        <v>12</v>
      </c>
    </row>
    <row r="26" spans="1:18" ht="12.75" x14ac:dyDescent="0.35">
      <c r="A26" s="257" t="s">
        <v>1805</v>
      </c>
      <c r="B26" s="14" t="s">
        <v>629</v>
      </c>
      <c r="C26" s="14" t="s">
        <v>630</v>
      </c>
      <c r="D26" s="14" t="s">
        <v>696</v>
      </c>
      <c r="E26" s="230">
        <v>3500</v>
      </c>
      <c r="F26" s="14">
        <v>9956541</v>
      </c>
      <c r="G26" s="14" t="s">
        <v>697</v>
      </c>
      <c r="H26" s="14" t="s">
        <v>693</v>
      </c>
      <c r="I26" s="14" t="s">
        <v>698</v>
      </c>
      <c r="J26" s="14" t="s">
        <v>635</v>
      </c>
      <c r="K26" s="258">
        <v>1</v>
      </c>
      <c r="L26" s="258">
        <v>12</v>
      </c>
      <c r="M26" s="230">
        <v>42000</v>
      </c>
      <c r="N26" s="258">
        <v>1</v>
      </c>
      <c r="O26" s="258">
        <v>6</v>
      </c>
      <c r="P26" s="259">
        <v>21000</v>
      </c>
      <c r="Q26" s="258">
        <v>1</v>
      </c>
      <c r="R26" s="258">
        <v>12</v>
      </c>
    </row>
    <row r="27" spans="1:18" ht="12.75" x14ac:dyDescent="0.35">
      <c r="A27" s="257" t="s">
        <v>1805</v>
      </c>
      <c r="B27" s="14" t="s">
        <v>629</v>
      </c>
      <c r="C27" s="14" t="s">
        <v>630</v>
      </c>
      <c r="D27" s="14" t="s">
        <v>699</v>
      </c>
      <c r="E27" s="230">
        <v>7000</v>
      </c>
      <c r="F27" s="14">
        <v>9834527</v>
      </c>
      <c r="G27" s="14" t="s">
        <v>700</v>
      </c>
      <c r="H27" s="14" t="s">
        <v>701</v>
      </c>
      <c r="I27" s="14" t="s">
        <v>648</v>
      </c>
      <c r="J27" s="14" t="s">
        <v>639</v>
      </c>
      <c r="K27" s="258">
        <v>1</v>
      </c>
      <c r="L27" s="258">
        <v>12</v>
      </c>
      <c r="M27" s="230">
        <v>84000</v>
      </c>
      <c r="N27" s="258">
        <v>1</v>
      </c>
      <c r="O27" s="258">
        <v>6</v>
      </c>
      <c r="P27" s="259">
        <v>42000</v>
      </c>
      <c r="Q27" s="258">
        <v>1</v>
      </c>
      <c r="R27" s="258">
        <v>12</v>
      </c>
    </row>
    <row r="28" spans="1:18" ht="12.75" x14ac:dyDescent="0.35">
      <c r="A28" s="257" t="s">
        <v>1805</v>
      </c>
      <c r="B28" s="14" t="s">
        <v>629</v>
      </c>
      <c r="C28" s="14" t="s">
        <v>630</v>
      </c>
      <c r="D28" s="14" t="s">
        <v>702</v>
      </c>
      <c r="E28" s="230">
        <v>8000</v>
      </c>
      <c r="F28" s="14">
        <v>9957133</v>
      </c>
      <c r="G28" s="14" t="s">
        <v>703</v>
      </c>
      <c r="H28" s="14" t="s">
        <v>701</v>
      </c>
      <c r="I28" s="14" t="s">
        <v>634</v>
      </c>
      <c r="J28" s="14" t="s">
        <v>639</v>
      </c>
      <c r="K28" s="258">
        <v>1</v>
      </c>
      <c r="L28" s="258">
        <v>12</v>
      </c>
      <c r="M28" s="230">
        <v>96000</v>
      </c>
      <c r="N28" s="258">
        <v>1</v>
      </c>
      <c r="O28" s="258">
        <v>6</v>
      </c>
      <c r="P28" s="259">
        <v>48000</v>
      </c>
      <c r="Q28" s="258">
        <v>1</v>
      </c>
      <c r="R28" s="258">
        <v>12</v>
      </c>
    </row>
    <row r="29" spans="1:18" ht="12.75" x14ac:dyDescent="0.35">
      <c r="A29" s="257" t="s">
        <v>1805</v>
      </c>
      <c r="B29" s="14" t="s">
        <v>629</v>
      </c>
      <c r="C29" s="14" t="s">
        <v>630</v>
      </c>
      <c r="D29" s="14" t="s">
        <v>704</v>
      </c>
      <c r="E29" s="230">
        <v>8000</v>
      </c>
      <c r="F29" s="14">
        <v>31679110</v>
      </c>
      <c r="G29" s="14" t="s">
        <v>705</v>
      </c>
      <c r="H29" s="14" t="s">
        <v>679</v>
      </c>
      <c r="I29" s="14" t="s">
        <v>634</v>
      </c>
      <c r="J29" s="14" t="s">
        <v>639</v>
      </c>
      <c r="K29" s="258">
        <v>1</v>
      </c>
      <c r="L29" s="258">
        <v>12</v>
      </c>
      <c r="M29" s="230">
        <v>96000</v>
      </c>
      <c r="N29" s="258">
        <v>1</v>
      </c>
      <c r="O29" s="258">
        <v>6</v>
      </c>
      <c r="P29" s="259">
        <v>48000</v>
      </c>
      <c r="Q29" s="258">
        <v>1</v>
      </c>
      <c r="R29" s="258">
        <v>12</v>
      </c>
    </row>
    <row r="30" spans="1:18" ht="12.75" x14ac:dyDescent="0.35">
      <c r="A30" s="257" t="s">
        <v>1805</v>
      </c>
      <c r="B30" s="14" t="s">
        <v>629</v>
      </c>
      <c r="C30" s="14" t="s">
        <v>630</v>
      </c>
      <c r="D30" s="14" t="s">
        <v>706</v>
      </c>
      <c r="E30" s="230">
        <v>4000</v>
      </c>
      <c r="F30" s="14">
        <v>46630457</v>
      </c>
      <c r="G30" s="14" t="s">
        <v>707</v>
      </c>
      <c r="H30" s="14" t="s">
        <v>690</v>
      </c>
      <c r="I30" s="14" t="s">
        <v>648</v>
      </c>
      <c r="J30" s="14" t="s">
        <v>648</v>
      </c>
      <c r="K30" s="258">
        <v>1</v>
      </c>
      <c r="L30" s="258">
        <v>12</v>
      </c>
      <c r="M30" s="230">
        <v>48000</v>
      </c>
      <c r="N30" s="258">
        <v>1</v>
      </c>
      <c r="O30" s="258">
        <v>5</v>
      </c>
      <c r="P30" s="259">
        <v>20000</v>
      </c>
      <c r="Q30" s="258">
        <v>1</v>
      </c>
      <c r="R30" s="258">
        <v>12</v>
      </c>
    </row>
    <row r="31" spans="1:18" ht="12.75" x14ac:dyDescent="0.35">
      <c r="A31" s="257" t="s">
        <v>1805</v>
      </c>
      <c r="B31" s="14" t="s">
        <v>629</v>
      </c>
      <c r="C31" s="14" t="s">
        <v>630</v>
      </c>
      <c r="D31" s="14" t="s">
        <v>708</v>
      </c>
      <c r="E31" s="230">
        <v>10500</v>
      </c>
      <c r="F31" s="14">
        <v>40980742</v>
      </c>
      <c r="G31" s="14" t="s">
        <v>709</v>
      </c>
      <c r="H31" s="14" t="s">
        <v>638</v>
      </c>
      <c r="I31" s="14" t="s">
        <v>634</v>
      </c>
      <c r="J31" s="14" t="s">
        <v>639</v>
      </c>
      <c r="K31" s="258">
        <v>1</v>
      </c>
      <c r="L31" s="258">
        <v>2</v>
      </c>
      <c r="M31" s="230">
        <v>21000</v>
      </c>
      <c r="N31" s="258">
        <v>0</v>
      </c>
      <c r="O31" s="258">
        <v>0</v>
      </c>
      <c r="P31" s="259">
        <v>0</v>
      </c>
      <c r="Q31" s="258">
        <v>1</v>
      </c>
      <c r="R31" s="258">
        <v>12</v>
      </c>
    </row>
    <row r="32" spans="1:18" ht="12.75" x14ac:dyDescent="0.35">
      <c r="A32" s="257" t="s">
        <v>1805</v>
      </c>
      <c r="B32" s="14" t="s">
        <v>629</v>
      </c>
      <c r="C32" s="14" t="s">
        <v>630</v>
      </c>
      <c r="D32" s="14" t="s">
        <v>710</v>
      </c>
      <c r="E32" s="230">
        <v>8000</v>
      </c>
      <c r="F32" s="14">
        <v>25660291</v>
      </c>
      <c r="G32" s="14" t="s">
        <v>711</v>
      </c>
      <c r="H32" s="14" t="s">
        <v>712</v>
      </c>
      <c r="I32" s="14" t="s">
        <v>634</v>
      </c>
      <c r="J32" s="14" t="s">
        <v>639</v>
      </c>
      <c r="K32" s="258">
        <v>1</v>
      </c>
      <c r="L32" s="258">
        <v>12</v>
      </c>
      <c r="M32" s="230">
        <v>96000</v>
      </c>
      <c r="N32" s="258">
        <v>1</v>
      </c>
      <c r="O32" s="258">
        <v>6</v>
      </c>
      <c r="P32" s="259">
        <v>48000</v>
      </c>
      <c r="Q32" s="258">
        <v>1</v>
      </c>
      <c r="R32" s="258">
        <v>12</v>
      </c>
    </row>
    <row r="33" spans="1:18" ht="12.75" x14ac:dyDescent="0.35">
      <c r="A33" s="257" t="s">
        <v>1805</v>
      </c>
      <c r="B33" s="14" t="s">
        <v>629</v>
      </c>
      <c r="C33" s="14" t="s">
        <v>630</v>
      </c>
      <c r="D33" s="14" t="s">
        <v>713</v>
      </c>
      <c r="E33" s="230">
        <v>6000</v>
      </c>
      <c r="F33" s="14">
        <v>44910329</v>
      </c>
      <c r="G33" s="14" t="s">
        <v>714</v>
      </c>
      <c r="H33" s="14" t="s">
        <v>712</v>
      </c>
      <c r="I33" s="14" t="s">
        <v>634</v>
      </c>
      <c r="J33" s="14" t="s">
        <v>639</v>
      </c>
      <c r="K33" s="258">
        <v>1</v>
      </c>
      <c r="L33" s="258">
        <v>8</v>
      </c>
      <c r="M33" s="230">
        <v>48000</v>
      </c>
      <c r="N33" s="258">
        <v>1</v>
      </c>
      <c r="O33" s="258">
        <v>6</v>
      </c>
      <c r="P33" s="259">
        <v>36000</v>
      </c>
      <c r="Q33" s="258">
        <v>1</v>
      </c>
      <c r="R33" s="258">
        <v>12</v>
      </c>
    </row>
    <row r="34" spans="1:18" ht="12.75" x14ac:dyDescent="0.35">
      <c r="A34" s="257" t="s">
        <v>1805</v>
      </c>
      <c r="B34" s="14" t="s">
        <v>629</v>
      </c>
      <c r="C34" s="14" t="s">
        <v>630</v>
      </c>
      <c r="D34" s="14" t="s">
        <v>715</v>
      </c>
      <c r="E34" s="230">
        <v>3500</v>
      </c>
      <c r="F34" s="14">
        <v>43851149</v>
      </c>
      <c r="G34" s="14" t="s">
        <v>716</v>
      </c>
      <c r="H34" s="14" t="s">
        <v>717</v>
      </c>
      <c r="I34" s="14" t="s">
        <v>634</v>
      </c>
      <c r="J34" s="14" t="s">
        <v>639</v>
      </c>
      <c r="K34" s="258">
        <v>1</v>
      </c>
      <c r="L34" s="258">
        <v>12</v>
      </c>
      <c r="M34" s="230">
        <v>42000</v>
      </c>
      <c r="N34" s="258">
        <v>1</v>
      </c>
      <c r="O34" s="258">
        <v>6</v>
      </c>
      <c r="P34" s="259">
        <v>21000</v>
      </c>
      <c r="Q34" s="258">
        <v>1</v>
      </c>
      <c r="R34" s="258">
        <v>12</v>
      </c>
    </row>
    <row r="35" spans="1:18" ht="12.75" x14ac:dyDescent="0.35">
      <c r="A35" s="257" t="s">
        <v>1805</v>
      </c>
      <c r="B35" s="14" t="s">
        <v>629</v>
      </c>
      <c r="C35" s="14" t="s">
        <v>630</v>
      </c>
      <c r="D35" s="14" t="s">
        <v>718</v>
      </c>
      <c r="E35" s="230">
        <v>8000</v>
      </c>
      <c r="F35" s="14">
        <v>42412583</v>
      </c>
      <c r="G35" s="14" t="s">
        <v>719</v>
      </c>
      <c r="H35" s="14" t="s">
        <v>720</v>
      </c>
      <c r="I35" s="14" t="s">
        <v>648</v>
      </c>
      <c r="J35" s="14" t="s">
        <v>639</v>
      </c>
      <c r="K35" s="258">
        <v>1</v>
      </c>
      <c r="L35" s="258">
        <v>2</v>
      </c>
      <c r="M35" s="230">
        <v>16000</v>
      </c>
      <c r="N35" s="258">
        <v>0</v>
      </c>
      <c r="O35" s="258">
        <v>0</v>
      </c>
      <c r="P35" s="259">
        <v>0</v>
      </c>
      <c r="Q35" s="258">
        <v>1</v>
      </c>
      <c r="R35" s="258">
        <v>12</v>
      </c>
    </row>
    <row r="36" spans="1:18" ht="12.75" x14ac:dyDescent="0.35">
      <c r="A36" s="257" t="s">
        <v>1805</v>
      </c>
      <c r="B36" s="14" t="s">
        <v>629</v>
      </c>
      <c r="C36" s="14" t="s">
        <v>630</v>
      </c>
      <c r="D36" s="14" t="s">
        <v>721</v>
      </c>
      <c r="E36" s="230">
        <v>5500</v>
      </c>
      <c r="F36" s="14">
        <v>44730199</v>
      </c>
      <c r="G36" s="14" t="s">
        <v>722</v>
      </c>
      <c r="H36" s="14" t="s">
        <v>723</v>
      </c>
      <c r="I36" s="14" t="s">
        <v>634</v>
      </c>
      <c r="J36" s="14" t="s">
        <v>639</v>
      </c>
      <c r="K36" s="258">
        <v>1</v>
      </c>
      <c r="L36" s="258">
        <v>12</v>
      </c>
      <c r="M36" s="230">
        <v>66000</v>
      </c>
      <c r="N36" s="258">
        <v>1</v>
      </c>
      <c r="O36" s="258">
        <v>6</v>
      </c>
      <c r="P36" s="259">
        <v>33000</v>
      </c>
      <c r="Q36" s="258">
        <v>1</v>
      </c>
      <c r="R36" s="258">
        <v>12</v>
      </c>
    </row>
    <row r="37" spans="1:18" ht="12.75" x14ac:dyDescent="0.35">
      <c r="A37" s="257" t="s">
        <v>1805</v>
      </c>
      <c r="B37" s="14" t="s">
        <v>629</v>
      </c>
      <c r="C37" s="14" t="s">
        <v>630</v>
      </c>
      <c r="D37" s="14" t="s">
        <v>724</v>
      </c>
      <c r="E37" s="230">
        <v>15600</v>
      </c>
      <c r="F37" s="14">
        <v>23839186</v>
      </c>
      <c r="G37" s="14" t="s">
        <v>725</v>
      </c>
      <c r="H37" s="14" t="s">
        <v>661</v>
      </c>
      <c r="I37" s="14" t="s">
        <v>634</v>
      </c>
      <c r="J37" s="14" t="s">
        <v>639</v>
      </c>
      <c r="K37" s="258">
        <v>1</v>
      </c>
      <c r="L37" s="258">
        <v>12</v>
      </c>
      <c r="M37" s="230">
        <v>184285</v>
      </c>
      <c r="N37" s="258">
        <v>1</v>
      </c>
      <c r="O37" s="258">
        <v>6</v>
      </c>
      <c r="P37" s="259">
        <v>93600</v>
      </c>
      <c r="Q37" s="258">
        <v>1</v>
      </c>
      <c r="R37" s="258">
        <v>12</v>
      </c>
    </row>
    <row r="38" spans="1:18" ht="12.75" x14ac:dyDescent="0.35">
      <c r="A38" s="257" t="s">
        <v>1805</v>
      </c>
      <c r="B38" s="14" t="s">
        <v>629</v>
      </c>
      <c r="C38" s="14" t="s">
        <v>630</v>
      </c>
      <c r="D38" s="14" t="s">
        <v>726</v>
      </c>
      <c r="E38" s="230">
        <v>3000</v>
      </c>
      <c r="F38" s="14">
        <v>9545720</v>
      </c>
      <c r="G38" s="14" t="s">
        <v>727</v>
      </c>
      <c r="H38" s="14" t="s">
        <v>728</v>
      </c>
      <c r="I38" s="14" t="s">
        <v>634</v>
      </c>
      <c r="J38" s="14" t="s">
        <v>635</v>
      </c>
      <c r="K38" s="258">
        <v>1</v>
      </c>
      <c r="L38" s="258">
        <v>12</v>
      </c>
      <c r="M38" s="230">
        <v>36000</v>
      </c>
      <c r="N38" s="258">
        <v>1</v>
      </c>
      <c r="O38" s="258">
        <v>6</v>
      </c>
      <c r="P38" s="259">
        <v>18000</v>
      </c>
      <c r="Q38" s="258">
        <v>1</v>
      </c>
      <c r="R38" s="258">
        <v>12</v>
      </c>
    </row>
    <row r="39" spans="1:18" ht="12.75" x14ac:dyDescent="0.35">
      <c r="A39" s="257" t="s">
        <v>1805</v>
      </c>
      <c r="B39" s="14" t="s">
        <v>629</v>
      </c>
      <c r="C39" s="14" t="s">
        <v>630</v>
      </c>
      <c r="D39" s="14" t="s">
        <v>729</v>
      </c>
      <c r="E39" s="230">
        <v>8500</v>
      </c>
      <c r="F39" s="14">
        <v>42356510</v>
      </c>
      <c r="G39" s="14" t="s">
        <v>730</v>
      </c>
      <c r="H39" s="14" t="s">
        <v>723</v>
      </c>
      <c r="I39" s="14" t="s">
        <v>648</v>
      </c>
      <c r="J39" s="14" t="s">
        <v>639</v>
      </c>
      <c r="K39" s="258">
        <v>1</v>
      </c>
      <c r="L39" s="258">
        <v>12</v>
      </c>
      <c r="M39" s="230">
        <v>102000</v>
      </c>
      <c r="N39" s="258">
        <v>1</v>
      </c>
      <c r="O39" s="258">
        <v>6</v>
      </c>
      <c r="P39" s="259">
        <v>51000</v>
      </c>
      <c r="Q39" s="258">
        <v>1</v>
      </c>
      <c r="R39" s="258">
        <v>12</v>
      </c>
    </row>
    <row r="40" spans="1:18" ht="12.75" x14ac:dyDescent="0.35">
      <c r="A40" s="257" t="s">
        <v>1805</v>
      </c>
      <c r="B40" s="14" t="s">
        <v>629</v>
      </c>
      <c r="C40" s="14" t="s">
        <v>630</v>
      </c>
      <c r="D40" s="14" t="s">
        <v>731</v>
      </c>
      <c r="E40" s="230">
        <v>1800</v>
      </c>
      <c r="F40" s="14">
        <v>73866783</v>
      </c>
      <c r="G40" s="14" t="s">
        <v>732</v>
      </c>
      <c r="H40" s="14" t="s">
        <v>658</v>
      </c>
      <c r="I40" s="14" t="s">
        <v>698</v>
      </c>
      <c r="J40" s="14" t="s">
        <v>733</v>
      </c>
      <c r="K40" s="258">
        <v>1</v>
      </c>
      <c r="L40" s="258">
        <v>12</v>
      </c>
      <c r="M40" s="230">
        <v>21600</v>
      </c>
      <c r="N40" s="258">
        <v>0</v>
      </c>
      <c r="O40" s="258">
        <v>0</v>
      </c>
      <c r="P40" s="259">
        <v>0</v>
      </c>
      <c r="Q40" s="258">
        <v>1</v>
      </c>
      <c r="R40" s="258">
        <v>12</v>
      </c>
    </row>
    <row r="41" spans="1:18" ht="12.75" x14ac:dyDescent="0.35">
      <c r="A41" s="257" t="s">
        <v>1805</v>
      </c>
      <c r="B41" s="14" t="s">
        <v>629</v>
      </c>
      <c r="C41" s="14" t="s">
        <v>630</v>
      </c>
      <c r="D41" s="14" t="s">
        <v>734</v>
      </c>
      <c r="E41" s="230">
        <v>7000</v>
      </c>
      <c r="F41" s="14">
        <v>40817639</v>
      </c>
      <c r="G41" s="14" t="s">
        <v>735</v>
      </c>
      <c r="H41" s="14" t="s">
        <v>638</v>
      </c>
      <c r="I41" s="14" t="s">
        <v>648</v>
      </c>
      <c r="J41" s="14" t="s">
        <v>639</v>
      </c>
      <c r="K41" s="258">
        <v>1</v>
      </c>
      <c r="L41" s="258">
        <v>12</v>
      </c>
      <c r="M41" s="230">
        <v>84000</v>
      </c>
      <c r="N41" s="258">
        <v>1</v>
      </c>
      <c r="O41" s="258">
        <v>6</v>
      </c>
      <c r="P41" s="259">
        <v>42000</v>
      </c>
      <c r="Q41" s="258">
        <v>1</v>
      </c>
      <c r="R41" s="258">
        <v>12</v>
      </c>
    </row>
    <row r="42" spans="1:18" ht="12.75" x14ac:dyDescent="0.35">
      <c r="A42" s="257" t="s">
        <v>1805</v>
      </c>
      <c r="B42" s="14" t="s">
        <v>629</v>
      </c>
      <c r="C42" s="14" t="s">
        <v>630</v>
      </c>
      <c r="D42" s="14" t="s">
        <v>736</v>
      </c>
      <c r="E42" s="230">
        <v>7000</v>
      </c>
      <c r="F42" s="14">
        <v>20109827</v>
      </c>
      <c r="G42" s="14" t="s">
        <v>737</v>
      </c>
      <c r="H42" s="14" t="s">
        <v>642</v>
      </c>
      <c r="I42" s="14" t="s">
        <v>634</v>
      </c>
      <c r="J42" s="14" t="s">
        <v>639</v>
      </c>
      <c r="K42" s="258">
        <v>1</v>
      </c>
      <c r="L42" s="258">
        <v>8</v>
      </c>
      <c r="M42" s="230">
        <v>56000</v>
      </c>
      <c r="N42" s="258">
        <v>1</v>
      </c>
      <c r="O42" s="258">
        <v>6</v>
      </c>
      <c r="P42" s="259">
        <v>42000</v>
      </c>
      <c r="Q42" s="258">
        <v>1</v>
      </c>
      <c r="R42" s="258">
        <v>12</v>
      </c>
    </row>
    <row r="43" spans="1:18" ht="12.75" x14ac:dyDescent="0.35">
      <c r="A43" s="257" t="s">
        <v>1805</v>
      </c>
      <c r="B43" s="14" t="s">
        <v>629</v>
      </c>
      <c r="C43" s="14" t="s">
        <v>630</v>
      </c>
      <c r="D43" s="14" t="s">
        <v>738</v>
      </c>
      <c r="E43" s="230">
        <v>3200</v>
      </c>
      <c r="F43" s="14">
        <v>8596087</v>
      </c>
      <c r="G43" s="14" t="s">
        <v>739</v>
      </c>
      <c r="H43" s="14" t="s">
        <v>693</v>
      </c>
      <c r="I43" s="14" t="s">
        <v>634</v>
      </c>
      <c r="J43" s="14" t="s">
        <v>635</v>
      </c>
      <c r="K43" s="258">
        <v>1</v>
      </c>
      <c r="L43" s="258">
        <v>12</v>
      </c>
      <c r="M43" s="230">
        <v>38400</v>
      </c>
      <c r="N43" s="258">
        <v>1</v>
      </c>
      <c r="O43" s="258">
        <v>6</v>
      </c>
      <c r="P43" s="259">
        <v>19200</v>
      </c>
      <c r="Q43" s="258">
        <v>1</v>
      </c>
      <c r="R43" s="258">
        <v>12</v>
      </c>
    </row>
    <row r="44" spans="1:18" ht="12.75" x14ac:dyDescent="0.35">
      <c r="A44" s="257" t="s">
        <v>1805</v>
      </c>
      <c r="B44" s="14" t="s">
        <v>629</v>
      </c>
      <c r="C44" s="14" t="s">
        <v>630</v>
      </c>
      <c r="D44" s="14" t="s">
        <v>740</v>
      </c>
      <c r="E44" s="230">
        <v>9000</v>
      </c>
      <c r="F44" s="14">
        <v>46063872</v>
      </c>
      <c r="G44" s="14" t="s">
        <v>741</v>
      </c>
      <c r="H44" s="14" t="s">
        <v>638</v>
      </c>
      <c r="I44" s="14" t="s">
        <v>634</v>
      </c>
      <c r="J44" s="14" t="s">
        <v>639</v>
      </c>
      <c r="K44" s="258">
        <v>1</v>
      </c>
      <c r="L44" s="258">
        <v>12</v>
      </c>
      <c r="M44" s="230">
        <v>108000</v>
      </c>
      <c r="N44" s="258">
        <v>1</v>
      </c>
      <c r="O44" s="258">
        <v>6</v>
      </c>
      <c r="P44" s="259">
        <v>54000</v>
      </c>
      <c r="Q44" s="258">
        <v>1</v>
      </c>
      <c r="R44" s="258">
        <v>12</v>
      </c>
    </row>
    <row r="45" spans="1:18" ht="12.75" x14ac:dyDescent="0.35">
      <c r="A45" s="257" t="s">
        <v>1805</v>
      </c>
      <c r="B45" s="14" t="s">
        <v>629</v>
      </c>
      <c r="C45" s="14" t="s">
        <v>630</v>
      </c>
      <c r="D45" s="14" t="s">
        <v>742</v>
      </c>
      <c r="E45" s="230">
        <v>3500</v>
      </c>
      <c r="F45" s="14">
        <v>40364385</v>
      </c>
      <c r="G45" s="14" t="s">
        <v>743</v>
      </c>
      <c r="H45" s="14" t="s">
        <v>701</v>
      </c>
      <c r="I45" s="14" t="s">
        <v>634</v>
      </c>
      <c r="J45" s="14" t="s">
        <v>639</v>
      </c>
      <c r="K45" s="258">
        <v>1</v>
      </c>
      <c r="L45" s="258">
        <v>12</v>
      </c>
      <c r="M45" s="230">
        <v>42000</v>
      </c>
      <c r="N45" s="258">
        <v>1</v>
      </c>
      <c r="O45" s="258">
        <v>6</v>
      </c>
      <c r="P45" s="259">
        <v>21000</v>
      </c>
      <c r="Q45" s="258">
        <v>1</v>
      </c>
      <c r="R45" s="258">
        <v>12</v>
      </c>
    </row>
    <row r="46" spans="1:18" ht="12.75" x14ac:dyDescent="0.35">
      <c r="A46" s="257" t="s">
        <v>1805</v>
      </c>
      <c r="B46" s="14" t="s">
        <v>629</v>
      </c>
      <c r="C46" s="14" t="s">
        <v>630</v>
      </c>
      <c r="D46" s="14" t="s">
        <v>744</v>
      </c>
      <c r="E46" s="230">
        <v>8000</v>
      </c>
      <c r="F46" s="14">
        <v>43926311</v>
      </c>
      <c r="G46" s="14" t="s">
        <v>745</v>
      </c>
      <c r="H46" s="14" t="s">
        <v>638</v>
      </c>
      <c r="I46" s="14" t="s">
        <v>648</v>
      </c>
      <c r="J46" s="14" t="s">
        <v>639</v>
      </c>
      <c r="K46" s="258">
        <v>1</v>
      </c>
      <c r="L46" s="258">
        <v>12</v>
      </c>
      <c r="M46" s="230">
        <v>96000</v>
      </c>
      <c r="N46" s="258">
        <v>1</v>
      </c>
      <c r="O46" s="258">
        <v>4</v>
      </c>
      <c r="P46" s="259">
        <v>32000</v>
      </c>
      <c r="Q46" s="258">
        <v>1</v>
      </c>
      <c r="R46" s="258">
        <v>12</v>
      </c>
    </row>
    <row r="47" spans="1:18" ht="12.75" x14ac:dyDescent="0.35">
      <c r="A47" s="257" t="s">
        <v>1805</v>
      </c>
      <c r="B47" s="14" t="s">
        <v>629</v>
      </c>
      <c r="C47" s="14" t="s">
        <v>630</v>
      </c>
      <c r="D47" s="14" t="s">
        <v>746</v>
      </c>
      <c r="E47" s="230">
        <v>3000</v>
      </c>
      <c r="F47" s="14">
        <v>48315680</v>
      </c>
      <c r="G47" s="14" t="s">
        <v>747</v>
      </c>
      <c r="H47" s="14" t="s">
        <v>642</v>
      </c>
      <c r="I47" s="14" t="s">
        <v>698</v>
      </c>
      <c r="J47" s="14" t="s">
        <v>733</v>
      </c>
      <c r="K47" s="258">
        <v>1</v>
      </c>
      <c r="L47" s="258">
        <v>12</v>
      </c>
      <c r="M47" s="230">
        <v>36000</v>
      </c>
      <c r="N47" s="258">
        <v>1</v>
      </c>
      <c r="O47" s="258">
        <v>6</v>
      </c>
      <c r="P47" s="259">
        <v>18000</v>
      </c>
      <c r="Q47" s="258">
        <v>1</v>
      </c>
      <c r="R47" s="258">
        <v>12</v>
      </c>
    </row>
    <row r="48" spans="1:18" ht="12.75" x14ac:dyDescent="0.35">
      <c r="A48" s="257" t="s">
        <v>1805</v>
      </c>
      <c r="B48" s="14" t="s">
        <v>629</v>
      </c>
      <c r="C48" s="14" t="s">
        <v>630</v>
      </c>
      <c r="D48" s="14" t="s">
        <v>748</v>
      </c>
      <c r="E48" s="230">
        <v>10000</v>
      </c>
      <c r="F48" s="14">
        <v>40798944</v>
      </c>
      <c r="G48" s="14" t="s">
        <v>749</v>
      </c>
      <c r="H48" s="14" t="s">
        <v>750</v>
      </c>
      <c r="I48" s="14" t="s">
        <v>634</v>
      </c>
      <c r="J48" s="14" t="s">
        <v>639</v>
      </c>
      <c r="K48" s="258">
        <v>1</v>
      </c>
      <c r="L48" s="258">
        <v>12</v>
      </c>
      <c r="M48" s="230">
        <v>120000</v>
      </c>
      <c r="N48" s="258">
        <v>1</v>
      </c>
      <c r="O48" s="258">
        <v>6</v>
      </c>
      <c r="P48" s="259">
        <v>60000</v>
      </c>
      <c r="Q48" s="258">
        <v>1</v>
      </c>
      <c r="R48" s="258">
        <v>12</v>
      </c>
    </row>
    <row r="49" spans="1:18" ht="12.75" x14ac:dyDescent="0.35">
      <c r="A49" s="257" t="s">
        <v>1805</v>
      </c>
      <c r="B49" s="14" t="s">
        <v>629</v>
      </c>
      <c r="C49" s="14" t="s">
        <v>630</v>
      </c>
      <c r="D49" s="14" t="s">
        <v>751</v>
      </c>
      <c r="E49" s="230">
        <v>3000</v>
      </c>
      <c r="F49" s="14">
        <v>46944181</v>
      </c>
      <c r="G49" s="14" t="s">
        <v>752</v>
      </c>
      <c r="H49" s="14" t="s">
        <v>753</v>
      </c>
      <c r="I49" s="14" t="s">
        <v>698</v>
      </c>
      <c r="J49" s="14" t="s">
        <v>639</v>
      </c>
      <c r="K49" s="258">
        <v>1</v>
      </c>
      <c r="L49" s="258">
        <v>2</v>
      </c>
      <c r="M49" s="230">
        <v>6000</v>
      </c>
      <c r="N49" s="258">
        <v>1</v>
      </c>
      <c r="O49" s="258">
        <v>6</v>
      </c>
      <c r="P49" s="259">
        <v>18000</v>
      </c>
      <c r="Q49" s="258">
        <v>1</v>
      </c>
      <c r="R49" s="258">
        <v>12</v>
      </c>
    </row>
    <row r="50" spans="1:18" ht="12.75" x14ac:dyDescent="0.35">
      <c r="A50" s="257" t="s">
        <v>1805</v>
      </c>
      <c r="B50" s="14" t="s">
        <v>629</v>
      </c>
      <c r="C50" s="14" t="s">
        <v>630</v>
      </c>
      <c r="D50" s="14" t="s">
        <v>734</v>
      </c>
      <c r="E50" s="230">
        <v>10500</v>
      </c>
      <c r="F50" s="14">
        <v>41676921</v>
      </c>
      <c r="G50" s="14" t="s">
        <v>754</v>
      </c>
      <c r="H50" s="14" t="s">
        <v>638</v>
      </c>
      <c r="I50" s="14" t="s">
        <v>634</v>
      </c>
      <c r="J50" s="14" t="s">
        <v>639</v>
      </c>
      <c r="K50" s="258">
        <v>1</v>
      </c>
      <c r="L50" s="258">
        <v>12</v>
      </c>
      <c r="M50" s="230">
        <v>126000</v>
      </c>
      <c r="N50" s="258">
        <v>1</v>
      </c>
      <c r="O50" s="258">
        <v>1</v>
      </c>
      <c r="P50" s="259">
        <v>10500</v>
      </c>
      <c r="Q50" s="258">
        <v>1</v>
      </c>
      <c r="R50" s="258">
        <v>12</v>
      </c>
    </row>
    <row r="51" spans="1:18" ht="12.75" x14ac:dyDescent="0.35">
      <c r="A51" s="257" t="s">
        <v>1805</v>
      </c>
      <c r="B51" s="14" t="s">
        <v>687</v>
      </c>
      <c r="C51" s="14" t="s">
        <v>630</v>
      </c>
      <c r="D51" s="14" t="s">
        <v>755</v>
      </c>
      <c r="E51" s="230">
        <v>6000</v>
      </c>
      <c r="F51" s="14">
        <v>10666563</v>
      </c>
      <c r="G51" s="14" t="s">
        <v>756</v>
      </c>
      <c r="H51" s="14" t="s">
        <v>757</v>
      </c>
      <c r="I51" s="14" t="s">
        <v>648</v>
      </c>
      <c r="J51" s="14" t="s">
        <v>648</v>
      </c>
      <c r="K51" s="258">
        <v>1</v>
      </c>
      <c r="L51" s="258">
        <v>2</v>
      </c>
      <c r="M51" s="230">
        <v>12000</v>
      </c>
      <c r="N51" s="258">
        <v>1</v>
      </c>
      <c r="O51" s="258">
        <v>6</v>
      </c>
      <c r="P51" s="259">
        <v>36000</v>
      </c>
      <c r="Q51" s="258">
        <v>1</v>
      </c>
      <c r="R51" s="258">
        <v>12</v>
      </c>
    </row>
    <row r="52" spans="1:18" ht="12.75" x14ac:dyDescent="0.35">
      <c r="A52" s="257" t="s">
        <v>1805</v>
      </c>
      <c r="B52" s="14" t="s">
        <v>629</v>
      </c>
      <c r="C52" s="14" t="s">
        <v>630</v>
      </c>
      <c r="D52" s="14" t="s">
        <v>758</v>
      </c>
      <c r="E52" s="230">
        <v>3200</v>
      </c>
      <c r="F52" s="14">
        <v>6729452</v>
      </c>
      <c r="G52" s="14" t="s">
        <v>759</v>
      </c>
      <c r="H52" s="14" t="s">
        <v>760</v>
      </c>
      <c r="I52" s="14" t="s">
        <v>698</v>
      </c>
      <c r="J52" s="14" t="s">
        <v>635</v>
      </c>
      <c r="K52" s="258">
        <v>1</v>
      </c>
      <c r="L52" s="258">
        <v>12</v>
      </c>
      <c r="M52" s="230">
        <v>38400</v>
      </c>
      <c r="N52" s="258">
        <v>1</v>
      </c>
      <c r="O52" s="258">
        <v>6</v>
      </c>
      <c r="P52" s="259">
        <v>19200</v>
      </c>
      <c r="Q52" s="258">
        <v>1</v>
      </c>
      <c r="R52" s="258">
        <v>12</v>
      </c>
    </row>
    <row r="53" spans="1:18" ht="12.75" x14ac:dyDescent="0.35">
      <c r="A53" s="257" t="s">
        <v>1805</v>
      </c>
      <c r="B53" s="14" t="s">
        <v>629</v>
      </c>
      <c r="C53" s="14" t="s">
        <v>630</v>
      </c>
      <c r="D53" s="14" t="s">
        <v>758</v>
      </c>
      <c r="E53" s="230">
        <v>4500</v>
      </c>
      <c r="F53" s="14">
        <v>32785473</v>
      </c>
      <c r="G53" s="14" t="s">
        <v>761</v>
      </c>
      <c r="H53" s="14" t="s">
        <v>762</v>
      </c>
      <c r="I53" s="14" t="s">
        <v>634</v>
      </c>
      <c r="J53" s="14" t="s">
        <v>639</v>
      </c>
      <c r="K53" s="258">
        <v>1</v>
      </c>
      <c r="L53" s="258">
        <v>12</v>
      </c>
      <c r="M53" s="230">
        <v>54000</v>
      </c>
      <c r="N53" s="258">
        <v>1</v>
      </c>
      <c r="O53" s="258">
        <v>6</v>
      </c>
      <c r="P53" s="259">
        <v>27000</v>
      </c>
      <c r="Q53" s="258">
        <v>1</v>
      </c>
      <c r="R53" s="258">
        <v>12</v>
      </c>
    </row>
    <row r="54" spans="1:18" ht="12.75" x14ac:dyDescent="0.35">
      <c r="A54" s="257" t="s">
        <v>1805</v>
      </c>
      <c r="B54" s="14" t="s">
        <v>629</v>
      </c>
      <c r="C54" s="14" t="s">
        <v>630</v>
      </c>
      <c r="D54" s="14" t="s">
        <v>763</v>
      </c>
      <c r="E54" s="230">
        <v>5300</v>
      </c>
      <c r="F54" s="14">
        <v>10674251</v>
      </c>
      <c r="G54" s="14" t="s">
        <v>764</v>
      </c>
      <c r="H54" s="14" t="s">
        <v>651</v>
      </c>
      <c r="I54" s="14" t="s">
        <v>634</v>
      </c>
      <c r="J54" s="14" t="s">
        <v>639</v>
      </c>
      <c r="K54" s="258">
        <v>1</v>
      </c>
      <c r="L54" s="258">
        <v>12</v>
      </c>
      <c r="M54" s="230">
        <v>63600</v>
      </c>
      <c r="N54" s="258">
        <v>1</v>
      </c>
      <c r="O54" s="258">
        <v>6</v>
      </c>
      <c r="P54" s="259">
        <v>31800</v>
      </c>
      <c r="Q54" s="258">
        <v>1</v>
      </c>
      <c r="R54" s="258">
        <v>12</v>
      </c>
    </row>
    <row r="55" spans="1:18" ht="12.75" x14ac:dyDescent="0.35">
      <c r="A55" s="257" t="s">
        <v>1805</v>
      </c>
      <c r="B55" s="14" t="s">
        <v>629</v>
      </c>
      <c r="C55" s="14" t="s">
        <v>630</v>
      </c>
      <c r="D55" s="14" t="s">
        <v>765</v>
      </c>
      <c r="E55" s="230">
        <v>2750</v>
      </c>
      <c r="F55" s="14">
        <v>25712676</v>
      </c>
      <c r="G55" s="14" t="s">
        <v>766</v>
      </c>
      <c r="H55" s="14" t="s">
        <v>767</v>
      </c>
      <c r="I55" s="14" t="s">
        <v>698</v>
      </c>
      <c r="J55" s="14" t="s">
        <v>733</v>
      </c>
      <c r="K55" s="258">
        <v>1</v>
      </c>
      <c r="L55" s="258">
        <v>12</v>
      </c>
      <c r="M55" s="230">
        <v>33000</v>
      </c>
      <c r="N55" s="258">
        <v>1</v>
      </c>
      <c r="O55" s="258">
        <v>6</v>
      </c>
      <c r="P55" s="259">
        <v>16500</v>
      </c>
      <c r="Q55" s="258">
        <v>1</v>
      </c>
      <c r="R55" s="258">
        <v>12</v>
      </c>
    </row>
    <row r="56" spans="1:18" ht="12.75" x14ac:dyDescent="0.35">
      <c r="A56" s="257" t="s">
        <v>1805</v>
      </c>
      <c r="B56" s="14" t="s">
        <v>629</v>
      </c>
      <c r="C56" s="14" t="s">
        <v>630</v>
      </c>
      <c r="D56" s="14" t="s">
        <v>768</v>
      </c>
      <c r="E56" s="230">
        <v>3000</v>
      </c>
      <c r="F56" s="14">
        <v>72765117</v>
      </c>
      <c r="G56" s="14" t="s">
        <v>769</v>
      </c>
      <c r="H56" s="14" t="s">
        <v>770</v>
      </c>
      <c r="I56" s="14" t="s">
        <v>648</v>
      </c>
      <c r="J56" s="14" t="s">
        <v>639</v>
      </c>
      <c r="K56" s="258">
        <v>1</v>
      </c>
      <c r="L56" s="258">
        <v>12</v>
      </c>
      <c r="M56" s="230">
        <v>36000</v>
      </c>
      <c r="N56" s="258">
        <v>1</v>
      </c>
      <c r="O56" s="258">
        <v>6</v>
      </c>
      <c r="P56" s="259">
        <v>18000</v>
      </c>
      <c r="Q56" s="258">
        <v>1</v>
      </c>
      <c r="R56" s="258">
        <v>12</v>
      </c>
    </row>
    <row r="57" spans="1:18" ht="12.75" x14ac:dyDescent="0.35">
      <c r="A57" s="257" t="s">
        <v>1805</v>
      </c>
      <c r="B57" s="14" t="s">
        <v>629</v>
      </c>
      <c r="C57" s="14" t="s">
        <v>630</v>
      </c>
      <c r="D57" s="14" t="s">
        <v>674</v>
      </c>
      <c r="E57" s="230">
        <v>7500</v>
      </c>
      <c r="F57" s="14">
        <v>42346472</v>
      </c>
      <c r="G57" s="14" t="s">
        <v>771</v>
      </c>
      <c r="H57" s="14" t="s">
        <v>679</v>
      </c>
      <c r="I57" s="14" t="s">
        <v>634</v>
      </c>
      <c r="J57" s="14" t="s">
        <v>639</v>
      </c>
      <c r="K57" s="258">
        <v>1</v>
      </c>
      <c r="L57" s="258">
        <v>12</v>
      </c>
      <c r="M57" s="230">
        <v>90000</v>
      </c>
      <c r="N57" s="258">
        <v>1</v>
      </c>
      <c r="O57" s="258">
        <v>6</v>
      </c>
      <c r="P57" s="259">
        <v>45000</v>
      </c>
      <c r="Q57" s="258">
        <v>1</v>
      </c>
      <c r="R57" s="258">
        <v>12</v>
      </c>
    </row>
    <row r="58" spans="1:18" ht="12.75" x14ac:dyDescent="0.35">
      <c r="A58" s="257" t="s">
        <v>1805</v>
      </c>
      <c r="B58" s="14" t="s">
        <v>629</v>
      </c>
      <c r="C58" s="14" t="s">
        <v>630</v>
      </c>
      <c r="D58" s="14" t="s">
        <v>772</v>
      </c>
      <c r="E58" s="230">
        <v>9000</v>
      </c>
      <c r="F58" s="14">
        <v>4001151</v>
      </c>
      <c r="G58" s="14" t="s">
        <v>773</v>
      </c>
      <c r="H58" s="14" t="s">
        <v>690</v>
      </c>
      <c r="I58" s="14" t="s">
        <v>634</v>
      </c>
      <c r="J58" s="14" t="s">
        <v>639</v>
      </c>
      <c r="K58" s="258">
        <v>1</v>
      </c>
      <c r="L58" s="258">
        <v>12</v>
      </c>
      <c r="M58" s="230">
        <v>108000</v>
      </c>
      <c r="N58" s="258">
        <v>1</v>
      </c>
      <c r="O58" s="258">
        <v>6</v>
      </c>
      <c r="P58" s="259">
        <v>54000</v>
      </c>
      <c r="Q58" s="258">
        <v>1</v>
      </c>
      <c r="R58" s="258">
        <v>12</v>
      </c>
    </row>
    <row r="59" spans="1:18" ht="12.75" x14ac:dyDescent="0.35">
      <c r="A59" s="257" t="s">
        <v>1805</v>
      </c>
      <c r="B59" s="14" t="s">
        <v>687</v>
      </c>
      <c r="C59" s="14" t="s">
        <v>630</v>
      </c>
      <c r="D59" s="14" t="s">
        <v>774</v>
      </c>
      <c r="E59" s="230">
        <v>3000</v>
      </c>
      <c r="F59" s="14">
        <v>44787428</v>
      </c>
      <c r="G59" s="14" t="s">
        <v>775</v>
      </c>
      <c r="H59" s="14" t="s">
        <v>776</v>
      </c>
      <c r="I59" s="14" t="s">
        <v>634</v>
      </c>
      <c r="J59" s="14" t="s">
        <v>639</v>
      </c>
      <c r="K59" s="258">
        <v>1</v>
      </c>
      <c r="L59" s="258">
        <v>2</v>
      </c>
      <c r="M59" s="230">
        <v>6000</v>
      </c>
      <c r="N59" s="258">
        <v>1</v>
      </c>
      <c r="O59" s="258">
        <v>6</v>
      </c>
      <c r="P59" s="259">
        <v>18000</v>
      </c>
      <c r="Q59" s="258">
        <v>1</v>
      </c>
      <c r="R59" s="258">
        <v>12</v>
      </c>
    </row>
    <row r="60" spans="1:18" ht="12.75" x14ac:dyDescent="0.35">
      <c r="A60" s="257" t="s">
        <v>1805</v>
      </c>
      <c r="B60" s="14" t="s">
        <v>629</v>
      </c>
      <c r="C60" s="14" t="s">
        <v>630</v>
      </c>
      <c r="D60" s="14" t="s">
        <v>659</v>
      </c>
      <c r="E60" s="230">
        <v>15600</v>
      </c>
      <c r="F60" s="14">
        <v>20024574</v>
      </c>
      <c r="G60" s="14" t="s">
        <v>777</v>
      </c>
      <c r="H60" s="14" t="s">
        <v>661</v>
      </c>
      <c r="I60" s="14" t="s">
        <v>634</v>
      </c>
      <c r="J60" s="14" t="s">
        <v>639</v>
      </c>
      <c r="K60" s="258">
        <v>0</v>
      </c>
      <c r="L60" s="258">
        <v>0</v>
      </c>
      <c r="M60" s="230">
        <v>0</v>
      </c>
      <c r="N60" s="258">
        <v>1</v>
      </c>
      <c r="O60" s="258">
        <v>5</v>
      </c>
      <c r="P60" s="259">
        <v>78000</v>
      </c>
      <c r="Q60" s="258">
        <v>1</v>
      </c>
      <c r="R60" s="258">
        <v>12</v>
      </c>
    </row>
    <row r="61" spans="1:18" ht="12.75" x14ac:dyDescent="0.35">
      <c r="A61" s="257" t="s">
        <v>1805</v>
      </c>
      <c r="B61" s="14" t="s">
        <v>629</v>
      </c>
      <c r="C61" s="14" t="s">
        <v>630</v>
      </c>
      <c r="D61" s="14" t="s">
        <v>778</v>
      </c>
      <c r="E61" s="230">
        <v>7000</v>
      </c>
      <c r="F61" s="14">
        <v>25741180</v>
      </c>
      <c r="G61" s="14" t="s">
        <v>779</v>
      </c>
      <c r="H61" s="14" t="s">
        <v>767</v>
      </c>
      <c r="I61" s="14" t="s">
        <v>648</v>
      </c>
      <c r="J61" s="14" t="s">
        <v>648</v>
      </c>
      <c r="K61" s="258">
        <v>1</v>
      </c>
      <c r="L61" s="258">
        <v>12</v>
      </c>
      <c r="M61" s="230">
        <v>84000</v>
      </c>
      <c r="N61" s="258">
        <v>1</v>
      </c>
      <c r="O61" s="258">
        <v>6</v>
      </c>
      <c r="P61" s="259">
        <v>42000</v>
      </c>
      <c r="Q61" s="258">
        <v>1</v>
      </c>
      <c r="R61" s="258">
        <v>12</v>
      </c>
    </row>
    <row r="62" spans="1:18" ht="12.75" x14ac:dyDescent="0.35">
      <c r="A62" s="257" t="s">
        <v>1805</v>
      </c>
      <c r="B62" s="14" t="s">
        <v>629</v>
      </c>
      <c r="C62" s="14" t="s">
        <v>630</v>
      </c>
      <c r="D62" s="14" t="s">
        <v>659</v>
      </c>
      <c r="E62" s="230">
        <v>15600</v>
      </c>
      <c r="F62" s="14">
        <v>7284220</v>
      </c>
      <c r="G62" s="14" t="s">
        <v>780</v>
      </c>
      <c r="H62" s="14" t="s">
        <v>781</v>
      </c>
      <c r="I62" s="14" t="s">
        <v>634</v>
      </c>
      <c r="J62" s="14" t="s">
        <v>639</v>
      </c>
      <c r="K62" s="258">
        <v>0</v>
      </c>
      <c r="L62" s="258">
        <v>0</v>
      </c>
      <c r="M62" s="230">
        <v>0</v>
      </c>
      <c r="N62" s="258">
        <v>1</v>
      </c>
      <c r="O62" s="258">
        <v>3</v>
      </c>
      <c r="P62" s="259">
        <v>46800</v>
      </c>
      <c r="Q62" s="258">
        <v>1</v>
      </c>
      <c r="R62" s="258">
        <v>12</v>
      </c>
    </row>
    <row r="63" spans="1:18" ht="12.75" x14ac:dyDescent="0.35">
      <c r="A63" s="257" t="s">
        <v>1805</v>
      </c>
      <c r="B63" s="14" t="s">
        <v>629</v>
      </c>
      <c r="C63" s="14" t="s">
        <v>630</v>
      </c>
      <c r="D63" s="14" t="s">
        <v>782</v>
      </c>
      <c r="E63" s="230">
        <v>6000</v>
      </c>
      <c r="F63" s="14">
        <v>43332075</v>
      </c>
      <c r="G63" s="14" t="s">
        <v>783</v>
      </c>
      <c r="H63" s="14" t="s">
        <v>679</v>
      </c>
      <c r="I63" s="14" t="s">
        <v>634</v>
      </c>
      <c r="J63" s="14" t="s">
        <v>639</v>
      </c>
      <c r="K63" s="258">
        <v>1</v>
      </c>
      <c r="L63" s="258">
        <v>12</v>
      </c>
      <c r="M63" s="230">
        <v>72000</v>
      </c>
      <c r="N63" s="258">
        <v>1</v>
      </c>
      <c r="O63" s="258">
        <v>6</v>
      </c>
      <c r="P63" s="259">
        <v>36000</v>
      </c>
      <c r="Q63" s="258">
        <v>1</v>
      </c>
      <c r="R63" s="258">
        <v>12</v>
      </c>
    </row>
    <row r="64" spans="1:18" ht="12.75" x14ac:dyDescent="0.35">
      <c r="A64" s="257" t="s">
        <v>1805</v>
      </c>
      <c r="B64" s="14" t="s">
        <v>629</v>
      </c>
      <c r="C64" s="14" t="s">
        <v>630</v>
      </c>
      <c r="D64" s="14" t="s">
        <v>784</v>
      </c>
      <c r="E64" s="230">
        <v>6000</v>
      </c>
      <c r="F64" s="14">
        <v>40622842</v>
      </c>
      <c r="G64" s="14" t="s">
        <v>785</v>
      </c>
      <c r="H64" s="14" t="s">
        <v>786</v>
      </c>
      <c r="I64" s="14" t="s">
        <v>634</v>
      </c>
      <c r="J64" s="14" t="s">
        <v>639</v>
      </c>
      <c r="K64" s="258">
        <v>1</v>
      </c>
      <c r="L64" s="258">
        <v>12</v>
      </c>
      <c r="M64" s="230">
        <v>72000</v>
      </c>
      <c r="N64" s="258">
        <v>1</v>
      </c>
      <c r="O64" s="258">
        <v>6</v>
      </c>
      <c r="P64" s="259">
        <v>36000</v>
      </c>
      <c r="Q64" s="258">
        <v>1</v>
      </c>
      <c r="R64" s="258">
        <v>12</v>
      </c>
    </row>
    <row r="65" spans="1:18" ht="12.75" x14ac:dyDescent="0.35">
      <c r="A65" s="257" t="s">
        <v>1805</v>
      </c>
      <c r="B65" s="14" t="s">
        <v>629</v>
      </c>
      <c r="C65" s="14" t="s">
        <v>630</v>
      </c>
      <c r="D65" s="14" t="s">
        <v>787</v>
      </c>
      <c r="E65" s="230">
        <v>14000</v>
      </c>
      <c r="F65" s="14">
        <v>20038965</v>
      </c>
      <c r="G65" s="14" t="s">
        <v>788</v>
      </c>
      <c r="H65" s="14" t="s">
        <v>690</v>
      </c>
      <c r="I65" s="14" t="s">
        <v>634</v>
      </c>
      <c r="J65" s="14" t="s">
        <v>639</v>
      </c>
      <c r="K65" s="258">
        <v>0</v>
      </c>
      <c r="L65" s="258">
        <v>0</v>
      </c>
      <c r="M65" s="230">
        <v>0</v>
      </c>
      <c r="N65" s="258">
        <v>1</v>
      </c>
      <c r="O65" s="258">
        <v>3</v>
      </c>
      <c r="P65" s="259">
        <v>42000</v>
      </c>
      <c r="Q65" s="258">
        <v>1</v>
      </c>
      <c r="R65" s="258">
        <v>12</v>
      </c>
    </row>
    <row r="66" spans="1:18" ht="12.75" x14ac:dyDescent="0.35">
      <c r="A66" s="257" t="s">
        <v>1805</v>
      </c>
      <c r="B66" s="14" t="s">
        <v>629</v>
      </c>
      <c r="C66" s="14" t="s">
        <v>630</v>
      </c>
      <c r="D66" s="14" t="s">
        <v>789</v>
      </c>
      <c r="E66" s="230">
        <v>15600</v>
      </c>
      <c r="F66" s="14">
        <v>20030347</v>
      </c>
      <c r="G66" s="14" t="s">
        <v>790</v>
      </c>
      <c r="H66" s="14" t="s">
        <v>661</v>
      </c>
      <c r="I66" s="14" t="s">
        <v>634</v>
      </c>
      <c r="J66" s="14" t="s">
        <v>639</v>
      </c>
      <c r="K66" s="258">
        <v>0</v>
      </c>
      <c r="L66" s="258">
        <v>0</v>
      </c>
      <c r="M66" s="230">
        <v>0</v>
      </c>
      <c r="N66" s="258">
        <v>1</v>
      </c>
      <c r="O66" s="258">
        <v>4</v>
      </c>
      <c r="P66" s="259">
        <v>62400</v>
      </c>
      <c r="Q66" s="258">
        <v>1</v>
      </c>
      <c r="R66" s="258">
        <v>12</v>
      </c>
    </row>
    <row r="67" spans="1:18" ht="12.75" x14ac:dyDescent="0.35">
      <c r="A67" s="257" t="s">
        <v>1805</v>
      </c>
      <c r="B67" s="14" t="s">
        <v>629</v>
      </c>
      <c r="C67" s="14" t="s">
        <v>630</v>
      </c>
      <c r="D67" s="14" t="s">
        <v>791</v>
      </c>
      <c r="E67" s="230">
        <v>11000</v>
      </c>
      <c r="F67" s="14">
        <v>40195967</v>
      </c>
      <c r="G67" s="14" t="s">
        <v>792</v>
      </c>
      <c r="H67" s="14" t="s">
        <v>770</v>
      </c>
      <c r="I67" s="14" t="s">
        <v>648</v>
      </c>
      <c r="J67" s="14" t="s">
        <v>639</v>
      </c>
      <c r="K67" s="258">
        <v>1</v>
      </c>
      <c r="L67" s="258">
        <v>12</v>
      </c>
      <c r="M67" s="230">
        <v>132000</v>
      </c>
      <c r="N67" s="258">
        <v>1</v>
      </c>
      <c r="O67" s="258">
        <v>6</v>
      </c>
      <c r="P67" s="259">
        <v>66000</v>
      </c>
      <c r="Q67" s="258">
        <v>1</v>
      </c>
      <c r="R67" s="258">
        <v>12</v>
      </c>
    </row>
    <row r="68" spans="1:18" ht="12.75" x14ac:dyDescent="0.35">
      <c r="A68" s="257" t="s">
        <v>1805</v>
      </c>
      <c r="B68" s="14" t="s">
        <v>629</v>
      </c>
      <c r="C68" s="14" t="s">
        <v>630</v>
      </c>
      <c r="D68" s="14" t="s">
        <v>758</v>
      </c>
      <c r="E68" s="230">
        <v>5000</v>
      </c>
      <c r="F68" s="14">
        <v>45729979</v>
      </c>
      <c r="G68" s="14" t="s">
        <v>793</v>
      </c>
      <c r="H68" s="14" t="s">
        <v>794</v>
      </c>
      <c r="I68" s="14" t="s">
        <v>698</v>
      </c>
      <c r="J68" s="14" t="s">
        <v>635</v>
      </c>
      <c r="K68" s="258">
        <v>1</v>
      </c>
      <c r="L68" s="258">
        <v>12</v>
      </c>
      <c r="M68" s="230">
        <v>60000</v>
      </c>
      <c r="N68" s="258">
        <v>1</v>
      </c>
      <c r="O68" s="258">
        <v>6</v>
      </c>
      <c r="P68" s="259">
        <v>30000</v>
      </c>
      <c r="Q68" s="258">
        <v>1</v>
      </c>
      <c r="R68" s="258">
        <v>12</v>
      </c>
    </row>
    <row r="69" spans="1:18" ht="12.75" x14ac:dyDescent="0.35">
      <c r="A69" s="257" t="s">
        <v>1805</v>
      </c>
      <c r="B69" s="14" t="s">
        <v>629</v>
      </c>
      <c r="C69" s="14" t="s">
        <v>630</v>
      </c>
      <c r="D69" s="14" t="s">
        <v>795</v>
      </c>
      <c r="E69" s="230">
        <v>5000</v>
      </c>
      <c r="F69" s="14">
        <v>45830610</v>
      </c>
      <c r="G69" s="14" t="s">
        <v>796</v>
      </c>
      <c r="H69" s="14" t="s">
        <v>797</v>
      </c>
      <c r="I69" s="14" t="s">
        <v>648</v>
      </c>
      <c r="J69" s="14" t="s">
        <v>639</v>
      </c>
      <c r="K69" s="258">
        <v>1</v>
      </c>
      <c r="L69" s="258">
        <v>12</v>
      </c>
      <c r="M69" s="230">
        <v>60000</v>
      </c>
      <c r="N69" s="258">
        <v>1</v>
      </c>
      <c r="O69" s="258">
        <v>6</v>
      </c>
      <c r="P69" s="259">
        <v>30000</v>
      </c>
      <c r="Q69" s="258">
        <v>1</v>
      </c>
      <c r="R69" s="258">
        <v>12</v>
      </c>
    </row>
    <row r="70" spans="1:18" ht="12.75" x14ac:dyDescent="0.35">
      <c r="A70" s="257" t="s">
        <v>1805</v>
      </c>
      <c r="B70" s="14" t="s">
        <v>629</v>
      </c>
      <c r="C70" s="14" t="s">
        <v>630</v>
      </c>
      <c r="D70" s="14" t="s">
        <v>798</v>
      </c>
      <c r="E70" s="230">
        <v>6000</v>
      </c>
      <c r="F70" s="14">
        <v>46841559</v>
      </c>
      <c r="G70" s="14" t="s">
        <v>799</v>
      </c>
      <c r="H70" s="14" t="s">
        <v>800</v>
      </c>
      <c r="I70" s="14" t="s">
        <v>634</v>
      </c>
      <c r="J70" s="14" t="s">
        <v>639</v>
      </c>
      <c r="K70" s="258">
        <v>1</v>
      </c>
      <c r="L70" s="258">
        <v>7</v>
      </c>
      <c r="M70" s="230">
        <v>42000</v>
      </c>
      <c r="N70" s="258">
        <v>0</v>
      </c>
      <c r="O70" s="258">
        <v>0</v>
      </c>
      <c r="P70" s="259">
        <v>0</v>
      </c>
      <c r="Q70" s="258">
        <v>1</v>
      </c>
      <c r="R70" s="258">
        <v>12</v>
      </c>
    </row>
    <row r="71" spans="1:18" ht="12.75" x14ac:dyDescent="0.35">
      <c r="A71" s="257" t="s">
        <v>1805</v>
      </c>
      <c r="B71" s="14" t="s">
        <v>629</v>
      </c>
      <c r="C71" s="14" t="s">
        <v>630</v>
      </c>
      <c r="D71" s="14" t="s">
        <v>801</v>
      </c>
      <c r="E71" s="230">
        <v>4500</v>
      </c>
      <c r="F71" s="14">
        <v>8353801</v>
      </c>
      <c r="G71" s="14" t="s">
        <v>802</v>
      </c>
      <c r="H71" s="14" t="s">
        <v>132</v>
      </c>
      <c r="I71" s="14" t="s">
        <v>652</v>
      </c>
      <c r="J71" s="14" t="s">
        <v>635</v>
      </c>
      <c r="K71" s="258">
        <v>1</v>
      </c>
      <c r="L71" s="258">
        <v>12</v>
      </c>
      <c r="M71" s="230">
        <v>54000</v>
      </c>
      <c r="N71" s="258">
        <v>1</v>
      </c>
      <c r="O71" s="258">
        <v>6</v>
      </c>
      <c r="P71" s="259">
        <v>27000</v>
      </c>
      <c r="Q71" s="258">
        <v>1</v>
      </c>
      <c r="R71" s="258">
        <v>12</v>
      </c>
    </row>
    <row r="72" spans="1:18" ht="12.75" x14ac:dyDescent="0.35">
      <c r="A72" s="257" t="s">
        <v>1805</v>
      </c>
      <c r="B72" s="14" t="s">
        <v>629</v>
      </c>
      <c r="C72" s="14" t="s">
        <v>630</v>
      </c>
      <c r="D72" s="14" t="s">
        <v>803</v>
      </c>
      <c r="E72" s="230">
        <v>13000</v>
      </c>
      <c r="F72" s="14">
        <v>1345144</v>
      </c>
      <c r="G72" s="14" t="s">
        <v>804</v>
      </c>
      <c r="H72" s="14" t="s">
        <v>638</v>
      </c>
      <c r="I72" s="14" t="s">
        <v>634</v>
      </c>
      <c r="J72" s="14" t="s">
        <v>639</v>
      </c>
      <c r="K72" s="258">
        <v>1</v>
      </c>
      <c r="L72" s="258">
        <v>12</v>
      </c>
      <c r="M72" s="230">
        <v>156000</v>
      </c>
      <c r="N72" s="258">
        <v>1</v>
      </c>
      <c r="O72" s="258">
        <v>6</v>
      </c>
      <c r="P72" s="259">
        <v>78000</v>
      </c>
      <c r="Q72" s="258">
        <v>1</v>
      </c>
      <c r="R72" s="258">
        <v>12</v>
      </c>
    </row>
    <row r="73" spans="1:18" ht="12.75" x14ac:dyDescent="0.35">
      <c r="A73" s="257" t="s">
        <v>1805</v>
      </c>
      <c r="B73" s="14" t="s">
        <v>629</v>
      </c>
      <c r="C73" s="14" t="s">
        <v>630</v>
      </c>
      <c r="D73" s="14" t="s">
        <v>805</v>
      </c>
      <c r="E73" s="230">
        <v>15600</v>
      </c>
      <c r="F73" s="14">
        <v>7773450</v>
      </c>
      <c r="G73" s="14" t="s">
        <v>806</v>
      </c>
      <c r="H73" s="14" t="s">
        <v>651</v>
      </c>
      <c r="I73" s="14" t="s">
        <v>634</v>
      </c>
      <c r="J73" s="14" t="s">
        <v>639</v>
      </c>
      <c r="K73" s="258">
        <v>0</v>
      </c>
      <c r="L73" s="258">
        <v>0</v>
      </c>
      <c r="M73" s="230">
        <v>0</v>
      </c>
      <c r="N73" s="258">
        <v>1</v>
      </c>
      <c r="O73" s="258">
        <v>2</v>
      </c>
      <c r="P73" s="259">
        <v>31200</v>
      </c>
      <c r="Q73" s="258">
        <v>1</v>
      </c>
      <c r="R73" s="258">
        <v>12</v>
      </c>
    </row>
    <row r="74" spans="1:18" ht="12.75" x14ac:dyDescent="0.35">
      <c r="A74" s="257" t="s">
        <v>1805</v>
      </c>
      <c r="B74" s="14" t="s">
        <v>629</v>
      </c>
      <c r="C74" s="14" t="s">
        <v>630</v>
      </c>
      <c r="D74" s="14" t="s">
        <v>807</v>
      </c>
      <c r="E74" s="230">
        <v>8000</v>
      </c>
      <c r="F74" s="14">
        <v>72174935</v>
      </c>
      <c r="G74" s="14" t="s">
        <v>808</v>
      </c>
      <c r="H74" s="14" t="s">
        <v>679</v>
      </c>
      <c r="I74" s="14" t="s">
        <v>648</v>
      </c>
      <c r="J74" s="14" t="s">
        <v>639</v>
      </c>
      <c r="K74" s="258">
        <v>1</v>
      </c>
      <c r="L74" s="258">
        <v>12</v>
      </c>
      <c r="M74" s="230">
        <v>96000</v>
      </c>
      <c r="N74" s="258">
        <v>1</v>
      </c>
      <c r="O74" s="258">
        <v>6</v>
      </c>
      <c r="P74" s="259">
        <v>48000</v>
      </c>
      <c r="Q74" s="258">
        <v>1</v>
      </c>
      <c r="R74" s="258">
        <v>12</v>
      </c>
    </row>
    <row r="75" spans="1:18" ht="12.75" x14ac:dyDescent="0.35">
      <c r="A75" s="257" t="s">
        <v>1805</v>
      </c>
      <c r="B75" s="14" t="s">
        <v>629</v>
      </c>
      <c r="C75" s="14" t="s">
        <v>630</v>
      </c>
      <c r="D75" s="14" t="s">
        <v>809</v>
      </c>
      <c r="E75" s="230">
        <v>15600</v>
      </c>
      <c r="F75" s="14">
        <v>10610760</v>
      </c>
      <c r="G75" s="14" t="s">
        <v>810</v>
      </c>
      <c r="H75" s="14" t="s">
        <v>638</v>
      </c>
      <c r="I75" s="14" t="s">
        <v>634</v>
      </c>
      <c r="J75" s="14" t="s">
        <v>639</v>
      </c>
      <c r="K75" s="258">
        <v>0</v>
      </c>
      <c r="L75" s="258">
        <v>0</v>
      </c>
      <c r="M75" s="230">
        <v>0</v>
      </c>
      <c r="N75" s="258">
        <v>1</v>
      </c>
      <c r="O75" s="258">
        <v>1</v>
      </c>
      <c r="P75" s="259">
        <v>15600</v>
      </c>
      <c r="Q75" s="258">
        <v>1</v>
      </c>
      <c r="R75" s="258">
        <v>12</v>
      </c>
    </row>
    <row r="76" spans="1:18" ht="12.75" x14ac:dyDescent="0.35">
      <c r="A76" s="257" t="s">
        <v>1805</v>
      </c>
      <c r="B76" s="14" t="s">
        <v>629</v>
      </c>
      <c r="C76" s="14" t="s">
        <v>630</v>
      </c>
      <c r="D76" s="14" t="s">
        <v>789</v>
      </c>
      <c r="E76" s="230">
        <v>15600</v>
      </c>
      <c r="F76" s="14">
        <v>6310062</v>
      </c>
      <c r="G76" s="14" t="s">
        <v>811</v>
      </c>
      <c r="H76" s="14" t="s">
        <v>661</v>
      </c>
      <c r="I76" s="14" t="s">
        <v>648</v>
      </c>
      <c r="J76" s="14" t="s">
        <v>639</v>
      </c>
      <c r="K76" s="258">
        <v>1</v>
      </c>
      <c r="L76" s="258">
        <v>3</v>
      </c>
      <c r="M76" s="230">
        <v>46800</v>
      </c>
      <c r="N76" s="258">
        <v>1</v>
      </c>
      <c r="O76" s="258">
        <v>5</v>
      </c>
      <c r="P76" s="259">
        <v>78000</v>
      </c>
      <c r="Q76" s="258">
        <v>1</v>
      </c>
      <c r="R76" s="258">
        <v>12</v>
      </c>
    </row>
    <row r="77" spans="1:18" ht="12.75" x14ac:dyDescent="0.35">
      <c r="A77" s="257" t="s">
        <v>1805</v>
      </c>
      <c r="B77" s="14" t="s">
        <v>629</v>
      </c>
      <c r="C77" s="14" t="s">
        <v>630</v>
      </c>
      <c r="D77" s="14" t="s">
        <v>812</v>
      </c>
      <c r="E77" s="230">
        <v>9500</v>
      </c>
      <c r="F77" s="14">
        <v>46140508</v>
      </c>
      <c r="G77" s="14" t="s">
        <v>813</v>
      </c>
      <c r="H77" s="14" t="s">
        <v>638</v>
      </c>
      <c r="I77" s="14" t="s">
        <v>634</v>
      </c>
      <c r="J77" s="14" t="s">
        <v>639</v>
      </c>
      <c r="K77" s="258">
        <v>1</v>
      </c>
      <c r="L77" s="258">
        <v>12</v>
      </c>
      <c r="M77" s="230">
        <v>114000</v>
      </c>
      <c r="N77" s="258">
        <v>1</v>
      </c>
      <c r="O77" s="258">
        <v>6</v>
      </c>
      <c r="P77" s="259">
        <v>57000</v>
      </c>
      <c r="Q77" s="258">
        <v>1</v>
      </c>
      <c r="R77" s="258">
        <v>12</v>
      </c>
    </row>
    <row r="78" spans="1:18" ht="12.75" x14ac:dyDescent="0.35">
      <c r="A78" s="257" t="s">
        <v>1805</v>
      </c>
      <c r="B78" s="14" t="s">
        <v>629</v>
      </c>
      <c r="C78" s="14" t="s">
        <v>630</v>
      </c>
      <c r="D78" s="14" t="s">
        <v>708</v>
      </c>
      <c r="E78" s="230">
        <v>10500</v>
      </c>
      <c r="F78" s="14">
        <v>10797810</v>
      </c>
      <c r="G78" s="14" t="s">
        <v>814</v>
      </c>
      <c r="H78" s="14" t="s">
        <v>638</v>
      </c>
      <c r="I78" s="14" t="s">
        <v>634</v>
      </c>
      <c r="J78" s="14" t="s">
        <v>639</v>
      </c>
      <c r="K78" s="258">
        <v>1</v>
      </c>
      <c r="L78" s="258">
        <v>12</v>
      </c>
      <c r="M78" s="230">
        <v>126000</v>
      </c>
      <c r="N78" s="258">
        <v>1</v>
      </c>
      <c r="O78" s="258">
        <v>6</v>
      </c>
      <c r="P78" s="259">
        <v>63000</v>
      </c>
      <c r="Q78" s="258">
        <v>1</v>
      </c>
      <c r="R78" s="258">
        <v>12</v>
      </c>
    </row>
    <row r="79" spans="1:18" ht="12.75" x14ac:dyDescent="0.35">
      <c r="A79" s="257" t="s">
        <v>1805</v>
      </c>
      <c r="B79" s="14" t="s">
        <v>629</v>
      </c>
      <c r="C79" s="14" t="s">
        <v>630</v>
      </c>
      <c r="D79" s="14" t="s">
        <v>815</v>
      </c>
      <c r="E79" s="230">
        <v>6000</v>
      </c>
      <c r="F79" s="14">
        <v>41006102</v>
      </c>
      <c r="G79" s="14" t="s">
        <v>816</v>
      </c>
      <c r="H79" s="14" t="s">
        <v>817</v>
      </c>
      <c r="I79" s="14" t="s">
        <v>634</v>
      </c>
      <c r="J79" s="14" t="s">
        <v>639</v>
      </c>
      <c r="K79" s="258">
        <v>1</v>
      </c>
      <c r="L79" s="258">
        <v>12</v>
      </c>
      <c r="M79" s="230">
        <v>72000</v>
      </c>
      <c r="N79" s="258">
        <v>1</v>
      </c>
      <c r="O79" s="258">
        <v>6</v>
      </c>
      <c r="P79" s="259">
        <v>36000</v>
      </c>
      <c r="Q79" s="258">
        <v>1</v>
      </c>
      <c r="R79" s="258">
        <v>12</v>
      </c>
    </row>
    <row r="80" spans="1:18" ht="12.75" x14ac:dyDescent="0.35">
      <c r="A80" s="257" t="s">
        <v>1805</v>
      </c>
      <c r="B80" s="14" t="s">
        <v>629</v>
      </c>
      <c r="C80" s="14" t="s">
        <v>630</v>
      </c>
      <c r="D80" s="14" t="s">
        <v>818</v>
      </c>
      <c r="E80" s="230">
        <v>8000</v>
      </c>
      <c r="F80" s="14">
        <v>42469425</v>
      </c>
      <c r="G80" s="14" t="s">
        <v>819</v>
      </c>
      <c r="H80" s="14" t="s">
        <v>661</v>
      </c>
      <c r="I80" s="14" t="s">
        <v>634</v>
      </c>
      <c r="J80" s="14" t="s">
        <v>639</v>
      </c>
      <c r="K80" s="258">
        <v>1</v>
      </c>
      <c r="L80" s="258">
        <v>12</v>
      </c>
      <c r="M80" s="230">
        <v>96000</v>
      </c>
      <c r="N80" s="258">
        <v>1</v>
      </c>
      <c r="O80" s="258">
        <v>6</v>
      </c>
      <c r="P80" s="259">
        <v>48000</v>
      </c>
      <c r="Q80" s="258">
        <v>1</v>
      </c>
      <c r="R80" s="258">
        <v>12</v>
      </c>
    </row>
    <row r="81" spans="1:18" ht="12.75" x14ac:dyDescent="0.35">
      <c r="A81" s="257" t="s">
        <v>1805</v>
      </c>
      <c r="B81" s="14" t="s">
        <v>629</v>
      </c>
      <c r="C81" s="14" t="s">
        <v>630</v>
      </c>
      <c r="D81" s="14" t="s">
        <v>680</v>
      </c>
      <c r="E81" s="230">
        <v>3500</v>
      </c>
      <c r="F81" s="14">
        <v>21065765</v>
      </c>
      <c r="G81" s="14" t="s">
        <v>820</v>
      </c>
      <c r="H81" s="14" t="s">
        <v>821</v>
      </c>
      <c r="I81" s="14" t="s">
        <v>652</v>
      </c>
      <c r="J81" s="14" t="s">
        <v>635</v>
      </c>
      <c r="K81" s="258">
        <v>1</v>
      </c>
      <c r="L81" s="258">
        <v>12</v>
      </c>
      <c r="M81" s="230">
        <v>42000</v>
      </c>
      <c r="N81" s="258">
        <v>1</v>
      </c>
      <c r="O81" s="258">
        <v>6</v>
      </c>
      <c r="P81" s="259">
        <v>21000</v>
      </c>
      <c r="Q81" s="258">
        <v>1</v>
      </c>
      <c r="R81" s="258">
        <v>12</v>
      </c>
    </row>
    <row r="82" spans="1:18" ht="12.75" x14ac:dyDescent="0.35">
      <c r="A82" s="257" t="s">
        <v>1805</v>
      </c>
      <c r="B82" s="14" t="s">
        <v>629</v>
      </c>
      <c r="C82" s="14" t="s">
        <v>630</v>
      </c>
      <c r="D82" s="14" t="s">
        <v>822</v>
      </c>
      <c r="E82" s="230">
        <v>6000</v>
      </c>
      <c r="F82" s="14">
        <v>9526874</v>
      </c>
      <c r="G82" s="14" t="s">
        <v>823</v>
      </c>
      <c r="H82" s="14" t="s">
        <v>781</v>
      </c>
      <c r="I82" s="14" t="s">
        <v>634</v>
      </c>
      <c r="J82" s="14" t="s">
        <v>639</v>
      </c>
      <c r="K82" s="258">
        <v>1</v>
      </c>
      <c r="L82" s="258">
        <v>12</v>
      </c>
      <c r="M82" s="230">
        <v>72000</v>
      </c>
      <c r="N82" s="258">
        <v>1</v>
      </c>
      <c r="O82" s="258">
        <v>6</v>
      </c>
      <c r="P82" s="259">
        <v>36000</v>
      </c>
      <c r="Q82" s="258">
        <v>1</v>
      </c>
      <c r="R82" s="258">
        <v>12</v>
      </c>
    </row>
    <row r="83" spans="1:18" ht="12.75" x14ac:dyDescent="0.35">
      <c r="A83" s="257" t="s">
        <v>1805</v>
      </c>
      <c r="B83" s="14" t="s">
        <v>629</v>
      </c>
      <c r="C83" s="14" t="s">
        <v>630</v>
      </c>
      <c r="D83" s="14" t="s">
        <v>824</v>
      </c>
      <c r="E83" s="230">
        <v>12000</v>
      </c>
      <c r="F83" s="14">
        <v>40182116</v>
      </c>
      <c r="G83" s="14" t="s">
        <v>825</v>
      </c>
      <c r="H83" s="14" t="s">
        <v>679</v>
      </c>
      <c r="I83" s="14" t="s">
        <v>648</v>
      </c>
      <c r="J83" s="14" t="s">
        <v>639</v>
      </c>
      <c r="K83" s="258">
        <v>1</v>
      </c>
      <c r="L83" s="258">
        <v>12</v>
      </c>
      <c r="M83" s="230">
        <v>144000</v>
      </c>
      <c r="N83" s="258">
        <v>1</v>
      </c>
      <c r="O83" s="258">
        <v>6</v>
      </c>
      <c r="P83" s="259">
        <v>72000</v>
      </c>
      <c r="Q83" s="258">
        <v>1</v>
      </c>
      <c r="R83" s="258">
        <v>12</v>
      </c>
    </row>
    <row r="84" spans="1:18" ht="12.75" x14ac:dyDescent="0.35">
      <c r="A84" s="257" t="s">
        <v>1805</v>
      </c>
      <c r="B84" s="14" t="s">
        <v>629</v>
      </c>
      <c r="C84" s="14" t="s">
        <v>630</v>
      </c>
      <c r="D84" s="14" t="s">
        <v>826</v>
      </c>
      <c r="E84" s="230">
        <v>8000</v>
      </c>
      <c r="F84" s="14">
        <v>40567001</v>
      </c>
      <c r="G84" s="14" t="s">
        <v>827</v>
      </c>
      <c r="H84" s="14" t="s">
        <v>690</v>
      </c>
      <c r="I84" s="14" t="s">
        <v>634</v>
      </c>
      <c r="J84" s="14" t="s">
        <v>639</v>
      </c>
      <c r="K84" s="258">
        <v>1</v>
      </c>
      <c r="L84" s="258">
        <v>12</v>
      </c>
      <c r="M84" s="230">
        <v>96000</v>
      </c>
      <c r="N84" s="258">
        <v>1</v>
      </c>
      <c r="O84" s="258">
        <v>6</v>
      </c>
      <c r="P84" s="259">
        <v>48000</v>
      </c>
      <c r="Q84" s="258">
        <v>1</v>
      </c>
      <c r="R84" s="258">
        <v>12</v>
      </c>
    </row>
    <row r="85" spans="1:18" ht="12.75" x14ac:dyDescent="0.35">
      <c r="A85" s="257" t="s">
        <v>1805</v>
      </c>
      <c r="B85" s="14" t="s">
        <v>629</v>
      </c>
      <c r="C85" s="14" t="s">
        <v>630</v>
      </c>
      <c r="D85" s="14" t="s">
        <v>828</v>
      </c>
      <c r="E85" s="230">
        <v>15600</v>
      </c>
      <c r="F85" s="14">
        <v>40413601</v>
      </c>
      <c r="G85" s="14" t="s">
        <v>829</v>
      </c>
      <c r="H85" s="14" t="s">
        <v>638</v>
      </c>
      <c r="I85" s="14" t="s">
        <v>634</v>
      </c>
      <c r="J85" s="14" t="s">
        <v>639</v>
      </c>
      <c r="K85" s="258">
        <v>1</v>
      </c>
      <c r="L85" s="258">
        <v>12</v>
      </c>
      <c r="M85" s="230">
        <v>187200</v>
      </c>
      <c r="N85" s="258">
        <v>1</v>
      </c>
      <c r="O85" s="258">
        <v>6</v>
      </c>
      <c r="P85" s="259">
        <v>93600</v>
      </c>
      <c r="Q85" s="258">
        <v>1</v>
      </c>
      <c r="R85" s="258">
        <v>12</v>
      </c>
    </row>
    <row r="86" spans="1:18" ht="12.75" x14ac:dyDescent="0.35">
      <c r="A86" s="257" t="s">
        <v>1805</v>
      </c>
      <c r="B86" s="14" t="s">
        <v>629</v>
      </c>
      <c r="C86" s="14" t="s">
        <v>630</v>
      </c>
      <c r="D86" s="14" t="s">
        <v>830</v>
      </c>
      <c r="E86" s="230">
        <v>7500</v>
      </c>
      <c r="F86" s="14">
        <v>46867283</v>
      </c>
      <c r="G86" s="14" t="s">
        <v>831</v>
      </c>
      <c r="H86" s="14" t="s">
        <v>669</v>
      </c>
      <c r="I86" s="14" t="s">
        <v>634</v>
      </c>
      <c r="J86" s="14" t="s">
        <v>639</v>
      </c>
      <c r="K86" s="258">
        <v>1</v>
      </c>
      <c r="L86" s="258">
        <v>12</v>
      </c>
      <c r="M86" s="230">
        <v>90000</v>
      </c>
      <c r="N86" s="258">
        <v>1</v>
      </c>
      <c r="O86" s="258">
        <v>6</v>
      </c>
      <c r="P86" s="259">
        <v>45000</v>
      </c>
      <c r="Q86" s="258">
        <v>1</v>
      </c>
      <c r="R86" s="258">
        <v>12</v>
      </c>
    </row>
    <row r="87" spans="1:18" ht="12.75" x14ac:dyDescent="0.35">
      <c r="A87" s="257" t="s">
        <v>1805</v>
      </c>
      <c r="B87" s="14" t="s">
        <v>687</v>
      </c>
      <c r="C87" s="14" t="s">
        <v>630</v>
      </c>
      <c r="D87" s="14" t="s">
        <v>832</v>
      </c>
      <c r="E87" s="230">
        <v>3500</v>
      </c>
      <c r="F87" s="14">
        <v>71752669</v>
      </c>
      <c r="G87" s="14" t="s">
        <v>833</v>
      </c>
      <c r="H87" s="14" t="s">
        <v>664</v>
      </c>
      <c r="I87" s="14" t="s">
        <v>648</v>
      </c>
      <c r="J87" s="14" t="s">
        <v>639</v>
      </c>
      <c r="K87" s="258">
        <v>1</v>
      </c>
      <c r="L87" s="258">
        <v>2</v>
      </c>
      <c r="M87" s="230">
        <v>7000</v>
      </c>
      <c r="N87" s="258">
        <v>1</v>
      </c>
      <c r="O87" s="258">
        <v>6</v>
      </c>
      <c r="P87" s="259">
        <v>21000</v>
      </c>
      <c r="Q87" s="258">
        <v>1</v>
      </c>
      <c r="R87" s="258">
        <v>12</v>
      </c>
    </row>
    <row r="88" spans="1:18" ht="12.75" x14ac:dyDescent="0.35">
      <c r="A88" s="257" t="s">
        <v>1805</v>
      </c>
      <c r="B88" s="14" t="s">
        <v>629</v>
      </c>
      <c r="C88" s="14" t="s">
        <v>630</v>
      </c>
      <c r="D88" s="14" t="s">
        <v>834</v>
      </c>
      <c r="E88" s="230">
        <v>7000</v>
      </c>
      <c r="F88" s="14">
        <v>40139026</v>
      </c>
      <c r="G88" s="14" t="s">
        <v>835</v>
      </c>
      <c r="H88" s="14" t="s">
        <v>661</v>
      </c>
      <c r="I88" s="14" t="s">
        <v>634</v>
      </c>
      <c r="J88" s="14" t="s">
        <v>639</v>
      </c>
      <c r="K88" s="258">
        <v>1</v>
      </c>
      <c r="L88" s="258">
        <v>12</v>
      </c>
      <c r="M88" s="230">
        <v>84000</v>
      </c>
      <c r="N88" s="258">
        <v>1</v>
      </c>
      <c r="O88" s="258">
        <v>6</v>
      </c>
      <c r="P88" s="259">
        <v>42000</v>
      </c>
      <c r="Q88" s="258">
        <v>1</v>
      </c>
      <c r="R88" s="258">
        <v>12</v>
      </c>
    </row>
    <row r="89" spans="1:18" ht="12.75" x14ac:dyDescent="0.35">
      <c r="A89" s="257" t="s">
        <v>1805</v>
      </c>
      <c r="B89" s="14" t="s">
        <v>629</v>
      </c>
      <c r="C89" s="14" t="s">
        <v>630</v>
      </c>
      <c r="D89" s="14" t="s">
        <v>836</v>
      </c>
      <c r="E89" s="230">
        <v>6000</v>
      </c>
      <c r="F89" s="14">
        <v>43161919</v>
      </c>
      <c r="G89" s="14" t="s">
        <v>837</v>
      </c>
      <c r="H89" s="14" t="s">
        <v>679</v>
      </c>
      <c r="I89" s="14" t="s">
        <v>648</v>
      </c>
      <c r="J89" s="14" t="s">
        <v>639</v>
      </c>
      <c r="K89" s="258">
        <v>1</v>
      </c>
      <c r="L89" s="258">
        <v>12</v>
      </c>
      <c r="M89" s="230">
        <v>72000</v>
      </c>
      <c r="N89" s="258">
        <v>1</v>
      </c>
      <c r="O89" s="258">
        <v>6</v>
      </c>
      <c r="P89" s="259">
        <v>36000</v>
      </c>
      <c r="Q89" s="258">
        <v>1</v>
      </c>
      <c r="R89" s="258">
        <v>12</v>
      </c>
    </row>
    <row r="90" spans="1:18" ht="12.75" x14ac:dyDescent="0.35">
      <c r="A90" s="257" t="s">
        <v>1805</v>
      </c>
      <c r="B90" s="14" t="s">
        <v>629</v>
      </c>
      <c r="C90" s="14" t="s">
        <v>630</v>
      </c>
      <c r="D90" s="14" t="s">
        <v>838</v>
      </c>
      <c r="E90" s="230">
        <v>4000</v>
      </c>
      <c r="F90" s="14">
        <v>21246008</v>
      </c>
      <c r="G90" s="14" t="s">
        <v>839</v>
      </c>
      <c r="H90" s="14" t="s">
        <v>840</v>
      </c>
      <c r="I90" s="14" t="s">
        <v>634</v>
      </c>
      <c r="J90" s="14" t="s">
        <v>635</v>
      </c>
      <c r="K90" s="258">
        <v>1</v>
      </c>
      <c r="L90" s="258">
        <v>12</v>
      </c>
      <c r="M90" s="230">
        <v>48000</v>
      </c>
      <c r="N90" s="258">
        <v>1</v>
      </c>
      <c r="O90" s="258">
        <v>6</v>
      </c>
      <c r="P90" s="259">
        <v>24000</v>
      </c>
      <c r="Q90" s="258">
        <v>1</v>
      </c>
      <c r="R90" s="258">
        <v>12</v>
      </c>
    </row>
    <row r="91" spans="1:18" ht="12.75" x14ac:dyDescent="0.35">
      <c r="A91" s="257" t="s">
        <v>1805</v>
      </c>
      <c r="B91" s="14" t="s">
        <v>629</v>
      </c>
      <c r="C91" s="14" t="s">
        <v>630</v>
      </c>
      <c r="D91" s="14" t="s">
        <v>841</v>
      </c>
      <c r="E91" s="230">
        <v>6000</v>
      </c>
      <c r="F91" s="14">
        <v>10726403</v>
      </c>
      <c r="G91" s="14" t="s">
        <v>842</v>
      </c>
      <c r="H91" s="14" t="s">
        <v>767</v>
      </c>
      <c r="I91" s="14" t="s">
        <v>634</v>
      </c>
      <c r="J91" s="14" t="s">
        <v>639</v>
      </c>
      <c r="K91" s="258">
        <v>1</v>
      </c>
      <c r="L91" s="258">
        <v>12</v>
      </c>
      <c r="M91" s="230">
        <v>72000</v>
      </c>
      <c r="N91" s="258">
        <v>1</v>
      </c>
      <c r="O91" s="258">
        <v>6</v>
      </c>
      <c r="P91" s="259">
        <v>36000</v>
      </c>
      <c r="Q91" s="258">
        <v>1</v>
      </c>
      <c r="R91" s="258">
        <v>12</v>
      </c>
    </row>
    <row r="92" spans="1:18" ht="12.75" x14ac:dyDescent="0.35">
      <c r="A92" s="257" t="s">
        <v>1805</v>
      </c>
      <c r="B92" s="14" t="s">
        <v>629</v>
      </c>
      <c r="C92" s="14" t="s">
        <v>630</v>
      </c>
      <c r="D92" s="14" t="s">
        <v>843</v>
      </c>
      <c r="E92" s="230">
        <v>10000</v>
      </c>
      <c r="F92" s="14">
        <v>40442411</v>
      </c>
      <c r="G92" s="14" t="s">
        <v>844</v>
      </c>
      <c r="H92" s="14" t="s">
        <v>679</v>
      </c>
      <c r="I92" s="14" t="s">
        <v>634</v>
      </c>
      <c r="J92" s="14" t="s">
        <v>639</v>
      </c>
      <c r="K92" s="258">
        <v>1</v>
      </c>
      <c r="L92" s="258">
        <v>12</v>
      </c>
      <c r="M92" s="230">
        <v>120000</v>
      </c>
      <c r="N92" s="258">
        <v>1</v>
      </c>
      <c r="O92" s="258">
        <v>6</v>
      </c>
      <c r="P92" s="259">
        <v>60000</v>
      </c>
      <c r="Q92" s="258">
        <v>1</v>
      </c>
      <c r="R92" s="258">
        <v>12</v>
      </c>
    </row>
    <row r="93" spans="1:18" ht="12.75" x14ac:dyDescent="0.35">
      <c r="A93" s="257" t="s">
        <v>1805</v>
      </c>
      <c r="B93" s="14" t="s">
        <v>629</v>
      </c>
      <c r="C93" s="14" t="s">
        <v>630</v>
      </c>
      <c r="D93" s="14" t="s">
        <v>845</v>
      </c>
      <c r="E93" s="230">
        <v>4500</v>
      </c>
      <c r="F93" s="14">
        <v>42677152</v>
      </c>
      <c r="G93" s="14" t="s">
        <v>846</v>
      </c>
      <c r="H93" s="14" t="s">
        <v>701</v>
      </c>
      <c r="I93" s="14" t="s">
        <v>634</v>
      </c>
      <c r="J93" s="14" t="s">
        <v>639</v>
      </c>
      <c r="K93" s="258">
        <v>1</v>
      </c>
      <c r="L93" s="258">
        <v>12</v>
      </c>
      <c r="M93" s="230">
        <v>54000</v>
      </c>
      <c r="N93" s="258">
        <v>1</v>
      </c>
      <c r="O93" s="258">
        <v>6</v>
      </c>
      <c r="P93" s="259">
        <v>27000</v>
      </c>
      <c r="Q93" s="258">
        <v>1</v>
      </c>
      <c r="R93" s="258">
        <v>12</v>
      </c>
    </row>
    <row r="94" spans="1:18" ht="12.75" x14ac:dyDescent="0.35">
      <c r="A94" s="257" t="s">
        <v>1805</v>
      </c>
      <c r="B94" s="14" t="s">
        <v>629</v>
      </c>
      <c r="C94" s="14" t="s">
        <v>630</v>
      </c>
      <c r="D94" s="14" t="s">
        <v>847</v>
      </c>
      <c r="E94" s="230">
        <v>11500</v>
      </c>
      <c r="F94" s="14">
        <v>44407277</v>
      </c>
      <c r="G94" s="14" t="s">
        <v>848</v>
      </c>
      <c r="H94" s="14" t="s">
        <v>786</v>
      </c>
      <c r="I94" s="14" t="s">
        <v>634</v>
      </c>
      <c r="J94" s="14" t="s">
        <v>639</v>
      </c>
      <c r="K94" s="258">
        <v>1</v>
      </c>
      <c r="L94" s="258">
        <v>12</v>
      </c>
      <c r="M94" s="230">
        <v>138000</v>
      </c>
      <c r="N94" s="258">
        <v>1</v>
      </c>
      <c r="O94" s="258">
        <v>6</v>
      </c>
      <c r="P94" s="259">
        <v>69000</v>
      </c>
      <c r="Q94" s="258">
        <v>1</v>
      </c>
      <c r="R94" s="258">
        <v>12</v>
      </c>
    </row>
    <row r="95" spans="1:18" ht="12.75" x14ac:dyDescent="0.35">
      <c r="A95" s="257" t="s">
        <v>1805</v>
      </c>
      <c r="B95" s="14" t="s">
        <v>629</v>
      </c>
      <c r="C95" s="14" t="s">
        <v>630</v>
      </c>
      <c r="D95" s="14" t="s">
        <v>849</v>
      </c>
      <c r="E95" s="230">
        <v>7500</v>
      </c>
      <c r="F95" s="14">
        <v>8121552</v>
      </c>
      <c r="G95" s="14" t="s">
        <v>850</v>
      </c>
      <c r="H95" s="14" t="s">
        <v>638</v>
      </c>
      <c r="I95" s="14" t="s">
        <v>634</v>
      </c>
      <c r="J95" s="14" t="s">
        <v>639</v>
      </c>
      <c r="K95" s="258">
        <v>1</v>
      </c>
      <c r="L95" s="258">
        <v>12</v>
      </c>
      <c r="M95" s="230">
        <v>90000</v>
      </c>
      <c r="N95" s="258">
        <v>1</v>
      </c>
      <c r="O95" s="258">
        <v>6</v>
      </c>
      <c r="P95" s="259">
        <v>45000</v>
      </c>
      <c r="Q95" s="258">
        <v>1</v>
      </c>
      <c r="R95" s="258">
        <v>12</v>
      </c>
    </row>
    <row r="96" spans="1:18" ht="12.75" x14ac:dyDescent="0.35">
      <c r="A96" s="257" t="s">
        <v>1805</v>
      </c>
      <c r="B96" s="14" t="s">
        <v>629</v>
      </c>
      <c r="C96" s="14" t="s">
        <v>630</v>
      </c>
      <c r="D96" s="14" t="s">
        <v>851</v>
      </c>
      <c r="E96" s="230">
        <v>3500</v>
      </c>
      <c r="F96" s="14">
        <v>40460583</v>
      </c>
      <c r="G96" s="14" t="s">
        <v>852</v>
      </c>
      <c r="H96" s="14" t="s">
        <v>642</v>
      </c>
      <c r="I96" s="14" t="s">
        <v>698</v>
      </c>
      <c r="J96" s="14" t="s">
        <v>733</v>
      </c>
      <c r="K96" s="258">
        <v>1</v>
      </c>
      <c r="L96" s="258">
        <v>12</v>
      </c>
      <c r="M96" s="230">
        <v>42000</v>
      </c>
      <c r="N96" s="258">
        <v>1</v>
      </c>
      <c r="O96" s="258">
        <v>6</v>
      </c>
      <c r="P96" s="259">
        <v>21000</v>
      </c>
      <c r="Q96" s="258">
        <v>1</v>
      </c>
      <c r="R96" s="258">
        <v>12</v>
      </c>
    </row>
    <row r="97" spans="1:18" ht="12.75" x14ac:dyDescent="0.35">
      <c r="A97" s="257" t="s">
        <v>1805</v>
      </c>
      <c r="B97" s="14" t="s">
        <v>629</v>
      </c>
      <c r="C97" s="14" t="s">
        <v>630</v>
      </c>
      <c r="D97" s="14" t="s">
        <v>853</v>
      </c>
      <c r="E97" s="230">
        <v>12000</v>
      </c>
      <c r="F97" s="14">
        <v>40203314</v>
      </c>
      <c r="G97" s="14" t="s">
        <v>854</v>
      </c>
      <c r="H97" s="14" t="s">
        <v>638</v>
      </c>
      <c r="I97" s="14" t="s">
        <v>634</v>
      </c>
      <c r="J97" s="14" t="s">
        <v>639</v>
      </c>
      <c r="K97" s="258">
        <v>1</v>
      </c>
      <c r="L97" s="258">
        <v>12</v>
      </c>
      <c r="M97" s="230">
        <v>144000</v>
      </c>
      <c r="N97" s="258">
        <v>1</v>
      </c>
      <c r="O97" s="258">
        <v>6</v>
      </c>
      <c r="P97" s="259">
        <v>72000</v>
      </c>
      <c r="Q97" s="258">
        <v>1</v>
      </c>
      <c r="R97" s="258">
        <v>12</v>
      </c>
    </row>
    <row r="98" spans="1:18" ht="12.75" x14ac:dyDescent="0.35">
      <c r="A98" s="257" t="s">
        <v>1805</v>
      </c>
      <c r="B98" s="14" t="s">
        <v>629</v>
      </c>
      <c r="C98" s="14" t="s">
        <v>630</v>
      </c>
      <c r="D98" s="14" t="s">
        <v>855</v>
      </c>
      <c r="E98" s="230">
        <v>12000</v>
      </c>
      <c r="F98" s="14">
        <v>10348087</v>
      </c>
      <c r="G98" s="14" t="s">
        <v>856</v>
      </c>
      <c r="H98" s="14" t="s">
        <v>679</v>
      </c>
      <c r="I98" s="14" t="s">
        <v>634</v>
      </c>
      <c r="J98" s="14" t="s">
        <v>639</v>
      </c>
      <c r="K98" s="258">
        <v>1</v>
      </c>
      <c r="L98" s="258">
        <v>12</v>
      </c>
      <c r="M98" s="230">
        <v>144000</v>
      </c>
      <c r="N98" s="258">
        <v>1</v>
      </c>
      <c r="O98" s="258">
        <v>6</v>
      </c>
      <c r="P98" s="259">
        <v>72000</v>
      </c>
      <c r="Q98" s="258">
        <v>1</v>
      </c>
      <c r="R98" s="258">
        <v>12</v>
      </c>
    </row>
    <row r="99" spans="1:18" ht="12.75" x14ac:dyDescent="0.35">
      <c r="A99" s="257" t="s">
        <v>1805</v>
      </c>
      <c r="B99" s="14" t="s">
        <v>629</v>
      </c>
      <c r="C99" s="14" t="s">
        <v>630</v>
      </c>
      <c r="D99" s="14" t="s">
        <v>857</v>
      </c>
      <c r="E99" s="230">
        <v>3500</v>
      </c>
      <c r="F99" s="14">
        <v>70874810</v>
      </c>
      <c r="G99" s="14" t="s">
        <v>858</v>
      </c>
      <c r="H99" s="14" t="s">
        <v>786</v>
      </c>
      <c r="I99" s="14" t="s">
        <v>648</v>
      </c>
      <c r="J99" s="14" t="s">
        <v>639</v>
      </c>
      <c r="K99" s="258">
        <v>0</v>
      </c>
      <c r="L99" s="258">
        <v>0</v>
      </c>
      <c r="M99" s="230">
        <v>0</v>
      </c>
      <c r="N99" s="258">
        <v>1</v>
      </c>
      <c r="O99" s="258">
        <v>1</v>
      </c>
      <c r="P99" s="259">
        <v>3500</v>
      </c>
      <c r="Q99" s="258">
        <v>1</v>
      </c>
      <c r="R99" s="258">
        <v>12</v>
      </c>
    </row>
    <row r="100" spans="1:18" ht="12.75" x14ac:dyDescent="0.35">
      <c r="A100" s="257" t="s">
        <v>1805</v>
      </c>
      <c r="B100" s="14" t="s">
        <v>629</v>
      </c>
      <c r="C100" s="14" t="s">
        <v>630</v>
      </c>
      <c r="D100" s="14" t="s">
        <v>859</v>
      </c>
      <c r="E100" s="230">
        <v>3500</v>
      </c>
      <c r="F100" s="14">
        <v>43514751</v>
      </c>
      <c r="G100" s="14" t="s">
        <v>860</v>
      </c>
      <c r="H100" s="14" t="s">
        <v>701</v>
      </c>
      <c r="I100" s="14" t="s">
        <v>648</v>
      </c>
      <c r="J100" s="14" t="s">
        <v>648</v>
      </c>
      <c r="K100" s="258">
        <v>1</v>
      </c>
      <c r="L100" s="258">
        <v>12</v>
      </c>
      <c r="M100" s="230">
        <v>42000</v>
      </c>
      <c r="N100" s="258">
        <v>1</v>
      </c>
      <c r="O100" s="258">
        <v>6</v>
      </c>
      <c r="P100" s="259">
        <v>21000</v>
      </c>
      <c r="Q100" s="258">
        <v>1</v>
      </c>
      <c r="R100" s="258">
        <v>12</v>
      </c>
    </row>
    <row r="101" spans="1:18" ht="12.75" x14ac:dyDescent="0.35">
      <c r="A101" s="257" t="s">
        <v>1805</v>
      </c>
      <c r="B101" s="14" t="s">
        <v>629</v>
      </c>
      <c r="C101" s="14" t="s">
        <v>630</v>
      </c>
      <c r="D101" s="14" t="s">
        <v>861</v>
      </c>
      <c r="E101" s="230">
        <v>4000</v>
      </c>
      <c r="F101" s="14">
        <v>28300072</v>
      </c>
      <c r="G101" s="14" t="s">
        <v>862</v>
      </c>
      <c r="H101" s="14" t="s">
        <v>642</v>
      </c>
      <c r="I101" s="14" t="s">
        <v>634</v>
      </c>
      <c r="J101" s="14" t="s">
        <v>639</v>
      </c>
      <c r="K101" s="258">
        <v>1</v>
      </c>
      <c r="L101" s="258">
        <v>11</v>
      </c>
      <c r="M101" s="230">
        <v>44000</v>
      </c>
      <c r="N101" s="258">
        <v>1</v>
      </c>
      <c r="O101" s="258">
        <v>6</v>
      </c>
      <c r="P101" s="259">
        <v>24000</v>
      </c>
      <c r="Q101" s="258">
        <v>1</v>
      </c>
      <c r="R101" s="258">
        <v>12</v>
      </c>
    </row>
    <row r="102" spans="1:18" ht="12.75" x14ac:dyDescent="0.35">
      <c r="A102" s="257" t="s">
        <v>1805</v>
      </c>
      <c r="B102" s="14" t="s">
        <v>629</v>
      </c>
      <c r="C102" s="14" t="s">
        <v>630</v>
      </c>
      <c r="D102" s="14" t="s">
        <v>863</v>
      </c>
      <c r="E102" s="230">
        <v>7000</v>
      </c>
      <c r="F102" s="14">
        <v>42878949</v>
      </c>
      <c r="G102" s="14" t="s">
        <v>864</v>
      </c>
      <c r="H102" s="14" t="s">
        <v>638</v>
      </c>
      <c r="I102" s="14" t="s">
        <v>634</v>
      </c>
      <c r="J102" s="14" t="s">
        <v>639</v>
      </c>
      <c r="K102" s="258">
        <v>1</v>
      </c>
      <c r="L102" s="258">
        <v>12</v>
      </c>
      <c r="M102" s="230">
        <v>84000</v>
      </c>
      <c r="N102" s="258">
        <v>1</v>
      </c>
      <c r="O102" s="258">
        <v>6</v>
      </c>
      <c r="P102" s="259">
        <v>42000</v>
      </c>
      <c r="Q102" s="258">
        <v>1</v>
      </c>
      <c r="R102" s="258">
        <v>12</v>
      </c>
    </row>
    <row r="103" spans="1:18" ht="12.75" x14ac:dyDescent="0.35">
      <c r="A103" s="257" t="s">
        <v>1805</v>
      </c>
      <c r="B103" s="14" t="s">
        <v>629</v>
      </c>
      <c r="C103" s="14" t="s">
        <v>630</v>
      </c>
      <c r="D103" s="14" t="s">
        <v>865</v>
      </c>
      <c r="E103" s="230">
        <v>12000</v>
      </c>
      <c r="F103" s="14">
        <v>2038072</v>
      </c>
      <c r="G103" s="14" t="s">
        <v>866</v>
      </c>
      <c r="H103" s="14" t="s">
        <v>661</v>
      </c>
      <c r="I103" s="14" t="s">
        <v>698</v>
      </c>
      <c r="J103" s="14" t="s">
        <v>639</v>
      </c>
      <c r="K103" s="258">
        <v>1</v>
      </c>
      <c r="L103" s="258">
        <v>12</v>
      </c>
      <c r="M103" s="230">
        <v>144000</v>
      </c>
      <c r="N103" s="258">
        <v>1</v>
      </c>
      <c r="O103" s="258">
        <v>6</v>
      </c>
      <c r="P103" s="259">
        <v>72000</v>
      </c>
      <c r="Q103" s="258">
        <v>1</v>
      </c>
      <c r="R103" s="258">
        <v>12</v>
      </c>
    </row>
    <row r="104" spans="1:18" ht="12.75" x14ac:dyDescent="0.35">
      <c r="A104" s="257" t="s">
        <v>1805</v>
      </c>
      <c r="B104" s="14" t="s">
        <v>629</v>
      </c>
      <c r="C104" s="14" t="s">
        <v>630</v>
      </c>
      <c r="D104" s="14" t="s">
        <v>867</v>
      </c>
      <c r="E104" s="230">
        <v>2500</v>
      </c>
      <c r="F104" s="14">
        <v>9131085</v>
      </c>
      <c r="G104" s="14" t="s">
        <v>868</v>
      </c>
      <c r="H104" s="14" t="s">
        <v>132</v>
      </c>
      <c r="I104" s="14" t="s">
        <v>673</v>
      </c>
      <c r="J104" s="14" t="s">
        <v>869</v>
      </c>
      <c r="K104" s="258">
        <v>1</v>
      </c>
      <c r="L104" s="258">
        <v>12</v>
      </c>
      <c r="M104" s="230">
        <v>30000</v>
      </c>
      <c r="N104" s="258">
        <v>1</v>
      </c>
      <c r="O104" s="258">
        <v>6</v>
      </c>
      <c r="P104" s="259">
        <v>15000</v>
      </c>
      <c r="Q104" s="258">
        <v>1</v>
      </c>
      <c r="R104" s="258">
        <v>12</v>
      </c>
    </row>
    <row r="105" spans="1:18" ht="12.75" x14ac:dyDescent="0.35">
      <c r="A105" s="257" t="s">
        <v>1805</v>
      </c>
      <c r="B105" s="14" t="s">
        <v>629</v>
      </c>
      <c r="C105" s="14" t="s">
        <v>630</v>
      </c>
      <c r="D105" s="14" t="s">
        <v>870</v>
      </c>
      <c r="E105" s="230">
        <v>3000</v>
      </c>
      <c r="F105" s="14">
        <v>70656474</v>
      </c>
      <c r="G105" s="14" t="s">
        <v>871</v>
      </c>
      <c r="H105" s="14" t="s">
        <v>872</v>
      </c>
      <c r="I105" s="14" t="s">
        <v>652</v>
      </c>
      <c r="J105" s="14" t="s">
        <v>639</v>
      </c>
      <c r="K105" s="258">
        <v>1</v>
      </c>
      <c r="L105" s="258">
        <v>12</v>
      </c>
      <c r="M105" s="230">
        <v>36000</v>
      </c>
      <c r="N105" s="258">
        <v>1</v>
      </c>
      <c r="O105" s="258">
        <v>6</v>
      </c>
      <c r="P105" s="259">
        <v>18000</v>
      </c>
      <c r="Q105" s="258">
        <v>1</v>
      </c>
      <c r="R105" s="258">
        <v>12</v>
      </c>
    </row>
    <row r="106" spans="1:18" ht="12.75" x14ac:dyDescent="0.35">
      <c r="A106" s="257" t="s">
        <v>1805</v>
      </c>
      <c r="B106" s="14" t="s">
        <v>629</v>
      </c>
      <c r="C106" s="14" t="s">
        <v>630</v>
      </c>
      <c r="D106" s="14" t="s">
        <v>873</v>
      </c>
      <c r="E106" s="230">
        <v>4000</v>
      </c>
      <c r="F106" s="14">
        <v>73031858</v>
      </c>
      <c r="G106" s="14" t="s">
        <v>874</v>
      </c>
      <c r="H106" s="14" t="s">
        <v>645</v>
      </c>
      <c r="I106" s="14" t="s">
        <v>648</v>
      </c>
      <c r="J106" s="14" t="s">
        <v>648</v>
      </c>
      <c r="K106" s="258">
        <v>1</v>
      </c>
      <c r="L106" s="258">
        <v>12</v>
      </c>
      <c r="M106" s="230">
        <v>48000</v>
      </c>
      <c r="N106" s="258">
        <v>1</v>
      </c>
      <c r="O106" s="258">
        <v>1</v>
      </c>
      <c r="P106" s="259">
        <v>4000</v>
      </c>
      <c r="Q106" s="258">
        <v>1</v>
      </c>
      <c r="R106" s="258">
        <v>12</v>
      </c>
    </row>
    <row r="107" spans="1:18" ht="12.75" x14ac:dyDescent="0.35">
      <c r="A107" s="257" t="s">
        <v>1805</v>
      </c>
      <c r="B107" s="14" t="s">
        <v>629</v>
      </c>
      <c r="C107" s="14" t="s">
        <v>630</v>
      </c>
      <c r="D107" s="14" t="s">
        <v>847</v>
      </c>
      <c r="E107" s="230">
        <v>15600</v>
      </c>
      <c r="F107" s="14">
        <v>40924809</v>
      </c>
      <c r="G107" s="14" t="s">
        <v>875</v>
      </c>
      <c r="H107" s="14" t="s">
        <v>638</v>
      </c>
      <c r="I107" s="14" t="s">
        <v>634</v>
      </c>
      <c r="J107" s="14" t="s">
        <v>639</v>
      </c>
      <c r="K107" s="258">
        <v>1</v>
      </c>
      <c r="L107" s="258">
        <v>12</v>
      </c>
      <c r="M107" s="230">
        <v>187200</v>
      </c>
      <c r="N107" s="258">
        <v>1</v>
      </c>
      <c r="O107" s="258">
        <v>6</v>
      </c>
      <c r="P107" s="259">
        <v>93600</v>
      </c>
      <c r="Q107" s="258">
        <v>1</v>
      </c>
      <c r="R107" s="258">
        <v>12</v>
      </c>
    </row>
    <row r="108" spans="1:18" ht="12.75" x14ac:dyDescent="0.35">
      <c r="A108" s="257" t="s">
        <v>1805</v>
      </c>
      <c r="B108" s="14" t="s">
        <v>629</v>
      </c>
      <c r="C108" s="14" t="s">
        <v>630</v>
      </c>
      <c r="D108" s="14" t="s">
        <v>876</v>
      </c>
      <c r="E108" s="230">
        <v>8000</v>
      </c>
      <c r="F108" s="14">
        <v>42515138</v>
      </c>
      <c r="G108" s="14" t="s">
        <v>877</v>
      </c>
      <c r="H108" s="14" t="s">
        <v>679</v>
      </c>
      <c r="I108" s="14" t="s">
        <v>634</v>
      </c>
      <c r="J108" s="14" t="s">
        <v>639</v>
      </c>
      <c r="K108" s="258">
        <v>1</v>
      </c>
      <c r="L108" s="258">
        <v>12</v>
      </c>
      <c r="M108" s="230">
        <v>96000</v>
      </c>
      <c r="N108" s="258">
        <v>1</v>
      </c>
      <c r="O108" s="258">
        <v>6</v>
      </c>
      <c r="P108" s="259">
        <v>48000</v>
      </c>
      <c r="Q108" s="258">
        <v>1</v>
      </c>
      <c r="R108" s="258">
        <v>12</v>
      </c>
    </row>
    <row r="109" spans="1:18" ht="12.75" x14ac:dyDescent="0.35">
      <c r="A109" s="257" t="s">
        <v>1805</v>
      </c>
      <c r="B109" s="14" t="s">
        <v>629</v>
      </c>
      <c r="C109" s="14" t="s">
        <v>630</v>
      </c>
      <c r="D109" s="14" t="s">
        <v>763</v>
      </c>
      <c r="E109" s="230">
        <v>5000</v>
      </c>
      <c r="F109" s="14">
        <v>41144509</v>
      </c>
      <c r="G109" s="14" t="s">
        <v>878</v>
      </c>
      <c r="H109" s="14" t="s">
        <v>638</v>
      </c>
      <c r="I109" s="14" t="s">
        <v>634</v>
      </c>
      <c r="J109" s="14" t="s">
        <v>639</v>
      </c>
      <c r="K109" s="258">
        <v>1</v>
      </c>
      <c r="L109" s="258">
        <v>12</v>
      </c>
      <c r="M109" s="230">
        <v>60000</v>
      </c>
      <c r="N109" s="258">
        <v>1</v>
      </c>
      <c r="O109" s="258">
        <v>6</v>
      </c>
      <c r="P109" s="259">
        <v>30000</v>
      </c>
      <c r="Q109" s="258">
        <v>1</v>
      </c>
      <c r="R109" s="258">
        <v>12</v>
      </c>
    </row>
    <row r="110" spans="1:18" ht="12.75" x14ac:dyDescent="0.35">
      <c r="A110" s="257" t="s">
        <v>1805</v>
      </c>
      <c r="B110" s="14" t="s">
        <v>629</v>
      </c>
      <c r="C110" s="14" t="s">
        <v>630</v>
      </c>
      <c r="D110" s="14" t="s">
        <v>879</v>
      </c>
      <c r="E110" s="230">
        <v>10000</v>
      </c>
      <c r="F110" s="14">
        <v>23950624</v>
      </c>
      <c r="G110" s="14" t="s">
        <v>880</v>
      </c>
      <c r="H110" s="14" t="s">
        <v>661</v>
      </c>
      <c r="I110" s="14" t="s">
        <v>648</v>
      </c>
      <c r="J110" s="14" t="s">
        <v>639</v>
      </c>
      <c r="K110" s="258">
        <v>1</v>
      </c>
      <c r="L110" s="258">
        <v>12</v>
      </c>
      <c r="M110" s="230">
        <v>120000</v>
      </c>
      <c r="N110" s="258">
        <v>1</v>
      </c>
      <c r="O110" s="258">
        <v>6</v>
      </c>
      <c r="P110" s="259">
        <v>60000</v>
      </c>
      <c r="Q110" s="258">
        <v>1</v>
      </c>
      <c r="R110" s="258">
        <v>12</v>
      </c>
    </row>
    <row r="111" spans="1:18" ht="12.75" x14ac:dyDescent="0.35">
      <c r="A111" s="257" t="s">
        <v>1805</v>
      </c>
      <c r="B111" s="14" t="s">
        <v>629</v>
      </c>
      <c r="C111" s="14" t="s">
        <v>630</v>
      </c>
      <c r="D111" s="14" t="s">
        <v>881</v>
      </c>
      <c r="E111" s="230">
        <v>8000</v>
      </c>
      <c r="F111" s="14">
        <v>21263814</v>
      </c>
      <c r="G111" s="14" t="s">
        <v>882</v>
      </c>
      <c r="H111" s="14" t="s">
        <v>642</v>
      </c>
      <c r="I111" s="14" t="s">
        <v>648</v>
      </c>
      <c r="J111" s="14" t="s">
        <v>648</v>
      </c>
      <c r="K111" s="258">
        <v>1</v>
      </c>
      <c r="L111" s="258">
        <v>12</v>
      </c>
      <c r="M111" s="230">
        <v>96000</v>
      </c>
      <c r="N111" s="258">
        <v>1</v>
      </c>
      <c r="O111" s="258">
        <v>6</v>
      </c>
      <c r="P111" s="259">
        <v>48000</v>
      </c>
      <c r="Q111" s="258">
        <v>1</v>
      </c>
      <c r="R111" s="258">
        <v>12</v>
      </c>
    </row>
    <row r="112" spans="1:18" ht="12.75" x14ac:dyDescent="0.35">
      <c r="A112" s="257" t="s">
        <v>1805</v>
      </c>
      <c r="B112" s="14" t="s">
        <v>629</v>
      </c>
      <c r="C112" s="14" t="s">
        <v>630</v>
      </c>
      <c r="D112" s="14" t="s">
        <v>883</v>
      </c>
      <c r="E112" s="230">
        <v>7000</v>
      </c>
      <c r="F112" s="14">
        <v>45338641</v>
      </c>
      <c r="G112" s="14" t="s">
        <v>884</v>
      </c>
      <c r="H112" s="14" t="s">
        <v>638</v>
      </c>
      <c r="I112" s="14" t="s">
        <v>634</v>
      </c>
      <c r="J112" s="14" t="s">
        <v>639</v>
      </c>
      <c r="K112" s="258">
        <v>1</v>
      </c>
      <c r="L112" s="258">
        <v>12</v>
      </c>
      <c r="M112" s="230">
        <v>84000</v>
      </c>
      <c r="N112" s="258">
        <v>1</v>
      </c>
      <c r="O112" s="258">
        <v>6</v>
      </c>
      <c r="P112" s="259">
        <v>42000</v>
      </c>
      <c r="Q112" s="258">
        <v>1</v>
      </c>
      <c r="R112" s="258">
        <v>12</v>
      </c>
    </row>
    <row r="113" spans="1:18" ht="12.75" x14ac:dyDescent="0.35">
      <c r="A113" s="257" t="s">
        <v>1805</v>
      </c>
      <c r="B113" s="14" t="s">
        <v>629</v>
      </c>
      <c r="C113" s="14" t="s">
        <v>630</v>
      </c>
      <c r="D113" s="14" t="s">
        <v>885</v>
      </c>
      <c r="E113" s="230">
        <v>6500</v>
      </c>
      <c r="F113" s="14">
        <v>15766300</v>
      </c>
      <c r="G113" s="14" t="s">
        <v>886</v>
      </c>
      <c r="H113" s="14" t="s">
        <v>762</v>
      </c>
      <c r="I113" s="14" t="s">
        <v>698</v>
      </c>
      <c r="J113" s="14" t="s">
        <v>639</v>
      </c>
      <c r="K113" s="258">
        <v>1</v>
      </c>
      <c r="L113" s="258">
        <v>12</v>
      </c>
      <c r="M113" s="230">
        <v>78000</v>
      </c>
      <c r="N113" s="258">
        <v>1</v>
      </c>
      <c r="O113" s="258">
        <v>6</v>
      </c>
      <c r="P113" s="259">
        <v>39000</v>
      </c>
      <c r="Q113" s="258">
        <v>1</v>
      </c>
      <c r="R113" s="258">
        <v>12</v>
      </c>
    </row>
    <row r="114" spans="1:18" ht="12.75" x14ac:dyDescent="0.35">
      <c r="A114" s="257" t="s">
        <v>1805</v>
      </c>
      <c r="B114" s="14" t="s">
        <v>629</v>
      </c>
      <c r="C114" s="14" t="s">
        <v>630</v>
      </c>
      <c r="D114" s="14" t="s">
        <v>758</v>
      </c>
      <c r="E114" s="230">
        <v>3500</v>
      </c>
      <c r="F114" s="14">
        <v>40636294</v>
      </c>
      <c r="G114" s="14" t="s">
        <v>887</v>
      </c>
      <c r="H114" s="14" t="s">
        <v>762</v>
      </c>
      <c r="I114" s="14" t="s">
        <v>634</v>
      </c>
      <c r="J114" s="14" t="s">
        <v>635</v>
      </c>
      <c r="K114" s="258">
        <v>1</v>
      </c>
      <c r="L114" s="258">
        <v>12</v>
      </c>
      <c r="M114" s="230">
        <v>42000</v>
      </c>
      <c r="N114" s="258">
        <v>1</v>
      </c>
      <c r="O114" s="258">
        <v>6</v>
      </c>
      <c r="P114" s="259">
        <v>21000</v>
      </c>
      <c r="Q114" s="258">
        <v>1</v>
      </c>
      <c r="R114" s="258">
        <v>12</v>
      </c>
    </row>
    <row r="115" spans="1:18" ht="12.75" x14ac:dyDescent="0.35">
      <c r="A115" s="257" t="s">
        <v>1805</v>
      </c>
      <c r="B115" s="14" t="s">
        <v>629</v>
      </c>
      <c r="C115" s="14" t="s">
        <v>630</v>
      </c>
      <c r="D115" s="14" t="s">
        <v>763</v>
      </c>
      <c r="E115" s="230">
        <v>5000</v>
      </c>
      <c r="F115" s="14">
        <v>45545499</v>
      </c>
      <c r="G115" s="14" t="s">
        <v>888</v>
      </c>
      <c r="H115" s="14" t="s">
        <v>638</v>
      </c>
      <c r="I115" s="14" t="s">
        <v>634</v>
      </c>
      <c r="J115" s="14" t="s">
        <v>639</v>
      </c>
      <c r="K115" s="258">
        <v>1</v>
      </c>
      <c r="L115" s="258">
        <v>12</v>
      </c>
      <c r="M115" s="230">
        <v>60000</v>
      </c>
      <c r="N115" s="258">
        <v>1</v>
      </c>
      <c r="O115" s="258">
        <v>6</v>
      </c>
      <c r="P115" s="259">
        <v>30000</v>
      </c>
      <c r="Q115" s="258">
        <v>1</v>
      </c>
      <c r="R115" s="258">
        <v>12</v>
      </c>
    </row>
    <row r="116" spans="1:18" ht="12.75" x14ac:dyDescent="0.35">
      <c r="A116" s="257" t="s">
        <v>1805</v>
      </c>
      <c r="B116" s="14" t="s">
        <v>629</v>
      </c>
      <c r="C116" s="14" t="s">
        <v>630</v>
      </c>
      <c r="D116" s="14" t="s">
        <v>889</v>
      </c>
      <c r="E116" s="230">
        <v>8000</v>
      </c>
      <c r="F116" s="14">
        <v>41995128</v>
      </c>
      <c r="G116" s="14" t="s">
        <v>890</v>
      </c>
      <c r="H116" s="14" t="s">
        <v>676</v>
      </c>
      <c r="I116" s="14" t="s">
        <v>634</v>
      </c>
      <c r="J116" s="14" t="s">
        <v>639</v>
      </c>
      <c r="K116" s="258">
        <v>1</v>
      </c>
      <c r="L116" s="258">
        <v>12</v>
      </c>
      <c r="M116" s="230">
        <v>96000</v>
      </c>
      <c r="N116" s="258">
        <v>1</v>
      </c>
      <c r="O116" s="258">
        <v>6</v>
      </c>
      <c r="P116" s="259">
        <v>48000</v>
      </c>
      <c r="Q116" s="258">
        <v>1</v>
      </c>
      <c r="R116" s="258">
        <v>12</v>
      </c>
    </row>
    <row r="117" spans="1:18" ht="12.75" x14ac:dyDescent="0.35">
      <c r="A117" s="257" t="s">
        <v>1805</v>
      </c>
      <c r="B117" s="14" t="s">
        <v>629</v>
      </c>
      <c r="C117" s="14" t="s">
        <v>630</v>
      </c>
      <c r="D117" s="14" t="s">
        <v>891</v>
      </c>
      <c r="E117" s="230">
        <v>3500</v>
      </c>
      <c r="F117" s="14">
        <v>9080353</v>
      </c>
      <c r="G117" s="14" t="s">
        <v>892</v>
      </c>
      <c r="H117" s="14" t="s">
        <v>767</v>
      </c>
      <c r="I117" s="14" t="s">
        <v>698</v>
      </c>
      <c r="J117" s="14" t="s">
        <v>639</v>
      </c>
      <c r="K117" s="258">
        <v>1</v>
      </c>
      <c r="L117" s="258">
        <v>12</v>
      </c>
      <c r="M117" s="230">
        <v>42000</v>
      </c>
      <c r="N117" s="258">
        <v>1</v>
      </c>
      <c r="O117" s="258">
        <v>6</v>
      </c>
      <c r="P117" s="259">
        <v>21000</v>
      </c>
      <c r="Q117" s="258">
        <v>1</v>
      </c>
      <c r="R117" s="258">
        <v>12</v>
      </c>
    </row>
    <row r="118" spans="1:18" ht="12.75" x14ac:dyDescent="0.35">
      <c r="A118" s="257" t="s">
        <v>1805</v>
      </c>
      <c r="B118" s="14" t="s">
        <v>629</v>
      </c>
      <c r="C118" s="14" t="s">
        <v>630</v>
      </c>
      <c r="D118" s="14" t="s">
        <v>893</v>
      </c>
      <c r="E118" s="230">
        <v>8000</v>
      </c>
      <c r="F118" s="14">
        <v>6910035</v>
      </c>
      <c r="G118" s="14" t="s">
        <v>894</v>
      </c>
      <c r="H118" s="14" t="s">
        <v>895</v>
      </c>
      <c r="I118" s="14" t="s">
        <v>648</v>
      </c>
      <c r="J118" s="14" t="s">
        <v>639</v>
      </c>
      <c r="K118" s="258">
        <v>1</v>
      </c>
      <c r="L118" s="258">
        <v>12</v>
      </c>
      <c r="M118" s="230">
        <v>96000</v>
      </c>
      <c r="N118" s="258">
        <v>1</v>
      </c>
      <c r="O118" s="258">
        <v>6</v>
      </c>
      <c r="P118" s="259">
        <v>48000</v>
      </c>
      <c r="Q118" s="258">
        <v>1</v>
      </c>
      <c r="R118" s="258">
        <v>12</v>
      </c>
    </row>
    <row r="119" spans="1:18" ht="12.75" x14ac:dyDescent="0.35">
      <c r="A119" s="257" t="s">
        <v>1805</v>
      </c>
      <c r="B119" s="14" t="s">
        <v>629</v>
      </c>
      <c r="C119" s="14" t="s">
        <v>630</v>
      </c>
      <c r="D119" s="14" t="s">
        <v>765</v>
      </c>
      <c r="E119" s="230">
        <v>2600</v>
      </c>
      <c r="F119" s="14">
        <v>43668478</v>
      </c>
      <c r="G119" s="14" t="s">
        <v>896</v>
      </c>
      <c r="H119" s="14" t="s">
        <v>693</v>
      </c>
      <c r="I119" s="14" t="s">
        <v>634</v>
      </c>
      <c r="J119" s="14" t="s">
        <v>635</v>
      </c>
      <c r="K119" s="258">
        <v>1</v>
      </c>
      <c r="L119" s="258">
        <v>12</v>
      </c>
      <c r="M119" s="230">
        <v>31200</v>
      </c>
      <c r="N119" s="258">
        <v>1</v>
      </c>
      <c r="O119" s="258">
        <v>6</v>
      </c>
      <c r="P119" s="259">
        <v>15600</v>
      </c>
      <c r="Q119" s="258">
        <v>1</v>
      </c>
      <c r="R119" s="258">
        <v>12</v>
      </c>
    </row>
    <row r="120" spans="1:18" ht="12.75" x14ac:dyDescent="0.35">
      <c r="A120" s="257" t="s">
        <v>1805</v>
      </c>
      <c r="B120" s="14" t="s">
        <v>629</v>
      </c>
      <c r="C120" s="14" t="s">
        <v>630</v>
      </c>
      <c r="D120" s="14" t="s">
        <v>897</v>
      </c>
      <c r="E120" s="230">
        <v>5500</v>
      </c>
      <c r="F120" s="14">
        <v>71495673</v>
      </c>
      <c r="G120" s="14" t="s">
        <v>898</v>
      </c>
      <c r="H120" s="14" t="s">
        <v>899</v>
      </c>
      <c r="I120" s="14" t="s">
        <v>648</v>
      </c>
      <c r="J120" s="14" t="s">
        <v>639</v>
      </c>
      <c r="K120" s="258">
        <v>1</v>
      </c>
      <c r="L120" s="258">
        <v>12</v>
      </c>
      <c r="M120" s="230">
        <v>66000</v>
      </c>
      <c r="N120" s="258">
        <v>1</v>
      </c>
      <c r="O120" s="258">
        <v>6</v>
      </c>
      <c r="P120" s="259">
        <v>33000</v>
      </c>
      <c r="Q120" s="258">
        <v>1</v>
      </c>
      <c r="R120" s="258">
        <v>12</v>
      </c>
    </row>
    <row r="121" spans="1:18" ht="12.75" x14ac:dyDescent="0.35">
      <c r="A121" s="257" t="s">
        <v>1805</v>
      </c>
      <c r="B121" s="14" t="s">
        <v>629</v>
      </c>
      <c r="C121" s="14" t="s">
        <v>630</v>
      </c>
      <c r="D121" s="14" t="s">
        <v>900</v>
      </c>
      <c r="E121" s="230">
        <v>8000</v>
      </c>
      <c r="F121" s="14">
        <v>43602196</v>
      </c>
      <c r="G121" s="14" t="s">
        <v>901</v>
      </c>
      <c r="H121" s="14" t="s">
        <v>661</v>
      </c>
      <c r="I121" s="14" t="s">
        <v>634</v>
      </c>
      <c r="J121" s="14" t="s">
        <v>639</v>
      </c>
      <c r="K121" s="258">
        <v>1</v>
      </c>
      <c r="L121" s="258">
        <v>12</v>
      </c>
      <c r="M121" s="230">
        <v>96000</v>
      </c>
      <c r="N121" s="258">
        <v>1</v>
      </c>
      <c r="O121" s="258">
        <v>2</v>
      </c>
      <c r="P121" s="259">
        <v>16000</v>
      </c>
      <c r="Q121" s="258">
        <v>1</v>
      </c>
      <c r="R121" s="258">
        <v>12</v>
      </c>
    </row>
    <row r="122" spans="1:18" ht="12.75" x14ac:dyDescent="0.35">
      <c r="A122" s="257" t="s">
        <v>1805</v>
      </c>
      <c r="B122" s="14" t="s">
        <v>687</v>
      </c>
      <c r="C122" s="14" t="s">
        <v>630</v>
      </c>
      <c r="D122" s="14" t="s">
        <v>902</v>
      </c>
      <c r="E122" s="230">
        <v>11000</v>
      </c>
      <c r="F122" s="14">
        <v>10447624</v>
      </c>
      <c r="G122" s="14" t="s">
        <v>903</v>
      </c>
      <c r="H122" s="14" t="s">
        <v>904</v>
      </c>
      <c r="I122" s="14" t="s">
        <v>634</v>
      </c>
      <c r="J122" s="14" t="s">
        <v>639</v>
      </c>
      <c r="K122" s="258">
        <v>1</v>
      </c>
      <c r="L122" s="258">
        <v>2</v>
      </c>
      <c r="M122" s="230">
        <v>22000</v>
      </c>
      <c r="N122" s="258">
        <v>1</v>
      </c>
      <c r="O122" s="258">
        <v>6</v>
      </c>
      <c r="P122" s="259">
        <v>66000</v>
      </c>
      <c r="Q122" s="258">
        <v>1</v>
      </c>
      <c r="R122" s="258">
        <v>12</v>
      </c>
    </row>
    <row r="123" spans="1:18" ht="12.75" x14ac:dyDescent="0.35">
      <c r="A123" s="257" t="s">
        <v>1805</v>
      </c>
      <c r="B123" s="14" t="s">
        <v>629</v>
      </c>
      <c r="C123" s="14" t="s">
        <v>630</v>
      </c>
      <c r="D123" s="14" t="s">
        <v>905</v>
      </c>
      <c r="E123" s="230">
        <v>1800</v>
      </c>
      <c r="F123" s="14">
        <v>10723691</v>
      </c>
      <c r="G123" s="14" t="s">
        <v>906</v>
      </c>
      <c r="H123" s="14" t="s">
        <v>658</v>
      </c>
      <c r="I123" s="14" t="s">
        <v>698</v>
      </c>
      <c r="J123" s="14" t="s">
        <v>635</v>
      </c>
      <c r="K123" s="258">
        <v>1</v>
      </c>
      <c r="L123" s="258">
        <v>12</v>
      </c>
      <c r="M123" s="230">
        <v>21600</v>
      </c>
      <c r="N123" s="258">
        <v>1</v>
      </c>
      <c r="O123" s="258">
        <v>6</v>
      </c>
      <c r="P123" s="259">
        <v>10800</v>
      </c>
      <c r="Q123" s="258">
        <v>1</v>
      </c>
      <c r="R123" s="258">
        <v>12</v>
      </c>
    </row>
    <row r="124" spans="1:18" ht="12.75" x14ac:dyDescent="0.35">
      <c r="A124" s="257" t="s">
        <v>1805</v>
      </c>
      <c r="B124" s="14" t="s">
        <v>629</v>
      </c>
      <c r="C124" s="14" t="s">
        <v>630</v>
      </c>
      <c r="D124" s="14" t="s">
        <v>907</v>
      </c>
      <c r="E124" s="230">
        <v>12500</v>
      </c>
      <c r="F124" s="14">
        <v>25755578</v>
      </c>
      <c r="G124" s="14" t="s">
        <v>908</v>
      </c>
      <c r="H124" s="14" t="s">
        <v>904</v>
      </c>
      <c r="I124" s="14" t="s">
        <v>634</v>
      </c>
      <c r="J124" s="14" t="s">
        <v>639</v>
      </c>
      <c r="K124" s="258">
        <v>1</v>
      </c>
      <c r="L124" s="258">
        <v>12</v>
      </c>
      <c r="M124" s="230">
        <v>150000</v>
      </c>
      <c r="N124" s="258">
        <v>1</v>
      </c>
      <c r="O124" s="258">
        <v>6</v>
      </c>
      <c r="P124" s="259">
        <v>75000</v>
      </c>
      <c r="Q124" s="258">
        <v>1</v>
      </c>
      <c r="R124" s="258">
        <v>12</v>
      </c>
    </row>
    <row r="125" spans="1:18" ht="12.75" x14ac:dyDescent="0.35">
      <c r="A125" s="257" t="s">
        <v>1805</v>
      </c>
      <c r="B125" s="14" t="s">
        <v>629</v>
      </c>
      <c r="C125" s="14" t="s">
        <v>630</v>
      </c>
      <c r="D125" s="14" t="s">
        <v>909</v>
      </c>
      <c r="E125" s="230">
        <v>3000</v>
      </c>
      <c r="F125" s="14">
        <v>40317050</v>
      </c>
      <c r="G125" s="14" t="s">
        <v>910</v>
      </c>
      <c r="H125" s="14" t="s">
        <v>658</v>
      </c>
      <c r="I125" s="14" t="s">
        <v>634</v>
      </c>
      <c r="J125" s="14" t="s">
        <v>635</v>
      </c>
      <c r="K125" s="258">
        <v>1</v>
      </c>
      <c r="L125" s="258">
        <v>12</v>
      </c>
      <c r="M125" s="230">
        <v>36000</v>
      </c>
      <c r="N125" s="258">
        <v>1</v>
      </c>
      <c r="O125" s="258">
        <v>6</v>
      </c>
      <c r="P125" s="259">
        <v>18000</v>
      </c>
      <c r="Q125" s="258">
        <v>1</v>
      </c>
      <c r="R125" s="258">
        <v>12</v>
      </c>
    </row>
    <row r="126" spans="1:18" ht="12.75" x14ac:dyDescent="0.35">
      <c r="A126" s="257" t="s">
        <v>1805</v>
      </c>
      <c r="B126" s="14" t="s">
        <v>629</v>
      </c>
      <c r="C126" s="14" t="s">
        <v>630</v>
      </c>
      <c r="D126" s="14" t="s">
        <v>911</v>
      </c>
      <c r="E126" s="230">
        <v>8000</v>
      </c>
      <c r="F126" s="14">
        <v>8740760</v>
      </c>
      <c r="G126" s="14" t="s">
        <v>912</v>
      </c>
      <c r="H126" s="14" t="s">
        <v>913</v>
      </c>
      <c r="I126" s="14" t="s">
        <v>634</v>
      </c>
      <c r="J126" s="14" t="s">
        <v>639</v>
      </c>
      <c r="K126" s="258">
        <v>1</v>
      </c>
      <c r="L126" s="258">
        <v>12</v>
      </c>
      <c r="M126" s="230">
        <v>96000</v>
      </c>
      <c r="N126" s="258">
        <v>1</v>
      </c>
      <c r="O126" s="258">
        <v>6</v>
      </c>
      <c r="P126" s="259">
        <v>48000</v>
      </c>
      <c r="Q126" s="258">
        <v>1</v>
      </c>
      <c r="R126" s="258">
        <v>12</v>
      </c>
    </row>
    <row r="127" spans="1:18" ht="12.75" x14ac:dyDescent="0.35">
      <c r="A127" s="257" t="s">
        <v>1805</v>
      </c>
      <c r="B127" s="14" t="s">
        <v>629</v>
      </c>
      <c r="C127" s="14" t="s">
        <v>630</v>
      </c>
      <c r="D127" s="14" t="s">
        <v>914</v>
      </c>
      <c r="E127" s="230">
        <v>8000</v>
      </c>
      <c r="F127" s="14">
        <v>10020137</v>
      </c>
      <c r="G127" s="14" t="s">
        <v>915</v>
      </c>
      <c r="H127" s="14" t="s">
        <v>658</v>
      </c>
      <c r="I127" s="14" t="s">
        <v>634</v>
      </c>
      <c r="J127" s="14" t="s">
        <v>639</v>
      </c>
      <c r="K127" s="258">
        <v>1</v>
      </c>
      <c r="L127" s="258">
        <v>12</v>
      </c>
      <c r="M127" s="230">
        <v>96000</v>
      </c>
      <c r="N127" s="258">
        <v>1</v>
      </c>
      <c r="O127" s="258">
        <v>6</v>
      </c>
      <c r="P127" s="259">
        <v>48000</v>
      </c>
      <c r="Q127" s="258">
        <v>1</v>
      </c>
      <c r="R127" s="258">
        <v>12</v>
      </c>
    </row>
    <row r="128" spans="1:18" ht="12.75" x14ac:dyDescent="0.35">
      <c r="A128" s="257" t="s">
        <v>1805</v>
      </c>
      <c r="B128" s="14" t="s">
        <v>629</v>
      </c>
      <c r="C128" s="14" t="s">
        <v>630</v>
      </c>
      <c r="D128" s="14" t="s">
        <v>916</v>
      </c>
      <c r="E128" s="230">
        <v>7000</v>
      </c>
      <c r="F128" s="14">
        <v>43083187</v>
      </c>
      <c r="G128" s="14" t="s">
        <v>917</v>
      </c>
      <c r="H128" s="14" t="s">
        <v>661</v>
      </c>
      <c r="I128" s="14" t="s">
        <v>634</v>
      </c>
      <c r="J128" s="14" t="s">
        <v>639</v>
      </c>
      <c r="K128" s="258">
        <v>1</v>
      </c>
      <c r="L128" s="258">
        <v>3</v>
      </c>
      <c r="M128" s="230">
        <v>21000</v>
      </c>
      <c r="N128" s="258">
        <v>0</v>
      </c>
      <c r="O128" s="258">
        <v>0</v>
      </c>
      <c r="P128" s="259">
        <v>0</v>
      </c>
      <c r="Q128" s="258">
        <v>1</v>
      </c>
      <c r="R128" s="258">
        <v>12</v>
      </c>
    </row>
    <row r="129" spans="1:18" ht="12.75" x14ac:dyDescent="0.35">
      <c r="A129" s="257" t="s">
        <v>1805</v>
      </c>
      <c r="B129" s="14" t="s">
        <v>629</v>
      </c>
      <c r="C129" s="14" t="s">
        <v>630</v>
      </c>
      <c r="D129" s="14" t="s">
        <v>918</v>
      </c>
      <c r="E129" s="230">
        <v>5000</v>
      </c>
      <c r="F129" s="14">
        <v>41528735</v>
      </c>
      <c r="G129" s="14" t="s">
        <v>919</v>
      </c>
      <c r="H129" s="14" t="s">
        <v>920</v>
      </c>
      <c r="I129" s="14" t="s">
        <v>634</v>
      </c>
      <c r="J129" s="14" t="s">
        <v>639</v>
      </c>
      <c r="K129" s="258">
        <v>1</v>
      </c>
      <c r="L129" s="258">
        <v>2</v>
      </c>
      <c r="M129" s="230">
        <v>10000</v>
      </c>
      <c r="N129" s="258">
        <v>0</v>
      </c>
      <c r="O129" s="258">
        <v>0</v>
      </c>
      <c r="P129" s="259">
        <v>0</v>
      </c>
      <c r="Q129" s="258">
        <v>1</v>
      </c>
      <c r="R129" s="258">
        <v>12</v>
      </c>
    </row>
    <row r="130" spans="1:18" ht="12.75" x14ac:dyDescent="0.35">
      <c r="A130" s="257" t="s">
        <v>1805</v>
      </c>
      <c r="B130" s="14" t="s">
        <v>629</v>
      </c>
      <c r="C130" s="14" t="s">
        <v>630</v>
      </c>
      <c r="D130" s="14" t="s">
        <v>724</v>
      </c>
      <c r="E130" s="230">
        <v>12500</v>
      </c>
      <c r="F130" s="14">
        <v>6017184</v>
      </c>
      <c r="G130" s="14" t="s">
        <v>921</v>
      </c>
      <c r="H130" s="14" t="s">
        <v>661</v>
      </c>
      <c r="I130" s="14" t="s">
        <v>634</v>
      </c>
      <c r="J130" s="14" t="s">
        <v>639</v>
      </c>
      <c r="K130" s="258">
        <v>1</v>
      </c>
      <c r="L130" s="258">
        <v>12</v>
      </c>
      <c r="M130" s="230">
        <v>150000</v>
      </c>
      <c r="N130" s="258">
        <v>1</v>
      </c>
      <c r="O130" s="258">
        <v>6</v>
      </c>
      <c r="P130" s="259">
        <v>75000</v>
      </c>
      <c r="Q130" s="258">
        <v>1</v>
      </c>
      <c r="R130" s="258">
        <v>12</v>
      </c>
    </row>
    <row r="131" spans="1:18" ht="12.75" x14ac:dyDescent="0.35">
      <c r="A131" s="257" t="s">
        <v>1805</v>
      </c>
      <c r="B131" s="14" t="s">
        <v>629</v>
      </c>
      <c r="C131" s="14" t="s">
        <v>630</v>
      </c>
      <c r="D131" s="14" t="s">
        <v>922</v>
      </c>
      <c r="E131" s="230">
        <v>10000</v>
      </c>
      <c r="F131" s="14">
        <v>45596614</v>
      </c>
      <c r="G131" s="14" t="s">
        <v>923</v>
      </c>
      <c r="H131" s="14" t="s">
        <v>712</v>
      </c>
      <c r="I131" s="14" t="s">
        <v>634</v>
      </c>
      <c r="J131" s="14" t="s">
        <v>639</v>
      </c>
      <c r="K131" s="258">
        <v>1</v>
      </c>
      <c r="L131" s="258">
        <v>2</v>
      </c>
      <c r="M131" s="230">
        <v>20000</v>
      </c>
      <c r="N131" s="258">
        <v>1</v>
      </c>
      <c r="O131" s="258">
        <v>6</v>
      </c>
      <c r="P131" s="259">
        <v>60000</v>
      </c>
      <c r="Q131" s="258">
        <v>1</v>
      </c>
      <c r="R131" s="258">
        <v>12</v>
      </c>
    </row>
    <row r="132" spans="1:18" ht="12.75" x14ac:dyDescent="0.35">
      <c r="A132" s="257" t="s">
        <v>1805</v>
      </c>
      <c r="B132" s="14" t="s">
        <v>629</v>
      </c>
      <c r="C132" s="14" t="s">
        <v>630</v>
      </c>
      <c r="D132" s="14" t="s">
        <v>924</v>
      </c>
      <c r="E132" s="230">
        <v>8500</v>
      </c>
      <c r="F132" s="14">
        <v>21862201</v>
      </c>
      <c r="G132" s="14" t="s">
        <v>925</v>
      </c>
      <c r="H132" s="14" t="s">
        <v>723</v>
      </c>
      <c r="I132" s="14" t="s">
        <v>648</v>
      </c>
      <c r="J132" s="14" t="s">
        <v>639</v>
      </c>
      <c r="K132" s="258">
        <v>1</v>
      </c>
      <c r="L132" s="258">
        <v>11</v>
      </c>
      <c r="M132" s="230">
        <v>93500</v>
      </c>
      <c r="N132" s="258">
        <v>0</v>
      </c>
      <c r="O132" s="258">
        <v>0</v>
      </c>
      <c r="P132" s="259">
        <v>0</v>
      </c>
      <c r="Q132" s="258">
        <v>1</v>
      </c>
      <c r="R132" s="258">
        <v>12</v>
      </c>
    </row>
    <row r="133" spans="1:18" ht="12.75" x14ac:dyDescent="0.35">
      <c r="A133" s="257" t="s">
        <v>1805</v>
      </c>
      <c r="B133" s="14" t="s">
        <v>629</v>
      </c>
      <c r="C133" s="14" t="s">
        <v>630</v>
      </c>
      <c r="D133" s="14" t="s">
        <v>926</v>
      </c>
      <c r="E133" s="230">
        <v>12500</v>
      </c>
      <c r="F133" s="14">
        <v>44053458</v>
      </c>
      <c r="G133" s="14" t="s">
        <v>927</v>
      </c>
      <c r="H133" s="14" t="s">
        <v>645</v>
      </c>
      <c r="I133" s="14" t="s">
        <v>634</v>
      </c>
      <c r="J133" s="14" t="s">
        <v>639</v>
      </c>
      <c r="K133" s="258">
        <v>1</v>
      </c>
      <c r="L133" s="258">
        <v>12</v>
      </c>
      <c r="M133" s="230">
        <v>150000</v>
      </c>
      <c r="N133" s="258">
        <v>1</v>
      </c>
      <c r="O133" s="258">
        <v>6</v>
      </c>
      <c r="P133" s="259">
        <v>75000</v>
      </c>
      <c r="Q133" s="258">
        <v>1</v>
      </c>
      <c r="R133" s="258">
        <v>12</v>
      </c>
    </row>
    <row r="134" spans="1:18" ht="12.75" x14ac:dyDescent="0.35">
      <c r="A134" s="257" t="s">
        <v>1805</v>
      </c>
      <c r="B134" s="14" t="s">
        <v>629</v>
      </c>
      <c r="C134" s="14" t="s">
        <v>630</v>
      </c>
      <c r="D134" s="14" t="s">
        <v>928</v>
      </c>
      <c r="E134" s="230">
        <v>3500</v>
      </c>
      <c r="F134" s="14">
        <v>41579885</v>
      </c>
      <c r="G134" s="14" t="s">
        <v>929</v>
      </c>
      <c r="H134" s="14" t="s">
        <v>930</v>
      </c>
      <c r="I134" s="14" t="s">
        <v>652</v>
      </c>
      <c r="J134" s="14" t="s">
        <v>639</v>
      </c>
      <c r="K134" s="258">
        <v>1</v>
      </c>
      <c r="L134" s="258">
        <v>12</v>
      </c>
      <c r="M134" s="230">
        <v>42000</v>
      </c>
      <c r="N134" s="258">
        <v>1</v>
      </c>
      <c r="O134" s="258">
        <v>6</v>
      </c>
      <c r="P134" s="259">
        <v>21000</v>
      </c>
      <c r="Q134" s="258">
        <v>1</v>
      </c>
      <c r="R134" s="258">
        <v>12</v>
      </c>
    </row>
    <row r="135" spans="1:18" ht="12.75" x14ac:dyDescent="0.35">
      <c r="A135" s="257" t="s">
        <v>1805</v>
      </c>
      <c r="B135" s="14" t="s">
        <v>629</v>
      </c>
      <c r="C135" s="14" t="s">
        <v>630</v>
      </c>
      <c r="D135" s="14" t="s">
        <v>931</v>
      </c>
      <c r="E135" s="230">
        <v>15600</v>
      </c>
      <c r="F135" s="14">
        <v>80184898</v>
      </c>
      <c r="G135" s="14" t="s">
        <v>932</v>
      </c>
      <c r="H135" s="14" t="s">
        <v>638</v>
      </c>
      <c r="I135" s="14" t="s">
        <v>634</v>
      </c>
      <c r="J135" s="14" t="s">
        <v>639</v>
      </c>
      <c r="K135" s="258">
        <v>1</v>
      </c>
      <c r="L135" s="258">
        <v>2</v>
      </c>
      <c r="M135" s="230">
        <v>31200</v>
      </c>
      <c r="N135" s="258">
        <v>0</v>
      </c>
      <c r="O135" s="258">
        <v>0</v>
      </c>
      <c r="P135" s="259">
        <v>0</v>
      </c>
      <c r="Q135" s="258">
        <v>1</v>
      </c>
      <c r="R135" s="258">
        <v>12</v>
      </c>
    </row>
    <row r="136" spans="1:18" ht="12.75" x14ac:dyDescent="0.35">
      <c r="A136" s="257" t="s">
        <v>1805</v>
      </c>
      <c r="B136" s="14" t="s">
        <v>629</v>
      </c>
      <c r="C136" s="14" t="s">
        <v>630</v>
      </c>
      <c r="D136" s="14" t="s">
        <v>933</v>
      </c>
      <c r="E136" s="230">
        <v>7500</v>
      </c>
      <c r="F136" s="14">
        <v>1492536</v>
      </c>
      <c r="G136" s="14" t="s">
        <v>934</v>
      </c>
      <c r="H136" s="14" t="s">
        <v>686</v>
      </c>
      <c r="I136" s="14" t="s">
        <v>634</v>
      </c>
      <c r="J136" s="14" t="s">
        <v>639</v>
      </c>
      <c r="K136" s="258">
        <v>1</v>
      </c>
      <c r="L136" s="258">
        <v>12</v>
      </c>
      <c r="M136" s="230">
        <v>90000</v>
      </c>
      <c r="N136" s="258">
        <v>1</v>
      </c>
      <c r="O136" s="258">
        <v>6</v>
      </c>
      <c r="P136" s="259">
        <v>45000</v>
      </c>
      <c r="Q136" s="258">
        <v>1</v>
      </c>
      <c r="R136" s="258">
        <v>12</v>
      </c>
    </row>
    <row r="137" spans="1:18" ht="12.75" x14ac:dyDescent="0.35">
      <c r="A137" s="257" t="s">
        <v>1805</v>
      </c>
      <c r="B137" s="14" t="s">
        <v>629</v>
      </c>
      <c r="C137" s="14" t="s">
        <v>630</v>
      </c>
      <c r="D137" s="14" t="s">
        <v>935</v>
      </c>
      <c r="E137" s="230">
        <v>9000</v>
      </c>
      <c r="F137" s="14">
        <v>40888595</v>
      </c>
      <c r="G137" s="14" t="s">
        <v>936</v>
      </c>
      <c r="H137" s="14" t="s">
        <v>676</v>
      </c>
      <c r="I137" s="14" t="s">
        <v>634</v>
      </c>
      <c r="J137" s="14" t="s">
        <v>639</v>
      </c>
      <c r="K137" s="258">
        <v>1</v>
      </c>
      <c r="L137" s="258">
        <v>12</v>
      </c>
      <c r="M137" s="230">
        <v>108000</v>
      </c>
      <c r="N137" s="258">
        <v>1</v>
      </c>
      <c r="O137" s="258">
        <v>6</v>
      </c>
      <c r="P137" s="259">
        <v>54000</v>
      </c>
      <c r="Q137" s="258">
        <v>1</v>
      </c>
      <c r="R137" s="258">
        <v>12</v>
      </c>
    </row>
    <row r="138" spans="1:18" ht="12.75" x14ac:dyDescent="0.35">
      <c r="A138" s="257" t="s">
        <v>1805</v>
      </c>
      <c r="B138" s="14" t="s">
        <v>629</v>
      </c>
      <c r="C138" s="14" t="s">
        <v>630</v>
      </c>
      <c r="D138" s="14" t="s">
        <v>937</v>
      </c>
      <c r="E138" s="230">
        <v>11000</v>
      </c>
      <c r="F138" s="14">
        <v>40735989</v>
      </c>
      <c r="G138" s="14" t="s">
        <v>938</v>
      </c>
      <c r="H138" s="14" t="s">
        <v>638</v>
      </c>
      <c r="I138" s="14" t="s">
        <v>634</v>
      </c>
      <c r="J138" s="14" t="s">
        <v>639</v>
      </c>
      <c r="K138" s="258">
        <v>1</v>
      </c>
      <c r="L138" s="258">
        <v>11</v>
      </c>
      <c r="M138" s="230">
        <v>121000</v>
      </c>
      <c r="N138" s="258">
        <v>1</v>
      </c>
      <c r="O138" s="258">
        <v>6</v>
      </c>
      <c r="P138" s="259">
        <v>66000</v>
      </c>
      <c r="Q138" s="258">
        <v>1</v>
      </c>
      <c r="R138" s="258">
        <v>12</v>
      </c>
    </row>
    <row r="139" spans="1:18" ht="12.75" x14ac:dyDescent="0.35">
      <c r="A139" s="257" t="s">
        <v>1805</v>
      </c>
      <c r="B139" s="14" t="s">
        <v>629</v>
      </c>
      <c r="C139" s="14" t="s">
        <v>630</v>
      </c>
      <c r="D139" s="14" t="s">
        <v>636</v>
      </c>
      <c r="E139" s="230">
        <v>10500</v>
      </c>
      <c r="F139" s="14">
        <v>40477583</v>
      </c>
      <c r="G139" s="14" t="s">
        <v>939</v>
      </c>
      <c r="H139" s="14" t="s">
        <v>651</v>
      </c>
      <c r="I139" s="14" t="s">
        <v>634</v>
      </c>
      <c r="J139" s="14" t="s">
        <v>639</v>
      </c>
      <c r="K139" s="258">
        <v>1</v>
      </c>
      <c r="L139" s="258">
        <v>8</v>
      </c>
      <c r="M139" s="230">
        <v>84000</v>
      </c>
      <c r="N139" s="258">
        <v>1</v>
      </c>
      <c r="O139" s="258">
        <v>6</v>
      </c>
      <c r="P139" s="259">
        <v>63000</v>
      </c>
      <c r="Q139" s="258">
        <v>1</v>
      </c>
      <c r="R139" s="258">
        <v>12</v>
      </c>
    </row>
    <row r="140" spans="1:18" ht="12.75" x14ac:dyDescent="0.35">
      <c r="A140" s="257" t="s">
        <v>1805</v>
      </c>
      <c r="B140" s="14" t="s">
        <v>629</v>
      </c>
      <c r="C140" s="14" t="s">
        <v>630</v>
      </c>
      <c r="D140" s="14" t="s">
        <v>940</v>
      </c>
      <c r="E140" s="230">
        <v>4500</v>
      </c>
      <c r="F140" s="14">
        <v>42566155</v>
      </c>
      <c r="G140" s="14" t="s">
        <v>941</v>
      </c>
      <c r="H140" s="14" t="s">
        <v>723</v>
      </c>
      <c r="I140" s="14" t="s">
        <v>634</v>
      </c>
      <c r="J140" s="14" t="s">
        <v>639</v>
      </c>
      <c r="K140" s="258">
        <v>1</v>
      </c>
      <c r="L140" s="258">
        <v>12</v>
      </c>
      <c r="M140" s="230">
        <v>54000</v>
      </c>
      <c r="N140" s="258">
        <v>1</v>
      </c>
      <c r="O140" s="258">
        <v>6</v>
      </c>
      <c r="P140" s="259">
        <v>27000</v>
      </c>
      <c r="Q140" s="258">
        <v>1</v>
      </c>
      <c r="R140" s="258">
        <v>12</v>
      </c>
    </row>
    <row r="141" spans="1:18" ht="12.75" x14ac:dyDescent="0.35">
      <c r="A141" s="257" t="s">
        <v>1805</v>
      </c>
      <c r="B141" s="14" t="s">
        <v>629</v>
      </c>
      <c r="C141" s="14" t="s">
        <v>630</v>
      </c>
      <c r="D141" s="14" t="s">
        <v>942</v>
      </c>
      <c r="E141" s="230">
        <v>8000</v>
      </c>
      <c r="F141" s="14">
        <v>42414440</v>
      </c>
      <c r="G141" s="14" t="s">
        <v>943</v>
      </c>
      <c r="H141" s="14" t="s">
        <v>770</v>
      </c>
      <c r="I141" s="14" t="s">
        <v>648</v>
      </c>
      <c r="J141" s="14" t="s">
        <v>648</v>
      </c>
      <c r="K141" s="258">
        <v>1</v>
      </c>
      <c r="L141" s="258">
        <v>12</v>
      </c>
      <c r="M141" s="230">
        <v>96000</v>
      </c>
      <c r="N141" s="258">
        <v>1</v>
      </c>
      <c r="O141" s="258">
        <v>6</v>
      </c>
      <c r="P141" s="259">
        <v>48000</v>
      </c>
      <c r="Q141" s="258">
        <v>1</v>
      </c>
      <c r="R141" s="258">
        <v>12</v>
      </c>
    </row>
    <row r="142" spans="1:18" ht="12.75" x14ac:dyDescent="0.35">
      <c r="A142" s="257" t="s">
        <v>1805</v>
      </c>
      <c r="B142" s="14" t="s">
        <v>629</v>
      </c>
      <c r="C142" s="14" t="s">
        <v>630</v>
      </c>
      <c r="D142" s="14" t="s">
        <v>636</v>
      </c>
      <c r="E142" s="230">
        <v>8500</v>
      </c>
      <c r="F142" s="14">
        <v>42166246</v>
      </c>
      <c r="G142" s="14" t="s">
        <v>944</v>
      </c>
      <c r="H142" s="14" t="s">
        <v>638</v>
      </c>
      <c r="I142" s="14" t="s">
        <v>634</v>
      </c>
      <c r="J142" s="14" t="s">
        <v>639</v>
      </c>
      <c r="K142" s="258">
        <v>1</v>
      </c>
      <c r="L142" s="258">
        <v>12</v>
      </c>
      <c r="M142" s="230">
        <v>102000</v>
      </c>
      <c r="N142" s="258">
        <v>1</v>
      </c>
      <c r="O142" s="258">
        <v>6</v>
      </c>
      <c r="P142" s="259">
        <v>51000</v>
      </c>
      <c r="Q142" s="258">
        <v>1</v>
      </c>
      <c r="R142" s="258">
        <v>12</v>
      </c>
    </row>
    <row r="143" spans="1:18" ht="12.75" x14ac:dyDescent="0.35">
      <c r="A143" s="257" t="s">
        <v>1805</v>
      </c>
      <c r="B143" s="14" t="s">
        <v>629</v>
      </c>
      <c r="C143" s="14" t="s">
        <v>630</v>
      </c>
      <c r="D143" s="14" t="s">
        <v>945</v>
      </c>
      <c r="E143" s="230">
        <v>6500</v>
      </c>
      <c r="F143" s="14">
        <v>42392672</v>
      </c>
      <c r="G143" s="14" t="s">
        <v>946</v>
      </c>
      <c r="H143" s="14" t="s">
        <v>797</v>
      </c>
      <c r="I143" s="14" t="s">
        <v>648</v>
      </c>
      <c r="J143" s="14" t="s">
        <v>648</v>
      </c>
      <c r="K143" s="258">
        <v>1</v>
      </c>
      <c r="L143" s="258">
        <v>12</v>
      </c>
      <c r="M143" s="230">
        <v>78000</v>
      </c>
      <c r="N143" s="258">
        <v>1</v>
      </c>
      <c r="O143" s="258">
        <v>2</v>
      </c>
      <c r="P143" s="259">
        <v>13000</v>
      </c>
      <c r="Q143" s="258">
        <v>1</v>
      </c>
      <c r="R143" s="258">
        <v>12</v>
      </c>
    </row>
    <row r="144" spans="1:18" ht="12.75" x14ac:dyDescent="0.35">
      <c r="A144" s="257" t="s">
        <v>1805</v>
      </c>
      <c r="B144" s="14" t="s">
        <v>629</v>
      </c>
      <c r="C144" s="14" t="s">
        <v>630</v>
      </c>
      <c r="D144" s="14" t="s">
        <v>947</v>
      </c>
      <c r="E144" s="230">
        <v>11000</v>
      </c>
      <c r="F144" s="14">
        <v>25787420</v>
      </c>
      <c r="G144" s="14" t="s">
        <v>948</v>
      </c>
      <c r="H144" s="14" t="s">
        <v>920</v>
      </c>
      <c r="I144" s="14" t="s">
        <v>634</v>
      </c>
      <c r="J144" s="14" t="s">
        <v>639</v>
      </c>
      <c r="K144" s="258">
        <v>1</v>
      </c>
      <c r="L144" s="258">
        <v>12</v>
      </c>
      <c r="M144" s="230">
        <v>132000</v>
      </c>
      <c r="N144" s="258">
        <v>1</v>
      </c>
      <c r="O144" s="258">
        <v>6</v>
      </c>
      <c r="P144" s="259">
        <v>66000</v>
      </c>
      <c r="Q144" s="258">
        <v>1</v>
      </c>
      <c r="R144" s="258">
        <v>12</v>
      </c>
    </row>
    <row r="145" spans="1:18" ht="12.75" x14ac:dyDescent="0.35">
      <c r="A145" s="257" t="s">
        <v>1805</v>
      </c>
      <c r="B145" s="14" t="s">
        <v>629</v>
      </c>
      <c r="C145" s="14" t="s">
        <v>630</v>
      </c>
      <c r="D145" s="14" t="s">
        <v>949</v>
      </c>
      <c r="E145" s="230">
        <v>8000</v>
      </c>
      <c r="F145" s="14">
        <v>46585993</v>
      </c>
      <c r="G145" s="14" t="s">
        <v>950</v>
      </c>
      <c r="H145" s="14" t="s">
        <v>951</v>
      </c>
      <c r="I145" s="14" t="s">
        <v>634</v>
      </c>
      <c r="J145" s="14" t="s">
        <v>639</v>
      </c>
      <c r="K145" s="258">
        <v>1</v>
      </c>
      <c r="L145" s="258">
        <v>12</v>
      </c>
      <c r="M145" s="230">
        <v>96000</v>
      </c>
      <c r="N145" s="258">
        <v>1</v>
      </c>
      <c r="O145" s="258">
        <v>6</v>
      </c>
      <c r="P145" s="259">
        <v>48000</v>
      </c>
      <c r="Q145" s="258">
        <v>1</v>
      </c>
      <c r="R145" s="258">
        <v>12</v>
      </c>
    </row>
    <row r="146" spans="1:18" ht="12.75" x14ac:dyDescent="0.35">
      <c r="A146" s="257" t="s">
        <v>1805</v>
      </c>
      <c r="B146" s="14" t="s">
        <v>629</v>
      </c>
      <c r="C146" s="14" t="s">
        <v>630</v>
      </c>
      <c r="D146" s="14" t="s">
        <v>952</v>
      </c>
      <c r="E146" s="230">
        <v>6000</v>
      </c>
      <c r="F146" s="14">
        <v>7234315</v>
      </c>
      <c r="G146" s="14" t="s">
        <v>953</v>
      </c>
      <c r="H146" s="14" t="s">
        <v>954</v>
      </c>
      <c r="I146" s="14" t="s">
        <v>634</v>
      </c>
      <c r="J146" s="14" t="s">
        <v>639</v>
      </c>
      <c r="K146" s="258">
        <v>1</v>
      </c>
      <c r="L146" s="258">
        <v>12</v>
      </c>
      <c r="M146" s="230">
        <v>72000</v>
      </c>
      <c r="N146" s="258">
        <v>1</v>
      </c>
      <c r="O146" s="258">
        <v>6</v>
      </c>
      <c r="P146" s="259">
        <v>36000</v>
      </c>
      <c r="Q146" s="258">
        <v>1</v>
      </c>
      <c r="R146" s="258">
        <v>12</v>
      </c>
    </row>
    <row r="147" spans="1:18" ht="12.75" x14ac:dyDescent="0.35">
      <c r="A147" s="257" t="s">
        <v>1805</v>
      </c>
      <c r="B147" s="14" t="s">
        <v>629</v>
      </c>
      <c r="C147" s="14" t="s">
        <v>630</v>
      </c>
      <c r="D147" s="14" t="s">
        <v>955</v>
      </c>
      <c r="E147" s="230">
        <v>3500</v>
      </c>
      <c r="F147" s="14">
        <v>46618619</v>
      </c>
      <c r="G147" s="14" t="s">
        <v>956</v>
      </c>
      <c r="H147" s="14" t="s">
        <v>701</v>
      </c>
      <c r="I147" s="14" t="s">
        <v>634</v>
      </c>
      <c r="J147" s="14" t="s">
        <v>639</v>
      </c>
      <c r="K147" s="258">
        <v>1</v>
      </c>
      <c r="L147" s="258">
        <v>12</v>
      </c>
      <c r="M147" s="230">
        <v>42000</v>
      </c>
      <c r="N147" s="258">
        <v>1</v>
      </c>
      <c r="O147" s="258">
        <v>6</v>
      </c>
      <c r="P147" s="259">
        <v>21000</v>
      </c>
      <c r="Q147" s="258">
        <v>1</v>
      </c>
      <c r="R147" s="258">
        <v>12</v>
      </c>
    </row>
    <row r="148" spans="1:18" ht="12.75" x14ac:dyDescent="0.35">
      <c r="A148" s="257" t="s">
        <v>1805</v>
      </c>
      <c r="B148" s="14" t="s">
        <v>629</v>
      </c>
      <c r="C148" s="14" t="s">
        <v>630</v>
      </c>
      <c r="D148" s="14" t="s">
        <v>957</v>
      </c>
      <c r="E148" s="230">
        <v>8000</v>
      </c>
      <c r="F148" s="14">
        <v>6914894</v>
      </c>
      <c r="G148" s="14" t="s">
        <v>958</v>
      </c>
      <c r="H148" s="14" t="s">
        <v>690</v>
      </c>
      <c r="I148" s="14" t="s">
        <v>634</v>
      </c>
      <c r="J148" s="14" t="s">
        <v>639</v>
      </c>
      <c r="K148" s="258">
        <v>1</v>
      </c>
      <c r="L148" s="258">
        <v>12</v>
      </c>
      <c r="M148" s="230">
        <v>96000</v>
      </c>
      <c r="N148" s="258">
        <v>1</v>
      </c>
      <c r="O148" s="258">
        <v>6</v>
      </c>
      <c r="P148" s="259">
        <v>48000</v>
      </c>
      <c r="Q148" s="258">
        <v>1</v>
      </c>
      <c r="R148" s="258">
        <v>12</v>
      </c>
    </row>
    <row r="149" spans="1:18" ht="12.75" x14ac:dyDescent="0.35">
      <c r="A149" s="257" t="s">
        <v>1805</v>
      </c>
      <c r="B149" s="14" t="s">
        <v>629</v>
      </c>
      <c r="C149" s="14" t="s">
        <v>630</v>
      </c>
      <c r="D149" s="14" t="s">
        <v>959</v>
      </c>
      <c r="E149" s="230">
        <v>6500</v>
      </c>
      <c r="F149" s="14">
        <v>40210910</v>
      </c>
      <c r="G149" s="14" t="s">
        <v>960</v>
      </c>
      <c r="H149" s="14" t="s">
        <v>723</v>
      </c>
      <c r="I149" s="14" t="s">
        <v>634</v>
      </c>
      <c r="J149" s="14" t="s">
        <v>639</v>
      </c>
      <c r="K149" s="258">
        <v>1</v>
      </c>
      <c r="L149" s="258">
        <v>12</v>
      </c>
      <c r="M149" s="230">
        <v>78000</v>
      </c>
      <c r="N149" s="258">
        <v>1</v>
      </c>
      <c r="O149" s="258">
        <v>1</v>
      </c>
      <c r="P149" s="259">
        <v>6500</v>
      </c>
      <c r="Q149" s="258">
        <v>1</v>
      </c>
      <c r="R149" s="258">
        <v>12</v>
      </c>
    </row>
    <row r="150" spans="1:18" ht="12.75" x14ac:dyDescent="0.35">
      <c r="A150" s="257" t="s">
        <v>1805</v>
      </c>
      <c r="B150" s="14" t="s">
        <v>629</v>
      </c>
      <c r="C150" s="14" t="s">
        <v>630</v>
      </c>
      <c r="D150" s="14" t="s">
        <v>961</v>
      </c>
      <c r="E150" s="230">
        <v>10500</v>
      </c>
      <c r="F150" s="14">
        <v>43753029</v>
      </c>
      <c r="G150" s="14" t="s">
        <v>962</v>
      </c>
      <c r="H150" s="14" t="s">
        <v>963</v>
      </c>
      <c r="I150" s="14" t="s">
        <v>648</v>
      </c>
      <c r="J150" s="14" t="s">
        <v>648</v>
      </c>
      <c r="K150" s="258">
        <v>1</v>
      </c>
      <c r="L150" s="258">
        <v>12</v>
      </c>
      <c r="M150" s="230">
        <v>126000</v>
      </c>
      <c r="N150" s="258">
        <v>1</v>
      </c>
      <c r="O150" s="258">
        <v>6</v>
      </c>
      <c r="P150" s="259">
        <v>63000</v>
      </c>
      <c r="Q150" s="258">
        <v>1</v>
      </c>
      <c r="R150" s="258">
        <v>12</v>
      </c>
    </row>
    <row r="151" spans="1:18" ht="12.75" x14ac:dyDescent="0.35">
      <c r="A151" s="257" t="s">
        <v>1805</v>
      </c>
      <c r="B151" s="14" t="s">
        <v>629</v>
      </c>
      <c r="C151" s="14" t="s">
        <v>630</v>
      </c>
      <c r="D151" s="14" t="s">
        <v>964</v>
      </c>
      <c r="E151" s="230">
        <v>6000</v>
      </c>
      <c r="F151" s="14">
        <v>70437670</v>
      </c>
      <c r="G151" s="14" t="s">
        <v>965</v>
      </c>
      <c r="H151" s="14" t="s">
        <v>679</v>
      </c>
      <c r="I151" s="14" t="s">
        <v>634</v>
      </c>
      <c r="J151" s="14" t="s">
        <v>639</v>
      </c>
      <c r="K151" s="258">
        <v>1</v>
      </c>
      <c r="L151" s="258">
        <v>12</v>
      </c>
      <c r="M151" s="230">
        <v>72000</v>
      </c>
      <c r="N151" s="258">
        <v>1</v>
      </c>
      <c r="O151" s="258">
        <v>6</v>
      </c>
      <c r="P151" s="259">
        <v>36000</v>
      </c>
      <c r="Q151" s="258">
        <v>1</v>
      </c>
      <c r="R151" s="258">
        <v>12</v>
      </c>
    </row>
    <row r="152" spans="1:18" ht="12.75" x14ac:dyDescent="0.35">
      <c r="A152" s="257" t="s">
        <v>1805</v>
      </c>
      <c r="B152" s="14" t="s">
        <v>629</v>
      </c>
      <c r="C152" s="14" t="s">
        <v>630</v>
      </c>
      <c r="D152" s="14" t="s">
        <v>966</v>
      </c>
      <c r="E152" s="230">
        <v>5500</v>
      </c>
      <c r="F152" s="14">
        <v>42690660</v>
      </c>
      <c r="G152" s="14" t="s">
        <v>967</v>
      </c>
      <c r="H152" s="14" t="s">
        <v>963</v>
      </c>
      <c r="I152" s="14" t="s">
        <v>648</v>
      </c>
      <c r="J152" s="14" t="s">
        <v>648</v>
      </c>
      <c r="K152" s="258">
        <v>1</v>
      </c>
      <c r="L152" s="258">
        <v>12</v>
      </c>
      <c r="M152" s="230">
        <v>66000</v>
      </c>
      <c r="N152" s="258">
        <v>1</v>
      </c>
      <c r="O152" s="258">
        <v>6</v>
      </c>
      <c r="P152" s="259">
        <v>33000</v>
      </c>
      <c r="Q152" s="258">
        <v>1</v>
      </c>
      <c r="R152" s="258">
        <v>12</v>
      </c>
    </row>
    <row r="153" spans="1:18" ht="12.75" x14ac:dyDescent="0.35">
      <c r="A153" s="257" t="s">
        <v>1805</v>
      </c>
      <c r="B153" s="14" t="s">
        <v>629</v>
      </c>
      <c r="C153" s="14" t="s">
        <v>630</v>
      </c>
      <c r="D153" s="14" t="s">
        <v>968</v>
      </c>
      <c r="E153" s="230">
        <v>15600</v>
      </c>
      <c r="F153" s="14">
        <v>9677310</v>
      </c>
      <c r="G153" s="14" t="s">
        <v>969</v>
      </c>
      <c r="H153" s="14" t="s">
        <v>638</v>
      </c>
      <c r="I153" s="14" t="s">
        <v>652</v>
      </c>
      <c r="J153" s="14" t="s">
        <v>639</v>
      </c>
      <c r="K153" s="258">
        <v>1</v>
      </c>
      <c r="L153" s="258">
        <v>10</v>
      </c>
      <c r="M153" s="230">
        <v>156000</v>
      </c>
      <c r="N153" s="258">
        <v>0</v>
      </c>
      <c r="O153" s="258">
        <v>0</v>
      </c>
      <c r="P153" s="259">
        <v>0</v>
      </c>
      <c r="Q153" s="258">
        <v>1</v>
      </c>
      <c r="R153" s="258">
        <v>12</v>
      </c>
    </row>
    <row r="154" spans="1:18" ht="12.75" x14ac:dyDescent="0.35">
      <c r="A154" s="257" t="s">
        <v>1805</v>
      </c>
      <c r="B154" s="14" t="s">
        <v>629</v>
      </c>
      <c r="C154" s="14" t="s">
        <v>630</v>
      </c>
      <c r="D154" s="14" t="s">
        <v>970</v>
      </c>
      <c r="E154" s="230">
        <v>6000</v>
      </c>
      <c r="F154" s="14">
        <v>46009403</v>
      </c>
      <c r="G154" s="14" t="s">
        <v>971</v>
      </c>
      <c r="H154" s="14" t="s">
        <v>972</v>
      </c>
      <c r="I154" s="14" t="s">
        <v>648</v>
      </c>
      <c r="J154" s="14" t="s">
        <v>648</v>
      </c>
      <c r="K154" s="258">
        <v>1</v>
      </c>
      <c r="L154" s="258">
        <v>12</v>
      </c>
      <c r="M154" s="230">
        <v>72000</v>
      </c>
      <c r="N154" s="258">
        <v>1</v>
      </c>
      <c r="O154" s="258">
        <v>6</v>
      </c>
      <c r="P154" s="259">
        <v>36000</v>
      </c>
      <c r="Q154" s="258">
        <v>1</v>
      </c>
      <c r="R154" s="258">
        <v>12</v>
      </c>
    </row>
    <row r="155" spans="1:18" ht="12.75" x14ac:dyDescent="0.35">
      <c r="A155" s="257" t="s">
        <v>1805</v>
      </c>
      <c r="B155" s="14" t="s">
        <v>629</v>
      </c>
      <c r="C155" s="14" t="s">
        <v>630</v>
      </c>
      <c r="D155" s="14" t="s">
        <v>973</v>
      </c>
      <c r="E155" s="230">
        <v>9500</v>
      </c>
      <c r="F155" s="14">
        <v>40572939</v>
      </c>
      <c r="G155" s="14" t="s">
        <v>974</v>
      </c>
      <c r="H155" s="14" t="s">
        <v>669</v>
      </c>
      <c r="I155" s="14" t="s">
        <v>634</v>
      </c>
      <c r="J155" s="14" t="s">
        <v>639</v>
      </c>
      <c r="K155" s="258">
        <v>1</v>
      </c>
      <c r="L155" s="258">
        <v>12</v>
      </c>
      <c r="M155" s="230">
        <v>114000</v>
      </c>
      <c r="N155" s="258">
        <v>1</v>
      </c>
      <c r="O155" s="258">
        <v>6</v>
      </c>
      <c r="P155" s="259">
        <v>57000</v>
      </c>
      <c r="Q155" s="258">
        <v>1</v>
      </c>
      <c r="R155" s="258">
        <v>12</v>
      </c>
    </row>
    <row r="156" spans="1:18" ht="12.75" x14ac:dyDescent="0.35">
      <c r="A156" s="257" t="s">
        <v>1805</v>
      </c>
      <c r="B156" s="14" t="s">
        <v>629</v>
      </c>
      <c r="C156" s="14" t="s">
        <v>630</v>
      </c>
      <c r="D156" s="14" t="s">
        <v>975</v>
      </c>
      <c r="E156" s="230">
        <v>5000</v>
      </c>
      <c r="F156" s="14">
        <v>44905917</v>
      </c>
      <c r="G156" s="14" t="s">
        <v>976</v>
      </c>
      <c r="H156" s="14" t="s">
        <v>767</v>
      </c>
      <c r="I156" s="14" t="s">
        <v>634</v>
      </c>
      <c r="J156" s="14" t="s">
        <v>639</v>
      </c>
      <c r="K156" s="258">
        <v>1</v>
      </c>
      <c r="L156" s="258">
        <v>12</v>
      </c>
      <c r="M156" s="230">
        <v>60000</v>
      </c>
      <c r="N156" s="258">
        <v>1</v>
      </c>
      <c r="O156" s="258">
        <v>6</v>
      </c>
      <c r="P156" s="259">
        <v>30000</v>
      </c>
      <c r="Q156" s="258">
        <v>1</v>
      </c>
      <c r="R156" s="258">
        <v>12</v>
      </c>
    </row>
    <row r="157" spans="1:18" ht="12.75" x14ac:dyDescent="0.35">
      <c r="A157" s="257" t="s">
        <v>1805</v>
      </c>
      <c r="B157" s="14" t="s">
        <v>629</v>
      </c>
      <c r="C157" s="14" t="s">
        <v>630</v>
      </c>
      <c r="D157" s="14" t="s">
        <v>682</v>
      </c>
      <c r="E157" s="230">
        <v>6000</v>
      </c>
      <c r="F157" s="14">
        <v>33567979</v>
      </c>
      <c r="G157" s="14" t="s">
        <v>977</v>
      </c>
      <c r="H157" s="14" t="s">
        <v>954</v>
      </c>
      <c r="I157" s="14" t="s">
        <v>634</v>
      </c>
      <c r="J157" s="14" t="s">
        <v>639</v>
      </c>
      <c r="K157" s="258">
        <v>1</v>
      </c>
      <c r="L157" s="258">
        <v>12</v>
      </c>
      <c r="M157" s="230">
        <v>72000</v>
      </c>
      <c r="N157" s="258">
        <v>1</v>
      </c>
      <c r="O157" s="258">
        <v>6</v>
      </c>
      <c r="P157" s="259">
        <v>36000</v>
      </c>
      <c r="Q157" s="258">
        <v>1</v>
      </c>
      <c r="R157" s="258">
        <v>12</v>
      </c>
    </row>
    <row r="158" spans="1:18" ht="12.75" x14ac:dyDescent="0.35">
      <c r="A158" s="257" t="s">
        <v>1805</v>
      </c>
      <c r="B158" s="14" t="s">
        <v>629</v>
      </c>
      <c r="C158" s="14" t="s">
        <v>630</v>
      </c>
      <c r="D158" s="14" t="s">
        <v>734</v>
      </c>
      <c r="E158" s="230">
        <v>7900</v>
      </c>
      <c r="F158" s="14">
        <v>19248787</v>
      </c>
      <c r="G158" s="14" t="s">
        <v>978</v>
      </c>
      <c r="H158" s="14" t="s">
        <v>638</v>
      </c>
      <c r="I158" s="14" t="s">
        <v>634</v>
      </c>
      <c r="J158" s="14" t="s">
        <v>639</v>
      </c>
      <c r="K158" s="258">
        <v>1</v>
      </c>
      <c r="L158" s="258">
        <v>12</v>
      </c>
      <c r="M158" s="230">
        <v>94800</v>
      </c>
      <c r="N158" s="258">
        <v>1</v>
      </c>
      <c r="O158" s="258">
        <v>6</v>
      </c>
      <c r="P158" s="259">
        <v>47400</v>
      </c>
      <c r="Q158" s="258">
        <v>1</v>
      </c>
      <c r="R158" s="258">
        <v>12</v>
      </c>
    </row>
    <row r="159" spans="1:18" ht="12.75" x14ac:dyDescent="0.35">
      <c r="A159" s="257" t="s">
        <v>1805</v>
      </c>
      <c r="B159" s="14" t="s">
        <v>629</v>
      </c>
      <c r="C159" s="14" t="s">
        <v>630</v>
      </c>
      <c r="D159" s="14" t="s">
        <v>979</v>
      </c>
      <c r="E159" s="230">
        <v>10000</v>
      </c>
      <c r="F159" s="14">
        <v>15844960</v>
      </c>
      <c r="G159" s="14" t="s">
        <v>980</v>
      </c>
      <c r="H159" s="14" t="s">
        <v>981</v>
      </c>
      <c r="I159" s="14" t="s">
        <v>634</v>
      </c>
      <c r="J159" s="14" t="s">
        <v>639</v>
      </c>
      <c r="K159" s="258">
        <v>1</v>
      </c>
      <c r="L159" s="258">
        <v>12</v>
      </c>
      <c r="M159" s="230">
        <v>120000</v>
      </c>
      <c r="N159" s="258">
        <v>1</v>
      </c>
      <c r="O159" s="258">
        <v>6</v>
      </c>
      <c r="P159" s="259">
        <v>60000</v>
      </c>
      <c r="Q159" s="258">
        <v>1</v>
      </c>
      <c r="R159" s="258">
        <v>12</v>
      </c>
    </row>
    <row r="160" spans="1:18" ht="12.75" x14ac:dyDescent="0.35">
      <c r="A160" s="257" t="s">
        <v>1805</v>
      </c>
      <c r="B160" s="14" t="s">
        <v>629</v>
      </c>
      <c r="C160" s="14" t="s">
        <v>630</v>
      </c>
      <c r="D160" s="14" t="s">
        <v>659</v>
      </c>
      <c r="E160" s="230">
        <v>15600</v>
      </c>
      <c r="F160" s="14">
        <v>15852761</v>
      </c>
      <c r="G160" s="14" t="s">
        <v>982</v>
      </c>
      <c r="H160" s="14" t="s">
        <v>661</v>
      </c>
      <c r="I160" s="14" t="s">
        <v>634</v>
      </c>
      <c r="J160" s="14" t="s">
        <v>639</v>
      </c>
      <c r="K160" s="258">
        <v>0</v>
      </c>
      <c r="L160" s="258">
        <v>0</v>
      </c>
      <c r="M160" s="230">
        <v>0</v>
      </c>
      <c r="N160" s="258">
        <v>1</v>
      </c>
      <c r="O160" s="258">
        <v>6</v>
      </c>
      <c r="P160" s="259">
        <v>93600</v>
      </c>
      <c r="Q160" s="258">
        <v>1</v>
      </c>
      <c r="R160" s="258">
        <v>12</v>
      </c>
    </row>
    <row r="161" spans="1:18" ht="12.75" x14ac:dyDescent="0.35">
      <c r="A161" s="257" t="s">
        <v>1805</v>
      </c>
      <c r="B161" s="14" t="s">
        <v>629</v>
      </c>
      <c r="C161" s="14" t="s">
        <v>630</v>
      </c>
      <c r="D161" s="14" t="s">
        <v>983</v>
      </c>
      <c r="E161" s="230">
        <v>3500</v>
      </c>
      <c r="F161" s="14">
        <v>44924318</v>
      </c>
      <c r="G161" s="14" t="s">
        <v>984</v>
      </c>
      <c r="H161" s="14" t="s">
        <v>720</v>
      </c>
      <c r="I161" s="14" t="s">
        <v>634</v>
      </c>
      <c r="J161" s="14" t="s">
        <v>639</v>
      </c>
      <c r="K161" s="258">
        <v>1</v>
      </c>
      <c r="L161" s="258">
        <v>2</v>
      </c>
      <c r="M161" s="230">
        <v>7000</v>
      </c>
      <c r="N161" s="258">
        <v>1</v>
      </c>
      <c r="O161" s="258">
        <v>6</v>
      </c>
      <c r="P161" s="259">
        <v>21000</v>
      </c>
      <c r="Q161" s="258">
        <v>1</v>
      </c>
      <c r="R161" s="258">
        <v>12</v>
      </c>
    </row>
    <row r="162" spans="1:18" ht="12.75" x14ac:dyDescent="0.35">
      <c r="A162" s="257" t="s">
        <v>1805</v>
      </c>
      <c r="B162" s="14" t="s">
        <v>629</v>
      </c>
      <c r="C162" s="14" t="s">
        <v>630</v>
      </c>
      <c r="D162" s="14" t="s">
        <v>985</v>
      </c>
      <c r="E162" s="230">
        <v>8000</v>
      </c>
      <c r="F162" s="14">
        <v>41365193</v>
      </c>
      <c r="G162" s="14" t="s">
        <v>986</v>
      </c>
      <c r="H162" s="14" t="s">
        <v>770</v>
      </c>
      <c r="I162" s="14" t="s">
        <v>648</v>
      </c>
      <c r="J162" s="14" t="s">
        <v>639</v>
      </c>
      <c r="K162" s="258">
        <v>1</v>
      </c>
      <c r="L162" s="258">
        <v>12</v>
      </c>
      <c r="M162" s="230">
        <v>96000</v>
      </c>
      <c r="N162" s="258">
        <v>1</v>
      </c>
      <c r="O162" s="258">
        <v>6</v>
      </c>
      <c r="P162" s="259">
        <v>48000</v>
      </c>
      <c r="Q162" s="258">
        <v>1</v>
      </c>
      <c r="R162" s="258">
        <v>12</v>
      </c>
    </row>
    <row r="163" spans="1:18" ht="12.75" x14ac:dyDescent="0.35">
      <c r="A163" s="257" t="s">
        <v>1805</v>
      </c>
      <c r="B163" s="14" t="s">
        <v>629</v>
      </c>
      <c r="C163" s="14" t="s">
        <v>630</v>
      </c>
      <c r="D163" s="14" t="s">
        <v>987</v>
      </c>
      <c r="E163" s="230">
        <v>15600</v>
      </c>
      <c r="F163" s="14">
        <v>40004571</v>
      </c>
      <c r="G163" s="14" t="s">
        <v>988</v>
      </c>
      <c r="H163" s="14" t="s">
        <v>720</v>
      </c>
      <c r="I163" s="14" t="s">
        <v>634</v>
      </c>
      <c r="J163" s="14" t="s">
        <v>639</v>
      </c>
      <c r="K163" s="258">
        <v>1</v>
      </c>
      <c r="L163" s="258">
        <v>8</v>
      </c>
      <c r="M163" s="230">
        <v>124800</v>
      </c>
      <c r="N163" s="258">
        <v>0</v>
      </c>
      <c r="O163" s="258">
        <v>0</v>
      </c>
      <c r="P163" s="259">
        <v>0</v>
      </c>
      <c r="Q163" s="258">
        <v>1</v>
      </c>
      <c r="R163" s="258">
        <v>12</v>
      </c>
    </row>
    <row r="164" spans="1:18" ht="12.75" x14ac:dyDescent="0.35">
      <c r="A164" s="257" t="s">
        <v>1805</v>
      </c>
      <c r="B164" s="14" t="s">
        <v>629</v>
      </c>
      <c r="C164" s="14" t="s">
        <v>630</v>
      </c>
      <c r="D164" s="14" t="s">
        <v>989</v>
      </c>
      <c r="E164" s="230">
        <v>8000</v>
      </c>
      <c r="F164" s="14">
        <v>29244747</v>
      </c>
      <c r="G164" s="14" t="s">
        <v>990</v>
      </c>
      <c r="H164" s="14" t="s">
        <v>991</v>
      </c>
      <c r="I164" s="14" t="s">
        <v>634</v>
      </c>
      <c r="J164" s="14" t="s">
        <v>639</v>
      </c>
      <c r="K164" s="258">
        <v>1</v>
      </c>
      <c r="L164" s="258">
        <v>12</v>
      </c>
      <c r="M164" s="230">
        <v>96000</v>
      </c>
      <c r="N164" s="258">
        <v>1</v>
      </c>
      <c r="O164" s="258">
        <v>6</v>
      </c>
      <c r="P164" s="259">
        <v>48000</v>
      </c>
      <c r="Q164" s="258">
        <v>1</v>
      </c>
      <c r="R164" s="258">
        <v>12</v>
      </c>
    </row>
    <row r="165" spans="1:18" ht="12.75" x14ac:dyDescent="0.35">
      <c r="A165" s="257" t="s">
        <v>1805</v>
      </c>
      <c r="B165" s="14" t="s">
        <v>629</v>
      </c>
      <c r="C165" s="14" t="s">
        <v>630</v>
      </c>
      <c r="D165" s="14" t="s">
        <v>992</v>
      </c>
      <c r="E165" s="230">
        <v>3500</v>
      </c>
      <c r="F165" s="14">
        <v>8059424</v>
      </c>
      <c r="G165" s="14" t="s">
        <v>993</v>
      </c>
      <c r="H165" s="14" t="s">
        <v>672</v>
      </c>
      <c r="I165" s="14" t="s">
        <v>652</v>
      </c>
      <c r="J165" s="14" t="s">
        <v>869</v>
      </c>
      <c r="K165" s="258">
        <v>1</v>
      </c>
      <c r="L165" s="258">
        <v>12</v>
      </c>
      <c r="M165" s="230">
        <v>42000</v>
      </c>
      <c r="N165" s="258">
        <v>1</v>
      </c>
      <c r="O165" s="258">
        <v>6</v>
      </c>
      <c r="P165" s="259">
        <v>21000</v>
      </c>
      <c r="Q165" s="258">
        <v>1</v>
      </c>
      <c r="R165" s="258">
        <v>12</v>
      </c>
    </row>
    <row r="166" spans="1:18" ht="12.75" x14ac:dyDescent="0.35">
      <c r="A166" s="257" t="s">
        <v>1805</v>
      </c>
      <c r="B166" s="14" t="s">
        <v>629</v>
      </c>
      <c r="C166" s="14" t="s">
        <v>630</v>
      </c>
      <c r="D166" s="14" t="s">
        <v>994</v>
      </c>
      <c r="E166" s="230">
        <v>9000</v>
      </c>
      <c r="F166" s="14">
        <v>42177163</v>
      </c>
      <c r="G166" s="14" t="s">
        <v>995</v>
      </c>
      <c r="H166" s="14" t="s">
        <v>638</v>
      </c>
      <c r="I166" s="14" t="s">
        <v>648</v>
      </c>
      <c r="J166" s="14" t="s">
        <v>648</v>
      </c>
      <c r="K166" s="258">
        <v>1</v>
      </c>
      <c r="L166" s="258">
        <v>12</v>
      </c>
      <c r="M166" s="230">
        <v>108000</v>
      </c>
      <c r="N166" s="258">
        <v>1</v>
      </c>
      <c r="O166" s="258">
        <v>4</v>
      </c>
      <c r="P166" s="259">
        <v>36000</v>
      </c>
      <c r="Q166" s="258">
        <v>1</v>
      </c>
      <c r="R166" s="258">
        <v>12</v>
      </c>
    </row>
    <row r="167" spans="1:18" ht="12.75" x14ac:dyDescent="0.35">
      <c r="A167" s="257" t="s">
        <v>1805</v>
      </c>
      <c r="B167" s="14" t="s">
        <v>629</v>
      </c>
      <c r="C167" s="14" t="s">
        <v>630</v>
      </c>
      <c r="D167" s="14" t="s">
        <v>996</v>
      </c>
      <c r="E167" s="230">
        <v>15600</v>
      </c>
      <c r="F167" s="14">
        <v>16665996</v>
      </c>
      <c r="G167" s="14" t="s">
        <v>997</v>
      </c>
      <c r="H167" s="14" t="s">
        <v>651</v>
      </c>
      <c r="I167" s="14" t="s">
        <v>634</v>
      </c>
      <c r="J167" s="14" t="s">
        <v>639</v>
      </c>
      <c r="K167" s="258">
        <v>1</v>
      </c>
      <c r="L167" s="258">
        <v>5</v>
      </c>
      <c r="M167" s="230">
        <v>78000</v>
      </c>
      <c r="N167" s="258">
        <v>1</v>
      </c>
      <c r="O167" s="258">
        <v>1</v>
      </c>
      <c r="P167" s="259">
        <v>15600</v>
      </c>
      <c r="Q167" s="258">
        <v>1</v>
      </c>
      <c r="R167" s="258">
        <v>12</v>
      </c>
    </row>
    <row r="168" spans="1:18" ht="12.75" x14ac:dyDescent="0.35">
      <c r="A168" s="257" t="s">
        <v>1805</v>
      </c>
      <c r="B168" s="14" t="s">
        <v>629</v>
      </c>
      <c r="C168" s="14" t="s">
        <v>630</v>
      </c>
      <c r="D168" s="14" t="s">
        <v>998</v>
      </c>
      <c r="E168" s="230">
        <v>7500</v>
      </c>
      <c r="F168" s="14">
        <v>8590983</v>
      </c>
      <c r="G168" s="14" t="s">
        <v>999</v>
      </c>
      <c r="H168" s="14" t="s">
        <v>1000</v>
      </c>
      <c r="I168" s="14" t="s">
        <v>634</v>
      </c>
      <c r="J168" s="14" t="s">
        <v>639</v>
      </c>
      <c r="K168" s="258">
        <v>1</v>
      </c>
      <c r="L168" s="258">
        <v>12</v>
      </c>
      <c r="M168" s="230">
        <v>90000</v>
      </c>
      <c r="N168" s="258">
        <v>1</v>
      </c>
      <c r="O168" s="258">
        <v>6</v>
      </c>
      <c r="P168" s="259">
        <v>45000</v>
      </c>
      <c r="Q168" s="258">
        <v>1</v>
      </c>
      <c r="R168" s="258">
        <v>12</v>
      </c>
    </row>
    <row r="169" spans="1:18" ht="12.75" x14ac:dyDescent="0.35">
      <c r="A169" s="257" t="s">
        <v>1805</v>
      </c>
      <c r="B169" s="14" t="s">
        <v>629</v>
      </c>
      <c r="C169" s="14" t="s">
        <v>630</v>
      </c>
      <c r="D169" s="14" t="s">
        <v>1001</v>
      </c>
      <c r="E169" s="230">
        <v>10000</v>
      </c>
      <c r="F169" s="14">
        <v>8765057</v>
      </c>
      <c r="G169" s="14" t="s">
        <v>1002</v>
      </c>
      <c r="H169" s="14" t="s">
        <v>642</v>
      </c>
      <c r="I169" s="14" t="s">
        <v>634</v>
      </c>
      <c r="J169" s="14" t="s">
        <v>639</v>
      </c>
      <c r="K169" s="258">
        <v>1</v>
      </c>
      <c r="L169" s="258">
        <v>12</v>
      </c>
      <c r="M169" s="230">
        <v>120000</v>
      </c>
      <c r="N169" s="258">
        <v>1</v>
      </c>
      <c r="O169" s="258">
        <v>6</v>
      </c>
      <c r="P169" s="259">
        <v>60000</v>
      </c>
      <c r="Q169" s="258">
        <v>1</v>
      </c>
      <c r="R169" s="258">
        <v>12</v>
      </c>
    </row>
    <row r="170" spans="1:18" ht="12.75" x14ac:dyDescent="0.35">
      <c r="A170" s="257" t="s">
        <v>1805</v>
      </c>
      <c r="B170" s="14" t="s">
        <v>629</v>
      </c>
      <c r="C170" s="14" t="s">
        <v>630</v>
      </c>
      <c r="D170" s="14" t="s">
        <v>1003</v>
      </c>
      <c r="E170" s="230">
        <v>15600</v>
      </c>
      <c r="F170" s="14">
        <v>43330391</v>
      </c>
      <c r="G170" s="14" t="s">
        <v>1004</v>
      </c>
      <c r="H170" s="14" t="s">
        <v>669</v>
      </c>
      <c r="I170" s="14" t="s">
        <v>634</v>
      </c>
      <c r="J170" s="14" t="s">
        <v>639</v>
      </c>
      <c r="K170" s="258">
        <v>1</v>
      </c>
      <c r="L170" s="258">
        <v>1</v>
      </c>
      <c r="M170" s="230">
        <v>15600</v>
      </c>
      <c r="N170" s="258">
        <v>0</v>
      </c>
      <c r="O170" s="258">
        <v>0</v>
      </c>
      <c r="P170" s="259">
        <v>0</v>
      </c>
      <c r="Q170" s="258">
        <v>1</v>
      </c>
      <c r="R170" s="258">
        <v>12</v>
      </c>
    </row>
    <row r="171" spans="1:18" ht="12.75" x14ac:dyDescent="0.35">
      <c r="A171" s="257" t="s">
        <v>1805</v>
      </c>
      <c r="B171" s="14" t="s">
        <v>629</v>
      </c>
      <c r="C171" s="14" t="s">
        <v>630</v>
      </c>
      <c r="D171" s="14" t="s">
        <v>937</v>
      </c>
      <c r="E171" s="230">
        <v>10000</v>
      </c>
      <c r="F171" s="14">
        <v>41059863</v>
      </c>
      <c r="G171" s="14" t="s">
        <v>1005</v>
      </c>
      <c r="H171" s="14" t="s">
        <v>651</v>
      </c>
      <c r="I171" s="14" t="s">
        <v>634</v>
      </c>
      <c r="J171" s="14" t="s">
        <v>639</v>
      </c>
      <c r="K171" s="258">
        <v>1</v>
      </c>
      <c r="L171" s="258">
        <v>12</v>
      </c>
      <c r="M171" s="230">
        <v>120000</v>
      </c>
      <c r="N171" s="258">
        <v>1</v>
      </c>
      <c r="O171" s="258">
        <v>6</v>
      </c>
      <c r="P171" s="259">
        <v>60000</v>
      </c>
      <c r="Q171" s="258">
        <v>1</v>
      </c>
      <c r="R171" s="258">
        <v>12</v>
      </c>
    </row>
    <row r="172" spans="1:18" ht="12.75" x14ac:dyDescent="0.35">
      <c r="A172" s="257" t="s">
        <v>1805</v>
      </c>
      <c r="B172" s="14" t="s">
        <v>629</v>
      </c>
      <c r="C172" s="14" t="s">
        <v>630</v>
      </c>
      <c r="D172" s="14" t="s">
        <v>1006</v>
      </c>
      <c r="E172" s="230">
        <v>11000</v>
      </c>
      <c r="F172" s="14">
        <v>40860236</v>
      </c>
      <c r="G172" s="14" t="s">
        <v>1007</v>
      </c>
      <c r="H172" s="14" t="s">
        <v>651</v>
      </c>
      <c r="I172" s="14" t="s">
        <v>634</v>
      </c>
      <c r="J172" s="14" t="s">
        <v>639</v>
      </c>
      <c r="K172" s="258">
        <v>1</v>
      </c>
      <c r="L172" s="258">
        <v>12</v>
      </c>
      <c r="M172" s="230">
        <v>132000</v>
      </c>
      <c r="N172" s="258">
        <v>1</v>
      </c>
      <c r="O172" s="258">
        <v>6</v>
      </c>
      <c r="P172" s="259">
        <v>66000</v>
      </c>
      <c r="Q172" s="258">
        <v>1</v>
      </c>
      <c r="R172" s="258">
        <v>12</v>
      </c>
    </row>
    <row r="173" spans="1:18" ht="12.75" x14ac:dyDescent="0.35">
      <c r="A173" s="257" t="s">
        <v>1805</v>
      </c>
      <c r="B173" s="14" t="s">
        <v>629</v>
      </c>
      <c r="C173" s="14" t="s">
        <v>630</v>
      </c>
      <c r="D173" s="14" t="s">
        <v>1008</v>
      </c>
      <c r="E173" s="230">
        <v>6200</v>
      </c>
      <c r="F173" s="14">
        <v>7763046</v>
      </c>
      <c r="G173" s="14" t="s">
        <v>1009</v>
      </c>
      <c r="H173" s="14" t="s">
        <v>1010</v>
      </c>
      <c r="I173" s="14" t="s">
        <v>648</v>
      </c>
      <c r="J173" s="14" t="s">
        <v>639</v>
      </c>
      <c r="K173" s="258">
        <v>1</v>
      </c>
      <c r="L173" s="258">
        <v>12</v>
      </c>
      <c r="M173" s="230">
        <v>74400</v>
      </c>
      <c r="N173" s="258">
        <v>1</v>
      </c>
      <c r="O173" s="258">
        <v>6</v>
      </c>
      <c r="P173" s="259">
        <v>37200</v>
      </c>
      <c r="Q173" s="258">
        <v>1</v>
      </c>
      <c r="R173" s="258">
        <v>12</v>
      </c>
    </row>
    <row r="174" spans="1:18" ht="12.75" x14ac:dyDescent="0.35">
      <c r="A174" s="257" t="s">
        <v>1805</v>
      </c>
      <c r="B174" s="14" t="s">
        <v>629</v>
      </c>
      <c r="C174" s="14" t="s">
        <v>630</v>
      </c>
      <c r="D174" s="14" t="s">
        <v>1011</v>
      </c>
      <c r="E174" s="230">
        <v>7500</v>
      </c>
      <c r="F174" s="14">
        <v>45160285</v>
      </c>
      <c r="G174" s="14" t="s">
        <v>1012</v>
      </c>
      <c r="H174" s="14" t="s">
        <v>638</v>
      </c>
      <c r="I174" s="14" t="s">
        <v>648</v>
      </c>
      <c r="J174" s="14" t="s">
        <v>639</v>
      </c>
      <c r="K174" s="258">
        <v>1</v>
      </c>
      <c r="L174" s="258">
        <v>12</v>
      </c>
      <c r="M174" s="230">
        <v>90000</v>
      </c>
      <c r="N174" s="258">
        <v>1</v>
      </c>
      <c r="O174" s="258">
        <v>4</v>
      </c>
      <c r="P174" s="259">
        <v>30000</v>
      </c>
      <c r="Q174" s="258">
        <v>1</v>
      </c>
      <c r="R174" s="258">
        <v>12</v>
      </c>
    </row>
    <row r="175" spans="1:18" ht="12.75" x14ac:dyDescent="0.35">
      <c r="A175" s="257" t="s">
        <v>1805</v>
      </c>
      <c r="B175" s="14" t="s">
        <v>687</v>
      </c>
      <c r="C175" s="14" t="s">
        <v>630</v>
      </c>
      <c r="D175" s="14" t="s">
        <v>1013</v>
      </c>
      <c r="E175" s="230">
        <v>11000</v>
      </c>
      <c r="F175" s="14">
        <v>41325020</v>
      </c>
      <c r="G175" s="14" t="s">
        <v>1014</v>
      </c>
      <c r="H175" s="14" t="s">
        <v>638</v>
      </c>
      <c r="I175" s="14" t="s">
        <v>634</v>
      </c>
      <c r="J175" s="14" t="s">
        <v>639</v>
      </c>
      <c r="K175" s="258">
        <v>1</v>
      </c>
      <c r="L175" s="258">
        <v>2</v>
      </c>
      <c r="M175" s="230">
        <v>22000</v>
      </c>
      <c r="N175" s="258">
        <v>1</v>
      </c>
      <c r="O175" s="258">
        <v>6</v>
      </c>
      <c r="P175" s="259">
        <v>66000</v>
      </c>
      <c r="Q175" s="258">
        <v>1</v>
      </c>
      <c r="R175" s="258">
        <v>12</v>
      </c>
    </row>
    <row r="176" spans="1:18" ht="12.75" x14ac:dyDescent="0.35">
      <c r="A176" s="257" t="s">
        <v>1805</v>
      </c>
      <c r="B176" s="14" t="s">
        <v>629</v>
      </c>
      <c r="C176" s="14" t="s">
        <v>630</v>
      </c>
      <c r="D176" s="14" t="s">
        <v>1015</v>
      </c>
      <c r="E176" s="230">
        <v>10500</v>
      </c>
      <c r="F176" s="14">
        <v>9523633</v>
      </c>
      <c r="G176" s="14" t="s">
        <v>1016</v>
      </c>
      <c r="H176" s="14" t="s">
        <v>904</v>
      </c>
      <c r="I176" s="14" t="s">
        <v>698</v>
      </c>
      <c r="J176" s="14" t="s">
        <v>648</v>
      </c>
      <c r="K176" s="258">
        <v>1</v>
      </c>
      <c r="L176" s="258">
        <v>12</v>
      </c>
      <c r="M176" s="230">
        <v>126000</v>
      </c>
      <c r="N176" s="258">
        <v>1</v>
      </c>
      <c r="O176" s="258">
        <v>6</v>
      </c>
      <c r="P176" s="259">
        <v>63000</v>
      </c>
      <c r="Q176" s="258">
        <v>1</v>
      </c>
      <c r="R176" s="258">
        <v>12</v>
      </c>
    </row>
    <row r="177" spans="1:18" ht="12.75" x14ac:dyDescent="0.35">
      <c r="A177" s="257" t="s">
        <v>1805</v>
      </c>
      <c r="B177" s="14" t="s">
        <v>629</v>
      </c>
      <c r="C177" s="14" t="s">
        <v>630</v>
      </c>
      <c r="D177" s="14" t="s">
        <v>1017</v>
      </c>
      <c r="E177" s="230">
        <v>2800</v>
      </c>
      <c r="F177" s="14">
        <v>7217807</v>
      </c>
      <c r="G177" s="14" t="s">
        <v>1018</v>
      </c>
      <c r="H177" s="14" t="s">
        <v>1019</v>
      </c>
      <c r="I177" s="14" t="s">
        <v>698</v>
      </c>
      <c r="J177" s="14" t="s">
        <v>635</v>
      </c>
      <c r="K177" s="258">
        <v>1</v>
      </c>
      <c r="L177" s="258">
        <v>12</v>
      </c>
      <c r="M177" s="230">
        <v>33600</v>
      </c>
      <c r="N177" s="258">
        <v>1</v>
      </c>
      <c r="O177" s="258">
        <v>6</v>
      </c>
      <c r="P177" s="259">
        <v>16800</v>
      </c>
      <c r="Q177" s="258">
        <v>1</v>
      </c>
      <c r="R177" s="258">
        <v>12</v>
      </c>
    </row>
    <row r="178" spans="1:18" ht="12.75" x14ac:dyDescent="0.35">
      <c r="A178" s="257" t="s">
        <v>1805</v>
      </c>
      <c r="B178" s="14" t="s">
        <v>629</v>
      </c>
      <c r="C178" s="14" t="s">
        <v>630</v>
      </c>
      <c r="D178" s="14" t="s">
        <v>1020</v>
      </c>
      <c r="E178" s="230">
        <v>6500</v>
      </c>
      <c r="F178" s="14">
        <v>41817622</v>
      </c>
      <c r="G178" s="14" t="s">
        <v>1021</v>
      </c>
      <c r="H178" s="14" t="s">
        <v>701</v>
      </c>
      <c r="I178" s="14" t="s">
        <v>652</v>
      </c>
      <c r="J178" s="14" t="s">
        <v>639</v>
      </c>
      <c r="K178" s="258">
        <v>1</v>
      </c>
      <c r="L178" s="258">
        <v>12</v>
      </c>
      <c r="M178" s="230">
        <v>78000</v>
      </c>
      <c r="N178" s="258">
        <v>1</v>
      </c>
      <c r="O178" s="258">
        <v>6</v>
      </c>
      <c r="P178" s="259">
        <v>39000</v>
      </c>
      <c r="Q178" s="258">
        <v>1</v>
      </c>
      <c r="R178" s="258">
        <v>12</v>
      </c>
    </row>
    <row r="179" spans="1:18" ht="12.75" x14ac:dyDescent="0.35">
      <c r="A179" s="257" t="s">
        <v>1805</v>
      </c>
      <c r="B179" s="14" t="s">
        <v>629</v>
      </c>
      <c r="C179" s="14" t="s">
        <v>630</v>
      </c>
      <c r="D179" s="14" t="s">
        <v>1022</v>
      </c>
      <c r="E179" s="230">
        <v>8000</v>
      </c>
      <c r="F179" s="14">
        <v>40925558</v>
      </c>
      <c r="G179" s="14" t="s">
        <v>1023</v>
      </c>
      <c r="H179" s="14" t="s">
        <v>638</v>
      </c>
      <c r="I179" s="14" t="s">
        <v>634</v>
      </c>
      <c r="J179" s="14" t="s">
        <v>639</v>
      </c>
      <c r="K179" s="258">
        <v>1</v>
      </c>
      <c r="L179" s="258">
        <v>12</v>
      </c>
      <c r="M179" s="230">
        <v>96000</v>
      </c>
      <c r="N179" s="258">
        <v>1</v>
      </c>
      <c r="O179" s="258">
        <v>6</v>
      </c>
      <c r="P179" s="259">
        <v>48000</v>
      </c>
      <c r="Q179" s="258">
        <v>1</v>
      </c>
      <c r="R179" s="258">
        <v>12</v>
      </c>
    </row>
    <row r="180" spans="1:18" ht="12.75" x14ac:dyDescent="0.35">
      <c r="A180" s="257" t="s">
        <v>1805</v>
      </c>
      <c r="B180" s="14" t="s">
        <v>629</v>
      </c>
      <c r="C180" s="14" t="s">
        <v>630</v>
      </c>
      <c r="D180" s="14" t="s">
        <v>1024</v>
      </c>
      <c r="E180" s="230">
        <v>8000</v>
      </c>
      <c r="F180" s="14">
        <v>43760552</v>
      </c>
      <c r="G180" s="14" t="s">
        <v>1025</v>
      </c>
      <c r="H180" s="14" t="s">
        <v>786</v>
      </c>
      <c r="I180" s="14" t="s">
        <v>634</v>
      </c>
      <c r="J180" s="14" t="s">
        <v>639</v>
      </c>
      <c r="K180" s="258">
        <v>1</v>
      </c>
      <c r="L180" s="258">
        <v>12</v>
      </c>
      <c r="M180" s="230">
        <v>96000</v>
      </c>
      <c r="N180" s="258">
        <v>1</v>
      </c>
      <c r="O180" s="258">
        <v>6</v>
      </c>
      <c r="P180" s="259">
        <v>48000</v>
      </c>
      <c r="Q180" s="258">
        <v>1</v>
      </c>
      <c r="R180" s="258">
        <v>12</v>
      </c>
    </row>
    <row r="181" spans="1:18" ht="12.75" x14ac:dyDescent="0.35">
      <c r="A181" s="257" t="s">
        <v>1805</v>
      </c>
      <c r="B181" s="14" t="s">
        <v>629</v>
      </c>
      <c r="C181" s="14" t="s">
        <v>630</v>
      </c>
      <c r="D181" s="14" t="s">
        <v>789</v>
      </c>
      <c r="E181" s="230">
        <v>15600</v>
      </c>
      <c r="F181" s="14">
        <v>8317897</v>
      </c>
      <c r="G181" s="14" t="s">
        <v>1026</v>
      </c>
      <c r="H181" s="14" t="s">
        <v>904</v>
      </c>
      <c r="I181" s="14" t="s">
        <v>634</v>
      </c>
      <c r="J181" s="14" t="s">
        <v>639</v>
      </c>
      <c r="K181" s="258">
        <v>1</v>
      </c>
      <c r="L181" s="258">
        <v>2</v>
      </c>
      <c r="M181" s="230">
        <v>31200</v>
      </c>
      <c r="N181" s="258">
        <v>1</v>
      </c>
      <c r="O181" s="258">
        <v>5</v>
      </c>
      <c r="P181" s="259">
        <v>74753</v>
      </c>
      <c r="Q181" s="258">
        <v>1</v>
      </c>
      <c r="R181" s="258">
        <v>12</v>
      </c>
    </row>
    <row r="182" spans="1:18" ht="12.75" x14ac:dyDescent="0.35">
      <c r="A182" s="257" t="s">
        <v>1805</v>
      </c>
      <c r="B182" s="14" t="s">
        <v>629</v>
      </c>
      <c r="C182" s="14" t="s">
        <v>630</v>
      </c>
      <c r="D182" s="14" t="s">
        <v>742</v>
      </c>
      <c r="E182" s="230">
        <v>4800</v>
      </c>
      <c r="F182" s="14">
        <v>40177272</v>
      </c>
      <c r="G182" s="14" t="s">
        <v>1027</v>
      </c>
      <c r="H182" s="14" t="s">
        <v>693</v>
      </c>
      <c r="I182" s="14" t="s">
        <v>648</v>
      </c>
      <c r="J182" s="14" t="s">
        <v>635</v>
      </c>
      <c r="K182" s="258">
        <v>1</v>
      </c>
      <c r="L182" s="258">
        <v>12</v>
      </c>
      <c r="M182" s="230">
        <v>57600</v>
      </c>
      <c r="N182" s="258">
        <v>1</v>
      </c>
      <c r="O182" s="258">
        <v>6</v>
      </c>
      <c r="P182" s="259">
        <v>28800</v>
      </c>
      <c r="Q182" s="258">
        <v>1</v>
      </c>
      <c r="R182" s="258">
        <v>12</v>
      </c>
    </row>
    <row r="183" spans="1:18" ht="12.75" x14ac:dyDescent="0.35">
      <c r="A183" s="257" t="s">
        <v>1805</v>
      </c>
      <c r="B183" s="14" t="s">
        <v>629</v>
      </c>
      <c r="C183" s="14" t="s">
        <v>630</v>
      </c>
      <c r="D183" s="14" t="s">
        <v>1028</v>
      </c>
      <c r="E183" s="230">
        <v>8000</v>
      </c>
      <c r="F183" s="14">
        <v>6064694</v>
      </c>
      <c r="G183" s="14" t="s">
        <v>1029</v>
      </c>
      <c r="H183" s="14" t="s">
        <v>767</v>
      </c>
      <c r="I183" s="14" t="s">
        <v>634</v>
      </c>
      <c r="J183" s="14" t="s">
        <v>639</v>
      </c>
      <c r="K183" s="258">
        <v>1</v>
      </c>
      <c r="L183" s="258">
        <v>12</v>
      </c>
      <c r="M183" s="230">
        <v>96000</v>
      </c>
      <c r="N183" s="258">
        <v>1</v>
      </c>
      <c r="O183" s="258">
        <v>6</v>
      </c>
      <c r="P183" s="259">
        <v>48000</v>
      </c>
      <c r="Q183" s="258">
        <v>1</v>
      </c>
      <c r="R183" s="258">
        <v>12</v>
      </c>
    </row>
    <row r="184" spans="1:18" ht="12.75" x14ac:dyDescent="0.35">
      <c r="A184" s="257" t="s">
        <v>1805</v>
      </c>
      <c r="B184" s="14" t="s">
        <v>629</v>
      </c>
      <c r="C184" s="14" t="s">
        <v>630</v>
      </c>
      <c r="D184" s="14" t="s">
        <v>1030</v>
      </c>
      <c r="E184" s="230">
        <v>2000</v>
      </c>
      <c r="F184" s="14">
        <v>16697099</v>
      </c>
      <c r="G184" s="14" t="s">
        <v>1031</v>
      </c>
      <c r="H184" s="14" t="s">
        <v>1032</v>
      </c>
      <c r="I184" s="14" t="s">
        <v>652</v>
      </c>
      <c r="J184" s="14" t="s">
        <v>635</v>
      </c>
      <c r="K184" s="258">
        <v>1</v>
      </c>
      <c r="L184" s="258">
        <v>12</v>
      </c>
      <c r="M184" s="230">
        <v>24000</v>
      </c>
      <c r="N184" s="258">
        <v>1</v>
      </c>
      <c r="O184" s="258">
        <v>6</v>
      </c>
      <c r="P184" s="259">
        <v>12000</v>
      </c>
      <c r="Q184" s="258">
        <v>1</v>
      </c>
      <c r="R184" s="258">
        <v>12</v>
      </c>
    </row>
    <row r="185" spans="1:18" ht="12.75" x14ac:dyDescent="0.35">
      <c r="A185" s="257" t="s">
        <v>1805</v>
      </c>
      <c r="B185" s="14" t="s">
        <v>629</v>
      </c>
      <c r="C185" s="14" t="s">
        <v>630</v>
      </c>
      <c r="D185" s="14" t="s">
        <v>682</v>
      </c>
      <c r="E185" s="230">
        <v>4500</v>
      </c>
      <c r="F185" s="14">
        <v>10291545</v>
      </c>
      <c r="G185" s="14" t="s">
        <v>1033</v>
      </c>
      <c r="H185" s="14" t="s">
        <v>658</v>
      </c>
      <c r="I185" s="14" t="s">
        <v>652</v>
      </c>
      <c r="J185" s="14" t="s">
        <v>635</v>
      </c>
      <c r="K185" s="258">
        <v>1</v>
      </c>
      <c r="L185" s="258">
        <v>12</v>
      </c>
      <c r="M185" s="230">
        <v>54000</v>
      </c>
      <c r="N185" s="258">
        <v>1</v>
      </c>
      <c r="O185" s="258">
        <v>6</v>
      </c>
      <c r="P185" s="259">
        <v>27000</v>
      </c>
      <c r="Q185" s="258">
        <v>1</v>
      </c>
      <c r="R185" s="258">
        <v>12</v>
      </c>
    </row>
    <row r="186" spans="1:18" ht="12.75" x14ac:dyDescent="0.35">
      <c r="A186" s="257" t="s">
        <v>1805</v>
      </c>
      <c r="B186" s="14" t="s">
        <v>629</v>
      </c>
      <c r="C186" s="14" t="s">
        <v>630</v>
      </c>
      <c r="D186" s="14" t="s">
        <v>659</v>
      </c>
      <c r="E186" s="230">
        <v>15600</v>
      </c>
      <c r="F186" s="14">
        <v>21288674</v>
      </c>
      <c r="G186" s="14" t="s">
        <v>1034</v>
      </c>
      <c r="H186" s="14" t="s">
        <v>1035</v>
      </c>
      <c r="I186" s="14" t="s">
        <v>634</v>
      </c>
      <c r="J186" s="14" t="s">
        <v>639</v>
      </c>
      <c r="K186" s="258">
        <v>1</v>
      </c>
      <c r="L186" s="258">
        <v>5</v>
      </c>
      <c r="M186" s="230">
        <v>78000</v>
      </c>
      <c r="N186" s="258">
        <v>1</v>
      </c>
      <c r="O186" s="258">
        <v>6</v>
      </c>
      <c r="P186" s="259">
        <v>93600</v>
      </c>
      <c r="Q186" s="258">
        <v>1</v>
      </c>
      <c r="R186" s="258">
        <v>12</v>
      </c>
    </row>
    <row r="187" spans="1:18" ht="12.75" x14ac:dyDescent="0.35">
      <c r="A187" s="257" t="s">
        <v>1805</v>
      </c>
      <c r="B187" s="14" t="s">
        <v>629</v>
      </c>
      <c r="C187" s="14" t="s">
        <v>630</v>
      </c>
      <c r="D187" s="14" t="s">
        <v>688</v>
      </c>
      <c r="E187" s="230">
        <v>8000</v>
      </c>
      <c r="F187" s="14">
        <v>4828940</v>
      </c>
      <c r="G187" s="14" t="s">
        <v>1036</v>
      </c>
      <c r="H187" s="14" t="s">
        <v>690</v>
      </c>
      <c r="I187" s="14" t="s">
        <v>698</v>
      </c>
      <c r="J187" s="14" t="s">
        <v>648</v>
      </c>
      <c r="K187" s="258">
        <v>1</v>
      </c>
      <c r="L187" s="258">
        <v>12</v>
      </c>
      <c r="M187" s="230">
        <v>96000</v>
      </c>
      <c r="N187" s="258">
        <v>1</v>
      </c>
      <c r="O187" s="258">
        <v>6</v>
      </c>
      <c r="P187" s="259">
        <v>48000</v>
      </c>
      <c r="Q187" s="258">
        <v>1</v>
      </c>
      <c r="R187" s="258">
        <v>12</v>
      </c>
    </row>
    <row r="188" spans="1:18" ht="12.75" x14ac:dyDescent="0.35">
      <c r="A188" s="257" t="s">
        <v>1805</v>
      </c>
      <c r="B188" s="14" t="s">
        <v>629</v>
      </c>
      <c r="C188" s="14" t="s">
        <v>630</v>
      </c>
      <c r="D188" s="14" t="s">
        <v>1037</v>
      </c>
      <c r="E188" s="230">
        <v>7500</v>
      </c>
      <c r="F188" s="14">
        <v>6131130</v>
      </c>
      <c r="G188" s="14" t="s">
        <v>1038</v>
      </c>
      <c r="H188" s="14" t="s">
        <v>723</v>
      </c>
      <c r="I188" s="14" t="s">
        <v>648</v>
      </c>
      <c r="J188" s="14" t="s">
        <v>639</v>
      </c>
      <c r="K188" s="258">
        <v>1</v>
      </c>
      <c r="L188" s="258">
        <v>12</v>
      </c>
      <c r="M188" s="230">
        <v>90000</v>
      </c>
      <c r="N188" s="258">
        <v>1</v>
      </c>
      <c r="O188" s="258">
        <v>6</v>
      </c>
      <c r="P188" s="259">
        <v>45000</v>
      </c>
      <c r="Q188" s="258">
        <v>1</v>
      </c>
      <c r="R188" s="258">
        <v>12</v>
      </c>
    </row>
    <row r="189" spans="1:18" ht="12.75" x14ac:dyDescent="0.35">
      <c r="A189" s="257" t="s">
        <v>1805</v>
      </c>
      <c r="B189" s="14" t="s">
        <v>629</v>
      </c>
      <c r="C189" s="14" t="s">
        <v>630</v>
      </c>
      <c r="D189" s="14" t="s">
        <v>742</v>
      </c>
      <c r="E189" s="230">
        <v>3500</v>
      </c>
      <c r="F189" s="14">
        <v>40171543</v>
      </c>
      <c r="G189" s="14" t="s">
        <v>1039</v>
      </c>
      <c r="H189" s="14" t="s">
        <v>693</v>
      </c>
      <c r="I189" s="14" t="s">
        <v>698</v>
      </c>
      <c r="J189" s="14" t="s">
        <v>635</v>
      </c>
      <c r="K189" s="258">
        <v>1</v>
      </c>
      <c r="L189" s="258">
        <v>12</v>
      </c>
      <c r="M189" s="230">
        <v>42000</v>
      </c>
      <c r="N189" s="258">
        <v>1</v>
      </c>
      <c r="O189" s="258">
        <v>6</v>
      </c>
      <c r="P189" s="259">
        <v>21000</v>
      </c>
      <c r="Q189" s="258">
        <v>1</v>
      </c>
      <c r="R189" s="258">
        <v>12</v>
      </c>
    </row>
    <row r="190" spans="1:18" ht="12.75" x14ac:dyDescent="0.35">
      <c r="A190" s="257" t="s">
        <v>1805</v>
      </c>
      <c r="B190" s="14" t="s">
        <v>629</v>
      </c>
      <c r="C190" s="14" t="s">
        <v>630</v>
      </c>
      <c r="D190" s="14" t="s">
        <v>734</v>
      </c>
      <c r="E190" s="230">
        <v>10000</v>
      </c>
      <c r="F190" s="14">
        <v>9005810</v>
      </c>
      <c r="G190" s="14" t="s">
        <v>1040</v>
      </c>
      <c r="H190" s="14" t="s">
        <v>638</v>
      </c>
      <c r="I190" s="14" t="s">
        <v>648</v>
      </c>
      <c r="J190" s="14" t="s">
        <v>639</v>
      </c>
      <c r="K190" s="258">
        <v>1</v>
      </c>
      <c r="L190" s="258">
        <v>12</v>
      </c>
      <c r="M190" s="230">
        <v>120000</v>
      </c>
      <c r="N190" s="258">
        <v>1</v>
      </c>
      <c r="O190" s="258">
        <v>6</v>
      </c>
      <c r="P190" s="259">
        <v>60000</v>
      </c>
      <c r="Q190" s="258">
        <v>1</v>
      </c>
      <c r="R190" s="258">
        <v>12</v>
      </c>
    </row>
    <row r="191" spans="1:18" ht="12.75" x14ac:dyDescent="0.35">
      <c r="A191" s="257" t="s">
        <v>1805</v>
      </c>
      <c r="B191" s="14" t="s">
        <v>629</v>
      </c>
      <c r="C191" s="14" t="s">
        <v>630</v>
      </c>
      <c r="D191" s="14" t="s">
        <v>789</v>
      </c>
      <c r="E191" s="230">
        <v>15600</v>
      </c>
      <c r="F191" s="14">
        <v>7757128</v>
      </c>
      <c r="G191" s="14" t="s">
        <v>1041</v>
      </c>
      <c r="H191" s="14" t="s">
        <v>664</v>
      </c>
      <c r="I191" s="14" t="s">
        <v>634</v>
      </c>
      <c r="J191" s="14" t="s">
        <v>639</v>
      </c>
      <c r="K191" s="258">
        <v>1</v>
      </c>
      <c r="L191" s="258">
        <v>7</v>
      </c>
      <c r="M191" s="230">
        <v>109200</v>
      </c>
      <c r="N191" s="258">
        <v>0</v>
      </c>
      <c r="O191" s="258">
        <v>0</v>
      </c>
      <c r="P191" s="259">
        <v>0</v>
      </c>
      <c r="Q191" s="258">
        <v>1</v>
      </c>
      <c r="R191" s="258">
        <v>12</v>
      </c>
    </row>
    <row r="192" spans="1:18" ht="12.75" x14ac:dyDescent="0.35">
      <c r="A192" s="257" t="s">
        <v>1805</v>
      </c>
      <c r="B192" s="14" t="s">
        <v>629</v>
      </c>
      <c r="C192" s="14" t="s">
        <v>630</v>
      </c>
      <c r="D192" s="14" t="s">
        <v>987</v>
      </c>
      <c r="E192" s="230">
        <v>13500</v>
      </c>
      <c r="F192" s="14">
        <v>8564814</v>
      </c>
      <c r="G192" s="14" t="s">
        <v>1042</v>
      </c>
      <c r="H192" s="14" t="s">
        <v>720</v>
      </c>
      <c r="I192" s="14" t="s">
        <v>634</v>
      </c>
      <c r="J192" s="14" t="s">
        <v>639</v>
      </c>
      <c r="K192" s="258">
        <v>1</v>
      </c>
      <c r="L192" s="258">
        <v>12</v>
      </c>
      <c r="M192" s="230">
        <v>162000</v>
      </c>
      <c r="N192" s="258">
        <v>1</v>
      </c>
      <c r="O192" s="258">
        <v>6</v>
      </c>
      <c r="P192" s="259">
        <v>81000</v>
      </c>
      <c r="Q192" s="258">
        <v>1</v>
      </c>
      <c r="R192" s="258">
        <v>12</v>
      </c>
    </row>
    <row r="193" spans="1:18" ht="12.75" x14ac:dyDescent="0.35">
      <c r="A193" s="257" t="s">
        <v>1805</v>
      </c>
      <c r="B193" s="14" t="s">
        <v>629</v>
      </c>
      <c r="C193" s="14" t="s">
        <v>630</v>
      </c>
      <c r="D193" s="14" t="s">
        <v>857</v>
      </c>
      <c r="E193" s="230">
        <v>3500</v>
      </c>
      <c r="F193" s="14">
        <v>45609747</v>
      </c>
      <c r="G193" s="14" t="s">
        <v>1043</v>
      </c>
      <c r="H193" s="14" t="s">
        <v>679</v>
      </c>
      <c r="I193" s="14" t="s">
        <v>648</v>
      </c>
      <c r="J193" s="14" t="s">
        <v>639</v>
      </c>
      <c r="K193" s="258">
        <v>1</v>
      </c>
      <c r="L193" s="258">
        <v>12</v>
      </c>
      <c r="M193" s="230">
        <v>42000</v>
      </c>
      <c r="N193" s="258">
        <v>1</v>
      </c>
      <c r="O193" s="258">
        <v>2</v>
      </c>
      <c r="P193" s="259">
        <v>7000</v>
      </c>
      <c r="Q193" s="258">
        <v>1</v>
      </c>
      <c r="R193" s="258">
        <v>12</v>
      </c>
    </row>
    <row r="194" spans="1:18" ht="12.75" x14ac:dyDescent="0.35">
      <c r="A194" s="257" t="s">
        <v>1805</v>
      </c>
      <c r="B194" s="14" t="s">
        <v>629</v>
      </c>
      <c r="C194" s="14" t="s">
        <v>630</v>
      </c>
      <c r="D194" s="14" t="s">
        <v>1044</v>
      </c>
      <c r="E194" s="230">
        <v>12000</v>
      </c>
      <c r="F194" s="14">
        <v>7938815</v>
      </c>
      <c r="G194" s="14" t="s">
        <v>1045</v>
      </c>
      <c r="H194" s="14" t="s">
        <v>712</v>
      </c>
      <c r="I194" s="14" t="s">
        <v>698</v>
      </c>
      <c r="J194" s="14" t="s">
        <v>648</v>
      </c>
      <c r="K194" s="258">
        <v>1</v>
      </c>
      <c r="L194" s="258">
        <v>12</v>
      </c>
      <c r="M194" s="230">
        <v>144000</v>
      </c>
      <c r="N194" s="258">
        <v>1</v>
      </c>
      <c r="O194" s="258">
        <v>6</v>
      </c>
      <c r="P194" s="259">
        <v>72000</v>
      </c>
      <c r="Q194" s="258">
        <v>1</v>
      </c>
      <c r="R194" s="258">
        <v>12</v>
      </c>
    </row>
    <row r="195" spans="1:18" ht="12.75" x14ac:dyDescent="0.35">
      <c r="A195" s="257" t="s">
        <v>1805</v>
      </c>
      <c r="B195" s="14" t="s">
        <v>629</v>
      </c>
      <c r="C195" s="14" t="s">
        <v>630</v>
      </c>
      <c r="D195" s="14" t="s">
        <v>994</v>
      </c>
      <c r="E195" s="230">
        <v>9000</v>
      </c>
      <c r="F195" s="14">
        <v>43242038</v>
      </c>
      <c r="G195" s="14" t="s">
        <v>1046</v>
      </c>
      <c r="H195" s="14" t="s">
        <v>638</v>
      </c>
      <c r="I195" s="14" t="s">
        <v>698</v>
      </c>
      <c r="J195" s="14" t="s">
        <v>648</v>
      </c>
      <c r="K195" s="258">
        <v>1</v>
      </c>
      <c r="L195" s="258">
        <v>12</v>
      </c>
      <c r="M195" s="230">
        <v>108000</v>
      </c>
      <c r="N195" s="258">
        <v>1</v>
      </c>
      <c r="O195" s="258">
        <v>6</v>
      </c>
      <c r="P195" s="259">
        <v>54000</v>
      </c>
      <c r="Q195" s="258">
        <v>1</v>
      </c>
      <c r="R195" s="258">
        <v>12</v>
      </c>
    </row>
    <row r="196" spans="1:18" ht="12.75" x14ac:dyDescent="0.35">
      <c r="A196" s="257" t="s">
        <v>1805</v>
      </c>
      <c r="B196" s="14" t="s">
        <v>629</v>
      </c>
      <c r="C196" s="14" t="s">
        <v>630</v>
      </c>
      <c r="D196" s="14" t="s">
        <v>1047</v>
      </c>
      <c r="E196" s="230">
        <v>8000</v>
      </c>
      <c r="F196" s="14">
        <v>16780752</v>
      </c>
      <c r="G196" s="14" t="s">
        <v>1048</v>
      </c>
      <c r="H196" s="14" t="s">
        <v>1049</v>
      </c>
      <c r="I196" s="14" t="s">
        <v>698</v>
      </c>
      <c r="J196" s="14" t="s">
        <v>639</v>
      </c>
      <c r="K196" s="258">
        <v>1</v>
      </c>
      <c r="L196" s="258">
        <v>12</v>
      </c>
      <c r="M196" s="230">
        <v>96000</v>
      </c>
      <c r="N196" s="258">
        <v>1</v>
      </c>
      <c r="O196" s="258">
        <v>6</v>
      </c>
      <c r="P196" s="259">
        <v>48000</v>
      </c>
      <c r="Q196" s="258">
        <v>1</v>
      </c>
      <c r="R196" s="258">
        <v>12</v>
      </c>
    </row>
    <row r="197" spans="1:18" ht="12.75" x14ac:dyDescent="0.35">
      <c r="A197" s="257" t="s">
        <v>1805</v>
      </c>
      <c r="B197" s="14" t="s">
        <v>629</v>
      </c>
      <c r="C197" s="14" t="s">
        <v>630</v>
      </c>
      <c r="D197" s="14" t="s">
        <v>787</v>
      </c>
      <c r="E197" s="230">
        <v>15600</v>
      </c>
      <c r="F197" s="14">
        <v>15421117</v>
      </c>
      <c r="G197" s="14" t="s">
        <v>1050</v>
      </c>
      <c r="H197" s="14" t="s">
        <v>645</v>
      </c>
      <c r="I197" s="14" t="s">
        <v>634</v>
      </c>
      <c r="J197" s="14" t="s">
        <v>639</v>
      </c>
      <c r="K197" s="258">
        <v>1</v>
      </c>
      <c r="L197" s="258">
        <v>3</v>
      </c>
      <c r="M197" s="230">
        <v>46800</v>
      </c>
      <c r="N197" s="258">
        <v>1</v>
      </c>
      <c r="O197" s="258">
        <v>4</v>
      </c>
      <c r="P197" s="259">
        <v>62400</v>
      </c>
      <c r="Q197" s="258">
        <v>1</v>
      </c>
      <c r="R197" s="258">
        <v>12</v>
      </c>
    </row>
    <row r="198" spans="1:18" ht="12.75" x14ac:dyDescent="0.35">
      <c r="A198" s="257" t="s">
        <v>1805</v>
      </c>
      <c r="B198" s="14" t="s">
        <v>629</v>
      </c>
      <c r="C198" s="14" t="s">
        <v>630</v>
      </c>
      <c r="D198" s="14" t="s">
        <v>1051</v>
      </c>
      <c r="E198" s="230">
        <v>8000</v>
      </c>
      <c r="F198" s="14">
        <v>40088782</v>
      </c>
      <c r="G198" s="14" t="s">
        <v>1052</v>
      </c>
      <c r="H198" s="14" t="s">
        <v>679</v>
      </c>
      <c r="I198" s="14" t="s">
        <v>634</v>
      </c>
      <c r="J198" s="14" t="s">
        <v>639</v>
      </c>
      <c r="K198" s="258">
        <v>0</v>
      </c>
      <c r="L198" s="258">
        <v>0</v>
      </c>
      <c r="M198" s="230">
        <v>0</v>
      </c>
      <c r="N198" s="258">
        <v>1</v>
      </c>
      <c r="O198" s="258">
        <v>1</v>
      </c>
      <c r="P198" s="259">
        <v>8000</v>
      </c>
      <c r="Q198" s="258">
        <v>1</v>
      </c>
      <c r="R198" s="258">
        <v>12</v>
      </c>
    </row>
    <row r="199" spans="1:18" ht="12.75" x14ac:dyDescent="0.35">
      <c r="A199" s="257" t="s">
        <v>1805</v>
      </c>
      <c r="B199" s="14" t="s">
        <v>629</v>
      </c>
      <c r="C199" s="14" t="s">
        <v>630</v>
      </c>
      <c r="D199" s="14" t="s">
        <v>1053</v>
      </c>
      <c r="E199" s="230">
        <v>6000</v>
      </c>
      <c r="F199" s="14">
        <v>72407987</v>
      </c>
      <c r="G199" s="14" t="s">
        <v>1054</v>
      </c>
      <c r="H199" s="14" t="s">
        <v>817</v>
      </c>
      <c r="I199" s="14" t="s">
        <v>648</v>
      </c>
      <c r="J199" s="14" t="s">
        <v>639</v>
      </c>
      <c r="K199" s="258">
        <v>1</v>
      </c>
      <c r="L199" s="258">
        <v>12</v>
      </c>
      <c r="M199" s="230">
        <v>72000</v>
      </c>
      <c r="N199" s="258">
        <v>1</v>
      </c>
      <c r="O199" s="258">
        <v>6</v>
      </c>
      <c r="P199" s="259">
        <v>36000</v>
      </c>
      <c r="Q199" s="258">
        <v>1</v>
      </c>
      <c r="R199" s="258">
        <v>12</v>
      </c>
    </row>
    <row r="200" spans="1:18" ht="12.75" x14ac:dyDescent="0.35">
      <c r="A200" s="257" t="s">
        <v>1805</v>
      </c>
      <c r="B200" s="14" t="s">
        <v>629</v>
      </c>
      <c r="C200" s="14" t="s">
        <v>630</v>
      </c>
      <c r="D200" s="14" t="s">
        <v>1055</v>
      </c>
      <c r="E200" s="230">
        <v>15600</v>
      </c>
      <c r="F200" s="14">
        <v>42312646</v>
      </c>
      <c r="G200" s="14" t="s">
        <v>1056</v>
      </c>
      <c r="H200" s="14" t="s">
        <v>638</v>
      </c>
      <c r="I200" s="14" t="s">
        <v>634</v>
      </c>
      <c r="J200" s="14" t="s">
        <v>639</v>
      </c>
      <c r="K200" s="258">
        <v>1</v>
      </c>
      <c r="L200" s="258">
        <v>12</v>
      </c>
      <c r="M200" s="230">
        <v>187200</v>
      </c>
      <c r="N200" s="258">
        <v>1</v>
      </c>
      <c r="O200" s="258">
        <v>6</v>
      </c>
      <c r="P200" s="259">
        <v>93600</v>
      </c>
      <c r="Q200" s="258">
        <v>1</v>
      </c>
      <c r="R200" s="258">
        <v>12</v>
      </c>
    </row>
    <row r="201" spans="1:18" ht="12.75" x14ac:dyDescent="0.35">
      <c r="A201" s="257" t="s">
        <v>1805</v>
      </c>
      <c r="B201" s="14" t="s">
        <v>629</v>
      </c>
      <c r="C201" s="14" t="s">
        <v>630</v>
      </c>
      <c r="D201" s="14" t="s">
        <v>1057</v>
      </c>
      <c r="E201" s="230">
        <v>11000</v>
      </c>
      <c r="F201" s="14">
        <v>10385489</v>
      </c>
      <c r="G201" s="14" t="s">
        <v>1058</v>
      </c>
      <c r="H201" s="14" t="s">
        <v>781</v>
      </c>
      <c r="I201" s="14" t="s">
        <v>634</v>
      </c>
      <c r="J201" s="14" t="s">
        <v>639</v>
      </c>
      <c r="K201" s="258">
        <v>1</v>
      </c>
      <c r="L201" s="258">
        <v>12</v>
      </c>
      <c r="M201" s="230">
        <v>132000</v>
      </c>
      <c r="N201" s="258">
        <v>1</v>
      </c>
      <c r="O201" s="258">
        <v>6</v>
      </c>
      <c r="P201" s="259">
        <v>66000</v>
      </c>
      <c r="Q201" s="258">
        <v>1</v>
      </c>
      <c r="R201" s="258">
        <v>12</v>
      </c>
    </row>
    <row r="202" spans="1:18" ht="12.75" x14ac:dyDescent="0.35">
      <c r="A202" s="257" t="s">
        <v>1805</v>
      </c>
      <c r="B202" s="14" t="s">
        <v>629</v>
      </c>
      <c r="C202" s="14" t="s">
        <v>630</v>
      </c>
      <c r="D202" s="14" t="s">
        <v>694</v>
      </c>
      <c r="E202" s="230">
        <v>4500</v>
      </c>
      <c r="F202" s="14">
        <v>10353132</v>
      </c>
      <c r="G202" s="14" t="s">
        <v>1059</v>
      </c>
      <c r="H202" s="14" t="s">
        <v>762</v>
      </c>
      <c r="I202" s="14" t="s">
        <v>698</v>
      </c>
      <c r="J202" s="14" t="s">
        <v>635</v>
      </c>
      <c r="K202" s="258">
        <v>1</v>
      </c>
      <c r="L202" s="258">
        <v>12</v>
      </c>
      <c r="M202" s="230">
        <v>54000</v>
      </c>
      <c r="N202" s="258">
        <v>1</v>
      </c>
      <c r="O202" s="258">
        <v>6</v>
      </c>
      <c r="P202" s="259">
        <v>27000</v>
      </c>
      <c r="Q202" s="258">
        <v>1</v>
      </c>
      <c r="R202" s="258">
        <v>12</v>
      </c>
    </row>
    <row r="203" spans="1:18" ht="12.75" x14ac:dyDescent="0.35">
      <c r="A203" s="257" t="s">
        <v>1805</v>
      </c>
      <c r="B203" s="14" t="s">
        <v>629</v>
      </c>
      <c r="C203" s="14" t="s">
        <v>630</v>
      </c>
      <c r="D203" s="14" t="s">
        <v>1060</v>
      </c>
      <c r="E203" s="230">
        <v>6000</v>
      </c>
      <c r="F203" s="14">
        <v>20057661</v>
      </c>
      <c r="G203" s="14" t="s">
        <v>1061</v>
      </c>
      <c r="H203" s="14" t="s">
        <v>786</v>
      </c>
      <c r="I203" s="14" t="s">
        <v>634</v>
      </c>
      <c r="J203" s="14" t="s">
        <v>639</v>
      </c>
      <c r="K203" s="258">
        <v>1</v>
      </c>
      <c r="L203" s="258">
        <v>12</v>
      </c>
      <c r="M203" s="230">
        <v>72000</v>
      </c>
      <c r="N203" s="258">
        <v>1</v>
      </c>
      <c r="O203" s="258">
        <v>6</v>
      </c>
      <c r="P203" s="259">
        <v>36000</v>
      </c>
      <c r="Q203" s="258">
        <v>1</v>
      </c>
      <c r="R203" s="258">
        <v>12</v>
      </c>
    </row>
    <row r="204" spans="1:18" ht="12.75" x14ac:dyDescent="0.35">
      <c r="A204" s="257" t="s">
        <v>1805</v>
      </c>
      <c r="B204" s="14" t="s">
        <v>629</v>
      </c>
      <c r="C204" s="14" t="s">
        <v>630</v>
      </c>
      <c r="D204" s="14" t="s">
        <v>1062</v>
      </c>
      <c r="E204" s="230">
        <v>3000</v>
      </c>
      <c r="F204" s="14">
        <v>70443805</v>
      </c>
      <c r="G204" s="14" t="s">
        <v>1063</v>
      </c>
      <c r="H204" s="14" t="s">
        <v>658</v>
      </c>
      <c r="I204" s="14" t="s">
        <v>634</v>
      </c>
      <c r="J204" s="14" t="s">
        <v>635</v>
      </c>
      <c r="K204" s="258">
        <v>1</v>
      </c>
      <c r="L204" s="258">
        <v>12</v>
      </c>
      <c r="M204" s="230">
        <v>36000</v>
      </c>
      <c r="N204" s="258">
        <v>1</v>
      </c>
      <c r="O204" s="258">
        <v>6</v>
      </c>
      <c r="P204" s="259">
        <v>18000</v>
      </c>
      <c r="Q204" s="258">
        <v>1</v>
      </c>
      <c r="R204" s="258">
        <v>12</v>
      </c>
    </row>
    <row r="205" spans="1:18" ht="12.75" x14ac:dyDescent="0.35">
      <c r="A205" s="257" t="s">
        <v>1805</v>
      </c>
      <c r="B205" s="14" t="s">
        <v>629</v>
      </c>
      <c r="C205" s="14" t="s">
        <v>630</v>
      </c>
      <c r="D205" s="14" t="s">
        <v>828</v>
      </c>
      <c r="E205" s="230">
        <v>12000</v>
      </c>
      <c r="F205" s="14">
        <v>32887944</v>
      </c>
      <c r="G205" s="14" t="s">
        <v>1064</v>
      </c>
      <c r="H205" s="14" t="s">
        <v>1065</v>
      </c>
      <c r="I205" s="14" t="s">
        <v>634</v>
      </c>
      <c r="J205" s="14" t="s">
        <v>639</v>
      </c>
      <c r="K205" s="258">
        <v>1</v>
      </c>
      <c r="L205" s="258">
        <v>12</v>
      </c>
      <c r="M205" s="230">
        <v>144000</v>
      </c>
      <c r="N205" s="258">
        <v>1</v>
      </c>
      <c r="O205" s="258">
        <v>6</v>
      </c>
      <c r="P205" s="259">
        <v>72000</v>
      </c>
      <c r="Q205" s="258">
        <v>1</v>
      </c>
      <c r="R205" s="258">
        <v>12</v>
      </c>
    </row>
    <row r="206" spans="1:18" ht="12.75" x14ac:dyDescent="0.35">
      <c r="A206" s="257" t="s">
        <v>1805</v>
      </c>
      <c r="B206" s="14" t="s">
        <v>629</v>
      </c>
      <c r="C206" s="14" t="s">
        <v>630</v>
      </c>
      <c r="D206" s="14" t="s">
        <v>1066</v>
      </c>
      <c r="E206" s="230">
        <v>8500</v>
      </c>
      <c r="F206" s="14">
        <v>40276335</v>
      </c>
      <c r="G206" s="14" t="s">
        <v>1067</v>
      </c>
      <c r="H206" s="14" t="s">
        <v>642</v>
      </c>
      <c r="I206" s="14" t="s">
        <v>634</v>
      </c>
      <c r="J206" s="14" t="s">
        <v>639</v>
      </c>
      <c r="K206" s="258">
        <v>1</v>
      </c>
      <c r="L206" s="258">
        <v>12</v>
      </c>
      <c r="M206" s="230">
        <v>102000</v>
      </c>
      <c r="N206" s="258">
        <v>1</v>
      </c>
      <c r="O206" s="258">
        <v>6</v>
      </c>
      <c r="P206" s="259">
        <v>51000</v>
      </c>
      <c r="Q206" s="258">
        <v>1</v>
      </c>
      <c r="R206" s="258">
        <v>12</v>
      </c>
    </row>
    <row r="207" spans="1:18" ht="12.75" x14ac:dyDescent="0.35">
      <c r="A207" s="257" t="s">
        <v>1805</v>
      </c>
      <c r="B207" s="14" t="s">
        <v>629</v>
      </c>
      <c r="C207" s="14" t="s">
        <v>630</v>
      </c>
      <c r="D207" s="14" t="s">
        <v>1068</v>
      </c>
      <c r="E207" s="230">
        <v>11000</v>
      </c>
      <c r="F207" s="14">
        <v>43422861</v>
      </c>
      <c r="G207" s="14" t="s">
        <v>1069</v>
      </c>
      <c r="H207" s="14" t="s">
        <v>786</v>
      </c>
      <c r="I207" s="14" t="s">
        <v>634</v>
      </c>
      <c r="J207" s="14" t="s">
        <v>639</v>
      </c>
      <c r="K207" s="258">
        <v>1</v>
      </c>
      <c r="L207" s="258">
        <v>12</v>
      </c>
      <c r="M207" s="230">
        <v>132000</v>
      </c>
      <c r="N207" s="258">
        <v>1</v>
      </c>
      <c r="O207" s="258">
        <v>6</v>
      </c>
      <c r="P207" s="259">
        <v>66000</v>
      </c>
      <c r="Q207" s="258">
        <v>1</v>
      </c>
      <c r="R207" s="258">
        <v>12</v>
      </c>
    </row>
    <row r="208" spans="1:18" ht="12.75" x14ac:dyDescent="0.35">
      <c r="A208" s="257" t="s">
        <v>1805</v>
      </c>
      <c r="B208" s="14" t="s">
        <v>629</v>
      </c>
      <c r="C208" s="14" t="s">
        <v>630</v>
      </c>
      <c r="D208" s="14" t="s">
        <v>1070</v>
      </c>
      <c r="E208" s="230">
        <v>6000</v>
      </c>
      <c r="F208" s="14">
        <v>9216502</v>
      </c>
      <c r="G208" s="14" t="s">
        <v>1071</v>
      </c>
      <c r="H208" s="14" t="s">
        <v>913</v>
      </c>
      <c r="I208" s="14" t="s">
        <v>634</v>
      </c>
      <c r="J208" s="14" t="s">
        <v>639</v>
      </c>
      <c r="K208" s="258">
        <v>1</v>
      </c>
      <c r="L208" s="258">
        <v>12</v>
      </c>
      <c r="M208" s="230">
        <v>72000</v>
      </c>
      <c r="N208" s="258">
        <v>1</v>
      </c>
      <c r="O208" s="258">
        <v>6</v>
      </c>
      <c r="P208" s="259">
        <v>36000</v>
      </c>
      <c r="Q208" s="258">
        <v>1</v>
      </c>
      <c r="R208" s="258">
        <v>12</v>
      </c>
    </row>
    <row r="209" spans="1:18" ht="12.75" x14ac:dyDescent="0.35">
      <c r="A209" s="257" t="s">
        <v>1805</v>
      </c>
      <c r="B209" s="14" t="s">
        <v>629</v>
      </c>
      <c r="C209" s="14" t="s">
        <v>630</v>
      </c>
      <c r="D209" s="14" t="s">
        <v>1030</v>
      </c>
      <c r="E209" s="230">
        <v>2000</v>
      </c>
      <c r="F209" s="14">
        <v>41466915</v>
      </c>
      <c r="G209" s="14" t="s">
        <v>1072</v>
      </c>
      <c r="H209" s="14" t="s">
        <v>1073</v>
      </c>
      <c r="I209" s="14" t="s">
        <v>634</v>
      </c>
      <c r="J209" s="14" t="s">
        <v>635</v>
      </c>
      <c r="K209" s="258">
        <v>1</v>
      </c>
      <c r="L209" s="258">
        <v>12</v>
      </c>
      <c r="M209" s="230">
        <v>24000</v>
      </c>
      <c r="N209" s="258">
        <v>1</v>
      </c>
      <c r="O209" s="258">
        <v>6</v>
      </c>
      <c r="P209" s="259">
        <v>12000</v>
      </c>
      <c r="Q209" s="258">
        <v>1</v>
      </c>
      <c r="R209" s="258">
        <v>12</v>
      </c>
    </row>
    <row r="210" spans="1:18" ht="12.75" x14ac:dyDescent="0.35">
      <c r="A210" s="257" t="s">
        <v>1805</v>
      </c>
      <c r="B210" s="14" t="s">
        <v>629</v>
      </c>
      <c r="C210" s="14" t="s">
        <v>630</v>
      </c>
      <c r="D210" s="14" t="s">
        <v>1074</v>
      </c>
      <c r="E210" s="230">
        <v>6000</v>
      </c>
      <c r="F210" s="14">
        <v>46319986</v>
      </c>
      <c r="G210" s="14" t="s">
        <v>1075</v>
      </c>
      <c r="H210" s="14" t="s">
        <v>679</v>
      </c>
      <c r="I210" s="14" t="s">
        <v>634</v>
      </c>
      <c r="J210" s="14" t="s">
        <v>639</v>
      </c>
      <c r="K210" s="258">
        <v>1</v>
      </c>
      <c r="L210" s="258">
        <v>12</v>
      </c>
      <c r="M210" s="230">
        <v>72000</v>
      </c>
      <c r="N210" s="258">
        <v>1</v>
      </c>
      <c r="O210" s="258">
        <v>6</v>
      </c>
      <c r="P210" s="259">
        <v>36000</v>
      </c>
      <c r="Q210" s="258">
        <v>1</v>
      </c>
      <c r="R210" s="258">
        <v>12</v>
      </c>
    </row>
    <row r="211" spans="1:18" ht="12.75" x14ac:dyDescent="0.35">
      <c r="A211" s="257" t="s">
        <v>1805</v>
      </c>
      <c r="B211" s="14" t="s">
        <v>629</v>
      </c>
      <c r="C211" s="14" t="s">
        <v>630</v>
      </c>
      <c r="D211" s="14" t="s">
        <v>1076</v>
      </c>
      <c r="E211" s="230">
        <v>8500</v>
      </c>
      <c r="F211" s="14">
        <v>8011043</v>
      </c>
      <c r="G211" s="14" t="s">
        <v>1077</v>
      </c>
      <c r="H211" s="14" t="s">
        <v>645</v>
      </c>
      <c r="I211" s="14" t="s">
        <v>648</v>
      </c>
      <c r="J211" s="14" t="s">
        <v>639</v>
      </c>
      <c r="K211" s="258">
        <v>1</v>
      </c>
      <c r="L211" s="258">
        <v>12</v>
      </c>
      <c r="M211" s="230">
        <v>102000</v>
      </c>
      <c r="N211" s="258">
        <v>1</v>
      </c>
      <c r="O211" s="258">
        <v>6</v>
      </c>
      <c r="P211" s="259">
        <v>51000</v>
      </c>
      <c r="Q211" s="258">
        <v>1</v>
      </c>
      <c r="R211" s="258">
        <v>12</v>
      </c>
    </row>
    <row r="212" spans="1:18" ht="12.75" x14ac:dyDescent="0.35">
      <c r="A212" s="257" t="s">
        <v>1805</v>
      </c>
      <c r="B212" s="14" t="s">
        <v>629</v>
      </c>
      <c r="C212" s="14" t="s">
        <v>630</v>
      </c>
      <c r="D212" s="14" t="s">
        <v>1078</v>
      </c>
      <c r="E212" s="230">
        <v>8000</v>
      </c>
      <c r="F212" s="14">
        <v>42534667</v>
      </c>
      <c r="G212" s="14" t="s">
        <v>1079</v>
      </c>
      <c r="H212" s="14" t="s">
        <v>642</v>
      </c>
      <c r="I212" s="14" t="s">
        <v>634</v>
      </c>
      <c r="J212" s="14" t="s">
        <v>639</v>
      </c>
      <c r="K212" s="258">
        <v>1</v>
      </c>
      <c r="L212" s="258">
        <v>12</v>
      </c>
      <c r="M212" s="230">
        <v>96000</v>
      </c>
      <c r="N212" s="258">
        <v>1</v>
      </c>
      <c r="O212" s="258">
        <v>6</v>
      </c>
      <c r="P212" s="259">
        <v>48000</v>
      </c>
      <c r="Q212" s="258">
        <v>1</v>
      </c>
      <c r="R212" s="258">
        <v>12</v>
      </c>
    </row>
    <row r="213" spans="1:18" ht="12.75" x14ac:dyDescent="0.35">
      <c r="A213" s="257" t="s">
        <v>1805</v>
      </c>
      <c r="B213" s="14" t="s">
        <v>629</v>
      </c>
      <c r="C213" s="14" t="s">
        <v>630</v>
      </c>
      <c r="D213" s="14" t="s">
        <v>1080</v>
      </c>
      <c r="E213" s="230">
        <v>13000</v>
      </c>
      <c r="F213" s="14">
        <v>40358084</v>
      </c>
      <c r="G213" s="14" t="s">
        <v>1081</v>
      </c>
      <c r="H213" s="14" t="s">
        <v>638</v>
      </c>
      <c r="I213" s="14" t="s">
        <v>698</v>
      </c>
      <c r="J213" s="14" t="s">
        <v>639</v>
      </c>
      <c r="K213" s="258">
        <v>1</v>
      </c>
      <c r="L213" s="258">
        <v>12</v>
      </c>
      <c r="M213" s="230">
        <v>156000</v>
      </c>
      <c r="N213" s="258">
        <v>1</v>
      </c>
      <c r="O213" s="258">
        <v>3</v>
      </c>
      <c r="P213" s="259">
        <v>39000</v>
      </c>
      <c r="Q213" s="258">
        <v>1</v>
      </c>
      <c r="R213" s="258">
        <v>12</v>
      </c>
    </row>
    <row r="214" spans="1:18" ht="12.75" x14ac:dyDescent="0.35">
      <c r="A214" s="257" t="s">
        <v>1805</v>
      </c>
      <c r="B214" s="14" t="s">
        <v>629</v>
      </c>
      <c r="C214" s="14" t="s">
        <v>630</v>
      </c>
      <c r="D214" s="14" t="s">
        <v>1022</v>
      </c>
      <c r="E214" s="230">
        <v>8000</v>
      </c>
      <c r="F214" s="14">
        <v>44856803</v>
      </c>
      <c r="G214" s="14" t="s">
        <v>1082</v>
      </c>
      <c r="H214" s="14" t="s">
        <v>638</v>
      </c>
      <c r="I214" s="14" t="s">
        <v>634</v>
      </c>
      <c r="J214" s="14" t="s">
        <v>639</v>
      </c>
      <c r="K214" s="258">
        <v>1</v>
      </c>
      <c r="L214" s="258">
        <v>12</v>
      </c>
      <c r="M214" s="230">
        <v>96000</v>
      </c>
      <c r="N214" s="258">
        <v>1</v>
      </c>
      <c r="O214" s="258">
        <v>2</v>
      </c>
      <c r="P214" s="259">
        <v>16000</v>
      </c>
      <c r="Q214" s="258">
        <v>1</v>
      </c>
      <c r="R214" s="258">
        <v>12</v>
      </c>
    </row>
    <row r="215" spans="1:18" ht="12.75" x14ac:dyDescent="0.35">
      <c r="A215" s="257" t="s">
        <v>1805</v>
      </c>
      <c r="B215" s="14" t="s">
        <v>629</v>
      </c>
      <c r="C215" s="14" t="s">
        <v>630</v>
      </c>
      <c r="D215" s="14" t="s">
        <v>1083</v>
      </c>
      <c r="E215" s="230">
        <v>7000</v>
      </c>
      <c r="F215" s="14">
        <v>40870810</v>
      </c>
      <c r="G215" s="14" t="s">
        <v>1084</v>
      </c>
      <c r="H215" s="14" t="s">
        <v>895</v>
      </c>
      <c r="I215" s="14" t="s">
        <v>634</v>
      </c>
      <c r="J215" s="14" t="s">
        <v>639</v>
      </c>
      <c r="K215" s="258">
        <v>1</v>
      </c>
      <c r="L215" s="258">
        <v>4</v>
      </c>
      <c r="M215" s="230">
        <v>28000</v>
      </c>
      <c r="N215" s="258">
        <v>0</v>
      </c>
      <c r="O215" s="258">
        <v>0</v>
      </c>
      <c r="P215" s="259">
        <v>0</v>
      </c>
      <c r="Q215" s="258">
        <v>1</v>
      </c>
      <c r="R215" s="258">
        <v>12</v>
      </c>
    </row>
    <row r="216" spans="1:18" ht="12.75" x14ac:dyDescent="0.35">
      <c r="A216" s="257" t="s">
        <v>1805</v>
      </c>
      <c r="B216" s="14" t="s">
        <v>629</v>
      </c>
      <c r="C216" s="14" t="s">
        <v>630</v>
      </c>
      <c r="D216" s="14" t="s">
        <v>758</v>
      </c>
      <c r="E216" s="230">
        <v>5000</v>
      </c>
      <c r="F216" s="14">
        <v>487137</v>
      </c>
      <c r="G216" s="14" t="s">
        <v>1085</v>
      </c>
      <c r="H216" s="14" t="s">
        <v>693</v>
      </c>
      <c r="I216" s="14" t="s">
        <v>698</v>
      </c>
      <c r="J216" s="14" t="s">
        <v>635</v>
      </c>
      <c r="K216" s="258">
        <v>1</v>
      </c>
      <c r="L216" s="258">
        <v>12</v>
      </c>
      <c r="M216" s="230">
        <v>60000</v>
      </c>
      <c r="N216" s="258">
        <v>1</v>
      </c>
      <c r="O216" s="258">
        <v>6</v>
      </c>
      <c r="P216" s="259">
        <v>30000</v>
      </c>
      <c r="Q216" s="258">
        <v>1</v>
      </c>
      <c r="R216" s="258">
        <v>12</v>
      </c>
    </row>
    <row r="217" spans="1:18" ht="12.75" x14ac:dyDescent="0.35">
      <c r="A217" s="257" t="s">
        <v>1805</v>
      </c>
      <c r="B217" s="14" t="s">
        <v>629</v>
      </c>
      <c r="C217" s="14" t="s">
        <v>630</v>
      </c>
      <c r="D217" s="14" t="s">
        <v>688</v>
      </c>
      <c r="E217" s="230">
        <v>8000</v>
      </c>
      <c r="F217" s="14">
        <v>10789365</v>
      </c>
      <c r="G217" s="14" t="s">
        <v>1086</v>
      </c>
      <c r="H217" s="14" t="s">
        <v>651</v>
      </c>
      <c r="I217" s="14" t="s">
        <v>648</v>
      </c>
      <c r="J217" s="14" t="s">
        <v>648</v>
      </c>
      <c r="K217" s="258">
        <v>1</v>
      </c>
      <c r="L217" s="258">
        <v>12</v>
      </c>
      <c r="M217" s="230">
        <v>96000</v>
      </c>
      <c r="N217" s="258">
        <v>1</v>
      </c>
      <c r="O217" s="258">
        <v>6</v>
      </c>
      <c r="P217" s="259">
        <v>48000</v>
      </c>
      <c r="Q217" s="258">
        <v>1</v>
      </c>
      <c r="R217" s="258">
        <v>12</v>
      </c>
    </row>
    <row r="218" spans="1:18" ht="12.75" x14ac:dyDescent="0.35">
      <c r="A218" s="257" t="s">
        <v>1805</v>
      </c>
      <c r="B218" s="14" t="s">
        <v>629</v>
      </c>
      <c r="C218" s="14" t="s">
        <v>630</v>
      </c>
      <c r="D218" s="14" t="s">
        <v>1087</v>
      </c>
      <c r="E218" s="230">
        <v>8000</v>
      </c>
      <c r="F218" s="14">
        <v>43830974</v>
      </c>
      <c r="G218" s="14" t="s">
        <v>1088</v>
      </c>
      <c r="H218" s="14" t="s">
        <v>690</v>
      </c>
      <c r="I218" s="14" t="s">
        <v>634</v>
      </c>
      <c r="J218" s="14" t="s">
        <v>639</v>
      </c>
      <c r="K218" s="258">
        <v>1</v>
      </c>
      <c r="L218" s="258">
        <v>12</v>
      </c>
      <c r="M218" s="230">
        <v>96000</v>
      </c>
      <c r="N218" s="258">
        <v>1</v>
      </c>
      <c r="O218" s="258">
        <v>6</v>
      </c>
      <c r="P218" s="259">
        <v>48000</v>
      </c>
      <c r="Q218" s="258">
        <v>1</v>
      </c>
      <c r="R218" s="258">
        <v>12</v>
      </c>
    </row>
    <row r="219" spans="1:18" ht="12.75" x14ac:dyDescent="0.35">
      <c r="A219" s="257" t="s">
        <v>1805</v>
      </c>
      <c r="B219" s="14" t="s">
        <v>629</v>
      </c>
      <c r="C219" s="14" t="s">
        <v>630</v>
      </c>
      <c r="D219" s="14" t="s">
        <v>659</v>
      </c>
      <c r="E219" s="230">
        <v>14000</v>
      </c>
      <c r="F219" s="14">
        <v>41713102</v>
      </c>
      <c r="G219" s="14" t="s">
        <v>1089</v>
      </c>
      <c r="H219" s="14" t="s">
        <v>690</v>
      </c>
      <c r="I219" s="14" t="s">
        <v>634</v>
      </c>
      <c r="J219" s="14" t="s">
        <v>639</v>
      </c>
      <c r="K219" s="258">
        <v>0</v>
      </c>
      <c r="L219" s="258">
        <v>0</v>
      </c>
      <c r="M219" s="230">
        <v>0</v>
      </c>
      <c r="N219" s="258">
        <v>1</v>
      </c>
      <c r="O219" s="258">
        <v>2</v>
      </c>
      <c r="P219" s="259">
        <v>28000</v>
      </c>
      <c r="Q219" s="258">
        <v>1</v>
      </c>
      <c r="R219" s="258">
        <v>12</v>
      </c>
    </row>
    <row r="220" spans="1:18" ht="12.75" x14ac:dyDescent="0.35">
      <c r="A220" s="257" t="s">
        <v>1805</v>
      </c>
      <c r="B220" s="14" t="s">
        <v>629</v>
      </c>
      <c r="C220" s="14" t="s">
        <v>630</v>
      </c>
      <c r="D220" s="14" t="s">
        <v>1090</v>
      </c>
      <c r="E220" s="230">
        <v>7000</v>
      </c>
      <c r="F220" s="14">
        <v>70443710</v>
      </c>
      <c r="G220" s="14" t="s">
        <v>1091</v>
      </c>
      <c r="H220" s="14" t="s">
        <v>638</v>
      </c>
      <c r="I220" s="14" t="s">
        <v>698</v>
      </c>
      <c r="J220" s="14" t="s">
        <v>648</v>
      </c>
      <c r="K220" s="258">
        <v>1</v>
      </c>
      <c r="L220" s="258">
        <v>12</v>
      </c>
      <c r="M220" s="230">
        <v>84000</v>
      </c>
      <c r="N220" s="258">
        <v>1</v>
      </c>
      <c r="O220" s="258">
        <v>6</v>
      </c>
      <c r="P220" s="259">
        <v>42000</v>
      </c>
      <c r="Q220" s="258">
        <v>1</v>
      </c>
      <c r="R220" s="258">
        <v>12</v>
      </c>
    </row>
    <row r="221" spans="1:18" ht="12.75" x14ac:dyDescent="0.35">
      <c r="A221" s="257" t="s">
        <v>1805</v>
      </c>
      <c r="B221" s="14" t="s">
        <v>629</v>
      </c>
      <c r="C221" s="14" t="s">
        <v>630</v>
      </c>
      <c r="D221" s="14" t="s">
        <v>1092</v>
      </c>
      <c r="E221" s="230">
        <v>7000</v>
      </c>
      <c r="F221" s="14">
        <v>41905162</v>
      </c>
      <c r="G221" s="14" t="s">
        <v>1093</v>
      </c>
      <c r="H221" s="14" t="s">
        <v>817</v>
      </c>
      <c r="I221" s="14" t="s">
        <v>648</v>
      </c>
      <c r="J221" s="14" t="s">
        <v>648</v>
      </c>
      <c r="K221" s="258">
        <v>1</v>
      </c>
      <c r="L221" s="258">
        <v>12</v>
      </c>
      <c r="M221" s="230">
        <v>84000</v>
      </c>
      <c r="N221" s="258">
        <v>1</v>
      </c>
      <c r="O221" s="258">
        <v>6</v>
      </c>
      <c r="P221" s="259">
        <v>42000</v>
      </c>
      <c r="Q221" s="258">
        <v>1</v>
      </c>
      <c r="R221" s="258">
        <v>12</v>
      </c>
    </row>
    <row r="222" spans="1:18" ht="12.75" x14ac:dyDescent="0.35">
      <c r="A222" s="257" t="s">
        <v>1805</v>
      </c>
      <c r="B222" s="14" t="s">
        <v>629</v>
      </c>
      <c r="C222" s="14" t="s">
        <v>630</v>
      </c>
      <c r="D222" s="14" t="s">
        <v>1094</v>
      </c>
      <c r="E222" s="230">
        <v>5000</v>
      </c>
      <c r="F222" s="14">
        <v>72429753</v>
      </c>
      <c r="G222" s="14" t="s">
        <v>1095</v>
      </c>
      <c r="H222" s="14" t="s">
        <v>645</v>
      </c>
      <c r="I222" s="14" t="s">
        <v>634</v>
      </c>
      <c r="J222" s="14" t="s">
        <v>639</v>
      </c>
      <c r="K222" s="258">
        <v>1</v>
      </c>
      <c r="L222" s="258">
        <v>12</v>
      </c>
      <c r="M222" s="230">
        <v>60000</v>
      </c>
      <c r="N222" s="258">
        <v>1</v>
      </c>
      <c r="O222" s="258">
        <v>6</v>
      </c>
      <c r="P222" s="259">
        <v>30000</v>
      </c>
      <c r="Q222" s="258">
        <v>1</v>
      </c>
      <c r="R222" s="258">
        <v>12</v>
      </c>
    </row>
    <row r="223" spans="1:18" ht="12.75" x14ac:dyDescent="0.35">
      <c r="A223" s="257" t="s">
        <v>1805</v>
      </c>
      <c r="B223" s="14" t="s">
        <v>629</v>
      </c>
      <c r="C223" s="14" t="s">
        <v>630</v>
      </c>
      <c r="D223" s="14" t="s">
        <v>789</v>
      </c>
      <c r="E223" s="230">
        <v>12000</v>
      </c>
      <c r="F223" s="14">
        <v>7760865</v>
      </c>
      <c r="G223" s="14" t="s">
        <v>1096</v>
      </c>
      <c r="H223" s="14" t="s">
        <v>1097</v>
      </c>
      <c r="I223" s="14" t="s">
        <v>634</v>
      </c>
      <c r="J223" s="14" t="s">
        <v>639</v>
      </c>
      <c r="K223" s="258">
        <v>0</v>
      </c>
      <c r="L223" s="258">
        <v>0</v>
      </c>
      <c r="M223" s="230">
        <v>0</v>
      </c>
      <c r="N223" s="258">
        <v>1</v>
      </c>
      <c r="O223" s="258">
        <v>3</v>
      </c>
      <c r="P223" s="259">
        <v>36000</v>
      </c>
      <c r="Q223" s="258">
        <v>1</v>
      </c>
      <c r="R223" s="258">
        <v>12</v>
      </c>
    </row>
    <row r="224" spans="1:18" ht="12.75" x14ac:dyDescent="0.35">
      <c r="A224" s="257" t="s">
        <v>1805</v>
      </c>
      <c r="B224" s="14" t="s">
        <v>629</v>
      </c>
      <c r="C224" s="14" t="s">
        <v>630</v>
      </c>
      <c r="D224" s="14" t="s">
        <v>859</v>
      </c>
      <c r="E224" s="230">
        <v>3000</v>
      </c>
      <c r="F224" s="14">
        <v>10434981</v>
      </c>
      <c r="G224" s="14" t="s">
        <v>1098</v>
      </c>
      <c r="H224" s="14" t="s">
        <v>645</v>
      </c>
      <c r="I224" s="14" t="s">
        <v>698</v>
      </c>
      <c r="J224" s="14" t="s">
        <v>639</v>
      </c>
      <c r="K224" s="258">
        <v>1</v>
      </c>
      <c r="L224" s="258">
        <v>12</v>
      </c>
      <c r="M224" s="230">
        <v>36000</v>
      </c>
      <c r="N224" s="258">
        <v>1</v>
      </c>
      <c r="O224" s="258">
        <v>6</v>
      </c>
      <c r="P224" s="259">
        <v>18000</v>
      </c>
      <c r="Q224" s="258">
        <v>1</v>
      </c>
      <c r="R224" s="258">
        <v>12</v>
      </c>
    </row>
    <row r="225" spans="1:18" ht="12.75" x14ac:dyDescent="0.35">
      <c r="A225" s="257" t="s">
        <v>1805</v>
      </c>
      <c r="B225" s="14" t="s">
        <v>629</v>
      </c>
      <c r="C225" s="14" t="s">
        <v>630</v>
      </c>
      <c r="D225" s="14" t="s">
        <v>1099</v>
      </c>
      <c r="E225" s="230">
        <v>15600</v>
      </c>
      <c r="F225" s="14">
        <v>10577073</v>
      </c>
      <c r="G225" s="14" t="s">
        <v>1100</v>
      </c>
      <c r="H225" s="14" t="s">
        <v>638</v>
      </c>
      <c r="I225" s="14" t="s">
        <v>634</v>
      </c>
      <c r="J225" s="14" t="s">
        <v>639</v>
      </c>
      <c r="K225" s="258">
        <v>1</v>
      </c>
      <c r="L225" s="258">
        <v>12</v>
      </c>
      <c r="M225" s="230">
        <v>187200</v>
      </c>
      <c r="N225" s="258">
        <v>1</v>
      </c>
      <c r="O225" s="258">
        <v>4</v>
      </c>
      <c r="P225" s="259">
        <v>62400</v>
      </c>
      <c r="Q225" s="258">
        <v>1</v>
      </c>
      <c r="R225" s="258">
        <v>12</v>
      </c>
    </row>
    <row r="226" spans="1:18" ht="12.75" x14ac:dyDescent="0.35">
      <c r="A226" s="257" t="s">
        <v>1805</v>
      </c>
      <c r="B226" s="14" t="s">
        <v>629</v>
      </c>
      <c r="C226" s="14" t="s">
        <v>630</v>
      </c>
      <c r="D226" s="14" t="s">
        <v>1101</v>
      </c>
      <c r="E226" s="230">
        <v>6500</v>
      </c>
      <c r="F226" s="14">
        <v>73046812</v>
      </c>
      <c r="G226" s="14" t="s">
        <v>1102</v>
      </c>
      <c r="H226" s="14" t="s">
        <v>963</v>
      </c>
      <c r="I226" s="14" t="s">
        <v>648</v>
      </c>
      <c r="J226" s="14" t="s">
        <v>639</v>
      </c>
      <c r="K226" s="258">
        <v>1</v>
      </c>
      <c r="L226" s="258">
        <v>12</v>
      </c>
      <c r="M226" s="230">
        <v>78000</v>
      </c>
      <c r="N226" s="258">
        <v>1</v>
      </c>
      <c r="O226" s="258">
        <v>6</v>
      </c>
      <c r="P226" s="259">
        <v>39000</v>
      </c>
      <c r="Q226" s="258">
        <v>1</v>
      </c>
      <c r="R226" s="258">
        <v>12</v>
      </c>
    </row>
    <row r="227" spans="1:18" ht="12.75" x14ac:dyDescent="0.35">
      <c r="A227" s="257" t="s">
        <v>1805</v>
      </c>
      <c r="B227" s="14" t="s">
        <v>629</v>
      </c>
      <c r="C227" s="14" t="s">
        <v>630</v>
      </c>
      <c r="D227" s="14" t="s">
        <v>1055</v>
      </c>
      <c r="E227" s="230">
        <v>15600</v>
      </c>
      <c r="F227" s="14">
        <v>8782573</v>
      </c>
      <c r="G227" s="14" t="s">
        <v>1103</v>
      </c>
      <c r="H227" s="14" t="s">
        <v>638</v>
      </c>
      <c r="I227" s="14" t="s">
        <v>634</v>
      </c>
      <c r="J227" s="14" t="s">
        <v>639</v>
      </c>
      <c r="K227" s="258">
        <v>1</v>
      </c>
      <c r="L227" s="258">
        <v>2</v>
      </c>
      <c r="M227" s="230">
        <v>31200</v>
      </c>
      <c r="N227" s="258">
        <v>0</v>
      </c>
      <c r="O227" s="258">
        <v>0</v>
      </c>
      <c r="P227" s="259">
        <v>0</v>
      </c>
      <c r="Q227" s="258">
        <v>1</v>
      </c>
      <c r="R227" s="258">
        <v>12</v>
      </c>
    </row>
    <row r="228" spans="1:18" ht="12.75" x14ac:dyDescent="0.35">
      <c r="A228" s="257" t="s">
        <v>1805</v>
      </c>
      <c r="B228" s="14" t="s">
        <v>629</v>
      </c>
      <c r="C228" s="14" t="s">
        <v>630</v>
      </c>
      <c r="D228" s="14" t="s">
        <v>1104</v>
      </c>
      <c r="E228" s="230">
        <v>4000</v>
      </c>
      <c r="F228" s="14">
        <v>47067541</v>
      </c>
      <c r="G228" s="14" t="s">
        <v>1105</v>
      </c>
      <c r="H228" s="14" t="s">
        <v>1106</v>
      </c>
      <c r="I228" s="14" t="s">
        <v>648</v>
      </c>
      <c r="J228" s="14" t="s">
        <v>639</v>
      </c>
      <c r="K228" s="258">
        <v>1</v>
      </c>
      <c r="L228" s="258">
        <v>12</v>
      </c>
      <c r="M228" s="230">
        <v>48000</v>
      </c>
      <c r="N228" s="258">
        <v>1</v>
      </c>
      <c r="O228" s="258">
        <v>6</v>
      </c>
      <c r="P228" s="259">
        <v>24000</v>
      </c>
      <c r="Q228" s="258">
        <v>1</v>
      </c>
      <c r="R228" s="258">
        <v>12</v>
      </c>
    </row>
    <row r="229" spans="1:18" ht="12.75" x14ac:dyDescent="0.35">
      <c r="A229" s="257" t="s">
        <v>1805</v>
      </c>
      <c r="B229" s="14" t="s">
        <v>629</v>
      </c>
      <c r="C229" s="14" t="s">
        <v>630</v>
      </c>
      <c r="D229" s="14" t="s">
        <v>987</v>
      </c>
      <c r="E229" s="230">
        <v>6000</v>
      </c>
      <c r="F229" s="14">
        <v>6633268</v>
      </c>
      <c r="G229" s="14" t="s">
        <v>1107</v>
      </c>
      <c r="H229" s="14" t="s">
        <v>767</v>
      </c>
      <c r="I229" s="14" t="s">
        <v>648</v>
      </c>
      <c r="J229" s="14" t="s">
        <v>639</v>
      </c>
      <c r="K229" s="258">
        <v>1</v>
      </c>
      <c r="L229" s="258">
        <v>12</v>
      </c>
      <c r="M229" s="230">
        <v>72000</v>
      </c>
      <c r="N229" s="258">
        <v>1</v>
      </c>
      <c r="O229" s="258">
        <v>6</v>
      </c>
      <c r="P229" s="259">
        <v>36000</v>
      </c>
      <c r="Q229" s="258">
        <v>1</v>
      </c>
      <c r="R229" s="258">
        <v>12</v>
      </c>
    </row>
    <row r="230" spans="1:18" ht="12.75" x14ac:dyDescent="0.35">
      <c r="A230" s="257" t="s">
        <v>1805</v>
      </c>
      <c r="B230" s="14" t="s">
        <v>629</v>
      </c>
      <c r="C230" s="14" t="s">
        <v>630</v>
      </c>
      <c r="D230" s="14" t="s">
        <v>1108</v>
      </c>
      <c r="E230" s="230">
        <v>11500</v>
      </c>
      <c r="F230" s="14">
        <v>25705424</v>
      </c>
      <c r="G230" s="14" t="s">
        <v>1109</v>
      </c>
      <c r="H230" s="14" t="s">
        <v>767</v>
      </c>
      <c r="I230" s="14" t="s">
        <v>698</v>
      </c>
      <c r="J230" s="14" t="s">
        <v>648</v>
      </c>
      <c r="K230" s="258">
        <v>1</v>
      </c>
      <c r="L230" s="258">
        <v>12</v>
      </c>
      <c r="M230" s="230">
        <v>138000</v>
      </c>
      <c r="N230" s="258">
        <v>1</v>
      </c>
      <c r="O230" s="258">
        <v>6</v>
      </c>
      <c r="P230" s="259">
        <v>69000</v>
      </c>
      <c r="Q230" s="258">
        <v>1</v>
      </c>
      <c r="R230" s="258">
        <v>12</v>
      </c>
    </row>
    <row r="231" spans="1:18" ht="12.75" x14ac:dyDescent="0.35">
      <c r="A231" s="257" t="s">
        <v>1805</v>
      </c>
      <c r="B231" s="14" t="s">
        <v>629</v>
      </c>
      <c r="C231" s="14" t="s">
        <v>630</v>
      </c>
      <c r="D231" s="14" t="s">
        <v>1110</v>
      </c>
      <c r="E231" s="230">
        <v>8000</v>
      </c>
      <c r="F231" s="14">
        <v>44656864</v>
      </c>
      <c r="G231" s="14" t="s">
        <v>1111</v>
      </c>
      <c r="H231" s="14" t="s">
        <v>1112</v>
      </c>
      <c r="I231" s="14" t="s">
        <v>634</v>
      </c>
      <c r="J231" s="14" t="s">
        <v>639</v>
      </c>
      <c r="K231" s="258">
        <v>1</v>
      </c>
      <c r="L231" s="258">
        <v>12</v>
      </c>
      <c r="M231" s="230">
        <v>96000</v>
      </c>
      <c r="N231" s="258">
        <v>1</v>
      </c>
      <c r="O231" s="258">
        <v>6</v>
      </c>
      <c r="P231" s="259">
        <v>48000</v>
      </c>
      <c r="Q231" s="258">
        <v>1</v>
      </c>
      <c r="R231" s="258">
        <v>12</v>
      </c>
    </row>
    <row r="232" spans="1:18" ht="12.75" x14ac:dyDescent="0.35">
      <c r="A232" s="257" t="s">
        <v>1805</v>
      </c>
      <c r="B232" s="14" t="s">
        <v>629</v>
      </c>
      <c r="C232" s="14" t="s">
        <v>630</v>
      </c>
      <c r="D232" s="14" t="s">
        <v>1113</v>
      </c>
      <c r="E232" s="230">
        <v>8000</v>
      </c>
      <c r="F232" s="14">
        <v>23926304</v>
      </c>
      <c r="G232" s="14" t="s">
        <v>1114</v>
      </c>
      <c r="H232" s="14" t="s">
        <v>690</v>
      </c>
      <c r="I232" s="14" t="s">
        <v>634</v>
      </c>
      <c r="J232" s="14" t="s">
        <v>639</v>
      </c>
      <c r="K232" s="258">
        <v>1</v>
      </c>
      <c r="L232" s="258">
        <v>12</v>
      </c>
      <c r="M232" s="230">
        <v>96000</v>
      </c>
      <c r="N232" s="258">
        <v>1</v>
      </c>
      <c r="O232" s="258">
        <v>6</v>
      </c>
      <c r="P232" s="259">
        <v>48000</v>
      </c>
      <c r="Q232" s="258">
        <v>1</v>
      </c>
      <c r="R232" s="258">
        <v>12</v>
      </c>
    </row>
    <row r="233" spans="1:18" ht="12.75" x14ac:dyDescent="0.35">
      <c r="A233" s="257" t="s">
        <v>1805</v>
      </c>
      <c r="B233" s="14" t="s">
        <v>629</v>
      </c>
      <c r="C233" s="14" t="s">
        <v>630</v>
      </c>
      <c r="D233" s="14" t="s">
        <v>1115</v>
      </c>
      <c r="E233" s="230">
        <v>8000</v>
      </c>
      <c r="F233" s="14">
        <v>9993317</v>
      </c>
      <c r="G233" s="14" t="s">
        <v>1116</v>
      </c>
      <c r="H233" s="14" t="s">
        <v>642</v>
      </c>
      <c r="I233" s="14" t="s">
        <v>648</v>
      </c>
      <c r="J233" s="14" t="s">
        <v>639</v>
      </c>
      <c r="K233" s="258">
        <v>1</v>
      </c>
      <c r="L233" s="258">
        <v>12</v>
      </c>
      <c r="M233" s="230">
        <v>96000</v>
      </c>
      <c r="N233" s="258">
        <v>1</v>
      </c>
      <c r="O233" s="258">
        <v>6</v>
      </c>
      <c r="P233" s="259">
        <v>48000</v>
      </c>
      <c r="Q233" s="258">
        <v>1</v>
      </c>
      <c r="R233" s="258">
        <v>12</v>
      </c>
    </row>
    <row r="234" spans="1:18" ht="12.75" x14ac:dyDescent="0.35">
      <c r="A234" s="257" t="s">
        <v>1805</v>
      </c>
      <c r="B234" s="14" t="s">
        <v>629</v>
      </c>
      <c r="C234" s="14" t="s">
        <v>630</v>
      </c>
      <c r="D234" s="14" t="s">
        <v>1117</v>
      </c>
      <c r="E234" s="230">
        <v>15600</v>
      </c>
      <c r="F234" s="14">
        <v>7526619</v>
      </c>
      <c r="G234" s="14" t="s">
        <v>1118</v>
      </c>
      <c r="H234" s="14" t="s">
        <v>1010</v>
      </c>
      <c r="I234" s="14" t="s">
        <v>634</v>
      </c>
      <c r="J234" s="14" t="s">
        <v>639</v>
      </c>
      <c r="K234" s="258">
        <v>1</v>
      </c>
      <c r="L234" s="258">
        <v>5</v>
      </c>
      <c r="M234" s="230">
        <v>78000</v>
      </c>
      <c r="N234" s="258">
        <v>0</v>
      </c>
      <c r="O234" s="258">
        <v>0</v>
      </c>
      <c r="P234" s="259">
        <v>0</v>
      </c>
      <c r="Q234" s="258">
        <v>1</v>
      </c>
      <c r="R234" s="258">
        <v>12</v>
      </c>
    </row>
    <row r="235" spans="1:18" ht="12.75" x14ac:dyDescent="0.35">
      <c r="A235" s="257" t="s">
        <v>1805</v>
      </c>
      <c r="B235" s="14" t="s">
        <v>629</v>
      </c>
      <c r="C235" s="14" t="s">
        <v>630</v>
      </c>
      <c r="D235" s="14" t="s">
        <v>1119</v>
      </c>
      <c r="E235" s="230">
        <v>15600</v>
      </c>
      <c r="F235" s="14">
        <v>9155785</v>
      </c>
      <c r="G235" s="14" t="s">
        <v>1120</v>
      </c>
      <c r="H235" s="14" t="s">
        <v>1121</v>
      </c>
      <c r="I235" s="14" t="s">
        <v>634</v>
      </c>
      <c r="J235" s="14" t="s">
        <v>639</v>
      </c>
      <c r="K235" s="258">
        <v>1</v>
      </c>
      <c r="L235" s="258">
        <v>2</v>
      </c>
      <c r="M235" s="230">
        <v>31200</v>
      </c>
      <c r="N235" s="258">
        <v>0</v>
      </c>
      <c r="O235" s="258">
        <v>0</v>
      </c>
      <c r="P235" s="259">
        <v>0</v>
      </c>
      <c r="Q235" s="258">
        <v>1</v>
      </c>
      <c r="R235" s="258">
        <v>12</v>
      </c>
    </row>
    <row r="236" spans="1:18" ht="12.75" x14ac:dyDescent="0.35">
      <c r="A236" s="257" t="s">
        <v>1805</v>
      </c>
      <c r="B236" s="14" t="s">
        <v>629</v>
      </c>
      <c r="C236" s="14" t="s">
        <v>630</v>
      </c>
      <c r="D236" s="14" t="s">
        <v>1122</v>
      </c>
      <c r="E236" s="230">
        <v>10500</v>
      </c>
      <c r="F236" s="14">
        <v>41556075</v>
      </c>
      <c r="G236" s="14" t="s">
        <v>1123</v>
      </c>
      <c r="H236" s="14" t="s">
        <v>1049</v>
      </c>
      <c r="I236" s="14" t="s">
        <v>634</v>
      </c>
      <c r="J236" s="14" t="s">
        <v>639</v>
      </c>
      <c r="K236" s="258">
        <v>1</v>
      </c>
      <c r="L236" s="258">
        <v>12</v>
      </c>
      <c r="M236" s="230">
        <v>126000</v>
      </c>
      <c r="N236" s="258">
        <v>1</v>
      </c>
      <c r="O236" s="258">
        <v>6</v>
      </c>
      <c r="P236" s="259">
        <v>63000</v>
      </c>
      <c r="Q236" s="258">
        <v>1</v>
      </c>
      <c r="R236" s="258">
        <v>12</v>
      </c>
    </row>
    <row r="237" spans="1:18" ht="12.75" x14ac:dyDescent="0.35">
      <c r="A237" s="257" t="s">
        <v>1805</v>
      </c>
      <c r="B237" s="14" t="s">
        <v>629</v>
      </c>
      <c r="C237" s="14" t="s">
        <v>630</v>
      </c>
      <c r="D237" s="14" t="s">
        <v>1051</v>
      </c>
      <c r="E237" s="230">
        <v>7000</v>
      </c>
      <c r="F237" s="14">
        <v>44529033</v>
      </c>
      <c r="G237" s="14" t="s">
        <v>1124</v>
      </c>
      <c r="H237" s="14" t="s">
        <v>679</v>
      </c>
      <c r="I237" s="14" t="s">
        <v>648</v>
      </c>
      <c r="J237" s="14" t="s">
        <v>639</v>
      </c>
      <c r="K237" s="258">
        <v>1</v>
      </c>
      <c r="L237" s="258">
        <v>12</v>
      </c>
      <c r="M237" s="230">
        <v>84000</v>
      </c>
      <c r="N237" s="258">
        <v>1</v>
      </c>
      <c r="O237" s="258">
        <v>5</v>
      </c>
      <c r="P237" s="259">
        <v>35000</v>
      </c>
      <c r="Q237" s="258">
        <v>1</v>
      </c>
      <c r="R237" s="258">
        <v>12</v>
      </c>
    </row>
    <row r="238" spans="1:18" ht="12.75" x14ac:dyDescent="0.35">
      <c r="A238" s="257" t="s">
        <v>1805</v>
      </c>
      <c r="B238" s="14" t="s">
        <v>629</v>
      </c>
      <c r="C238" s="14" t="s">
        <v>630</v>
      </c>
      <c r="D238" s="14" t="s">
        <v>659</v>
      </c>
      <c r="E238" s="230">
        <v>15600</v>
      </c>
      <c r="F238" s="14">
        <v>40577050</v>
      </c>
      <c r="G238" s="14" t="s">
        <v>1125</v>
      </c>
      <c r="H238" s="14" t="s">
        <v>1126</v>
      </c>
      <c r="I238" s="14" t="s">
        <v>648</v>
      </c>
      <c r="J238" s="14" t="s">
        <v>1127</v>
      </c>
      <c r="K238" s="258">
        <v>1</v>
      </c>
      <c r="L238" s="258">
        <v>3</v>
      </c>
      <c r="M238" s="230">
        <v>46800</v>
      </c>
      <c r="N238" s="258">
        <v>0</v>
      </c>
      <c r="O238" s="258">
        <v>0</v>
      </c>
      <c r="P238" s="259">
        <v>0</v>
      </c>
      <c r="Q238" s="258">
        <v>1</v>
      </c>
      <c r="R238" s="258">
        <v>12</v>
      </c>
    </row>
    <row r="239" spans="1:18" ht="12.75" x14ac:dyDescent="0.35">
      <c r="A239" s="257" t="s">
        <v>1805</v>
      </c>
      <c r="B239" s="14" t="s">
        <v>629</v>
      </c>
      <c r="C239" s="14" t="s">
        <v>630</v>
      </c>
      <c r="D239" s="14" t="s">
        <v>1037</v>
      </c>
      <c r="E239" s="230">
        <v>7500</v>
      </c>
      <c r="F239" s="14">
        <v>6193977</v>
      </c>
      <c r="G239" s="14" t="s">
        <v>1128</v>
      </c>
      <c r="H239" s="14" t="s">
        <v>642</v>
      </c>
      <c r="I239" s="14" t="s">
        <v>634</v>
      </c>
      <c r="J239" s="14" t="s">
        <v>639</v>
      </c>
      <c r="K239" s="258">
        <v>1</v>
      </c>
      <c r="L239" s="258">
        <v>12</v>
      </c>
      <c r="M239" s="230">
        <v>90000</v>
      </c>
      <c r="N239" s="258">
        <v>1</v>
      </c>
      <c r="O239" s="258">
        <v>6</v>
      </c>
      <c r="P239" s="259">
        <v>45000</v>
      </c>
      <c r="Q239" s="258">
        <v>1</v>
      </c>
      <c r="R239" s="258">
        <v>12</v>
      </c>
    </row>
    <row r="240" spans="1:18" ht="12.75" x14ac:dyDescent="0.35">
      <c r="A240" s="257" t="s">
        <v>1805</v>
      </c>
      <c r="B240" s="14" t="s">
        <v>629</v>
      </c>
      <c r="C240" s="14" t="s">
        <v>630</v>
      </c>
      <c r="D240" s="14" t="s">
        <v>1129</v>
      </c>
      <c r="E240" s="230">
        <v>6500</v>
      </c>
      <c r="F240" s="14">
        <v>43837885</v>
      </c>
      <c r="G240" s="14" t="s">
        <v>1130</v>
      </c>
      <c r="H240" s="14" t="s">
        <v>693</v>
      </c>
      <c r="I240" s="14" t="s">
        <v>698</v>
      </c>
      <c r="J240" s="14" t="s">
        <v>733</v>
      </c>
      <c r="K240" s="258">
        <v>1</v>
      </c>
      <c r="L240" s="258">
        <v>12</v>
      </c>
      <c r="M240" s="230">
        <v>78000</v>
      </c>
      <c r="N240" s="258">
        <v>1</v>
      </c>
      <c r="O240" s="258">
        <v>6</v>
      </c>
      <c r="P240" s="259">
        <v>39000</v>
      </c>
      <c r="Q240" s="258">
        <v>1</v>
      </c>
      <c r="R240" s="258">
        <v>12</v>
      </c>
    </row>
    <row r="241" spans="1:18" ht="12.75" x14ac:dyDescent="0.35">
      <c r="A241" s="257" t="s">
        <v>1805</v>
      </c>
      <c r="B241" s="14" t="s">
        <v>629</v>
      </c>
      <c r="C241" s="14" t="s">
        <v>630</v>
      </c>
      <c r="D241" s="14" t="s">
        <v>1131</v>
      </c>
      <c r="E241" s="230">
        <v>11500</v>
      </c>
      <c r="F241" s="14">
        <v>40899547</v>
      </c>
      <c r="G241" s="14" t="s">
        <v>1132</v>
      </c>
      <c r="H241" s="14" t="s">
        <v>638</v>
      </c>
      <c r="I241" s="14" t="s">
        <v>634</v>
      </c>
      <c r="J241" s="14" t="s">
        <v>639</v>
      </c>
      <c r="K241" s="258">
        <v>1</v>
      </c>
      <c r="L241" s="258">
        <v>11</v>
      </c>
      <c r="M241" s="230">
        <v>126500</v>
      </c>
      <c r="N241" s="258">
        <v>1</v>
      </c>
      <c r="O241" s="258">
        <v>6</v>
      </c>
      <c r="P241" s="259">
        <v>69000</v>
      </c>
      <c r="Q241" s="258">
        <v>1</v>
      </c>
      <c r="R241" s="258">
        <v>12</v>
      </c>
    </row>
    <row r="242" spans="1:18" ht="12.75" x14ac:dyDescent="0.35">
      <c r="A242" s="257" t="s">
        <v>1805</v>
      </c>
      <c r="B242" s="14" t="s">
        <v>629</v>
      </c>
      <c r="C242" s="14" t="s">
        <v>630</v>
      </c>
      <c r="D242" s="14" t="s">
        <v>1133</v>
      </c>
      <c r="E242" s="230">
        <v>12000</v>
      </c>
      <c r="F242" s="14">
        <v>42815706</v>
      </c>
      <c r="G242" s="14" t="s">
        <v>1134</v>
      </c>
      <c r="H242" s="14" t="s">
        <v>638</v>
      </c>
      <c r="I242" s="14" t="s">
        <v>648</v>
      </c>
      <c r="J242" s="14" t="s">
        <v>639</v>
      </c>
      <c r="K242" s="258">
        <v>1</v>
      </c>
      <c r="L242" s="258">
        <v>12</v>
      </c>
      <c r="M242" s="230">
        <v>144000</v>
      </c>
      <c r="N242" s="258">
        <v>1</v>
      </c>
      <c r="O242" s="258">
        <v>6</v>
      </c>
      <c r="P242" s="259">
        <v>72000</v>
      </c>
      <c r="Q242" s="258">
        <v>1</v>
      </c>
      <c r="R242" s="258">
        <v>12</v>
      </c>
    </row>
    <row r="243" spans="1:18" ht="12.75" x14ac:dyDescent="0.35">
      <c r="A243" s="257" t="s">
        <v>1805</v>
      </c>
      <c r="B243" s="14" t="s">
        <v>629</v>
      </c>
      <c r="C243" s="14" t="s">
        <v>630</v>
      </c>
      <c r="D243" s="14" t="s">
        <v>1135</v>
      </c>
      <c r="E243" s="230">
        <v>8000</v>
      </c>
      <c r="F243" s="14">
        <v>9852831</v>
      </c>
      <c r="G243" s="14" t="s">
        <v>1136</v>
      </c>
      <c r="H243" s="14" t="s">
        <v>690</v>
      </c>
      <c r="I243" s="14" t="s">
        <v>648</v>
      </c>
      <c r="J243" s="14" t="s">
        <v>639</v>
      </c>
      <c r="K243" s="258">
        <v>1</v>
      </c>
      <c r="L243" s="258">
        <v>12</v>
      </c>
      <c r="M243" s="230">
        <v>96000</v>
      </c>
      <c r="N243" s="258">
        <v>1</v>
      </c>
      <c r="O243" s="258">
        <v>6</v>
      </c>
      <c r="P243" s="259">
        <v>48000</v>
      </c>
      <c r="Q243" s="258">
        <v>1</v>
      </c>
      <c r="R243" s="258">
        <v>12</v>
      </c>
    </row>
    <row r="244" spans="1:18" ht="12.75" x14ac:dyDescent="0.35">
      <c r="A244" s="257" t="s">
        <v>1805</v>
      </c>
      <c r="B244" s="14" t="s">
        <v>629</v>
      </c>
      <c r="C244" s="14" t="s">
        <v>630</v>
      </c>
      <c r="D244" s="14" t="s">
        <v>1137</v>
      </c>
      <c r="E244" s="230">
        <v>10000</v>
      </c>
      <c r="F244" s="14">
        <v>10868835</v>
      </c>
      <c r="G244" s="14" t="s">
        <v>1138</v>
      </c>
      <c r="H244" s="14" t="s">
        <v>1139</v>
      </c>
      <c r="I244" s="14" t="s">
        <v>634</v>
      </c>
      <c r="J244" s="14" t="s">
        <v>639</v>
      </c>
      <c r="K244" s="258">
        <v>1</v>
      </c>
      <c r="L244" s="258">
        <v>5</v>
      </c>
      <c r="M244" s="230">
        <v>50000</v>
      </c>
      <c r="N244" s="258">
        <v>0</v>
      </c>
      <c r="O244" s="258">
        <v>0</v>
      </c>
      <c r="P244" s="259">
        <v>0</v>
      </c>
      <c r="Q244" s="258">
        <v>1</v>
      </c>
      <c r="R244" s="258">
        <v>12</v>
      </c>
    </row>
    <row r="245" spans="1:18" ht="12.75" x14ac:dyDescent="0.35">
      <c r="A245" s="257" t="s">
        <v>1805</v>
      </c>
      <c r="B245" s="14" t="s">
        <v>629</v>
      </c>
      <c r="C245" s="14" t="s">
        <v>630</v>
      </c>
      <c r="D245" s="14" t="s">
        <v>987</v>
      </c>
      <c r="E245" s="230">
        <v>15600</v>
      </c>
      <c r="F245" s="14">
        <v>8140905</v>
      </c>
      <c r="G245" s="14" t="s">
        <v>1140</v>
      </c>
      <c r="H245" s="14" t="s">
        <v>1141</v>
      </c>
      <c r="I245" s="14" t="s">
        <v>648</v>
      </c>
      <c r="J245" s="14" t="s">
        <v>648</v>
      </c>
      <c r="K245" s="258">
        <v>1</v>
      </c>
      <c r="L245" s="258">
        <v>4</v>
      </c>
      <c r="M245" s="230">
        <v>62400</v>
      </c>
      <c r="N245" s="258">
        <v>1</v>
      </c>
      <c r="O245" s="258">
        <v>2</v>
      </c>
      <c r="P245" s="259">
        <v>31200</v>
      </c>
      <c r="Q245" s="258">
        <v>1</v>
      </c>
      <c r="R245" s="258">
        <v>12</v>
      </c>
    </row>
    <row r="246" spans="1:18" ht="12.75" x14ac:dyDescent="0.35">
      <c r="A246" s="257" t="s">
        <v>1805</v>
      </c>
      <c r="B246" s="14" t="s">
        <v>629</v>
      </c>
      <c r="C246" s="14" t="s">
        <v>630</v>
      </c>
      <c r="D246" s="14" t="s">
        <v>1119</v>
      </c>
      <c r="E246" s="230">
        <v>14000</v>
      </c>
      <c r="F246" s="14">
        <v>7644005</v>
      </c>
      <c r="G246" s="14" t="s">
        <v>1142</v>
      </c>
      <c r="H246" s="14" t="s">
        <v>712</v>
      </c>
      <c r="I246" s="14" t="s">
        <v>634</v>
      </c>
      <c r="J246" s="14" t="s">
        <v>639</v>
      </c>
      <c r="K246" s="258">
        <v>0</v>
      </c>
      <c r="L246" s="258">
        <v>0</v>
      </c>
      <c r="M246" s="230">
        <v>0</v>
      </c>
      <c r="N246" s="258">
        <v>1</v>
      </c>
      <c r="O246" s="258">
        <v>2</v>
      </c>
      <c r="P246" s="259">
        <v>28000</v>
      </c>
      <c r="Q246" s="258">
        <v>1</v>
      </c>
      <c r="R246" s="258">
        <v>12</v>
      </c>
    </row>
    <row r="247" spans="1:18" ht="12.75" x14ac:dyDescent="0.35">
      <c r="A247" s="257" t="s">
        <v>1805</v>
      </c>
      <c r="B247" s="14" t="s">
        <v>629</v>
      </c>
      <c r="C247" s="14" t="s">
        <v>630</v>
      </c>
      <c r="D247" s="14" t="s">
        <v>914</v>
      </c>
      <c r="E247" s="230">
        <v>7000</v>
      </c>
      <c r="F247" s="14">
        <v>10645636</v>
      </c>
      <c r="G247" s="14" t="s">
        <v>1143</v>
      </c>
      <c r="H247" s="14" t="s">
        <v>895</v>
      </c>
      <c r="I247" s="14" t="s">
        <v>634</v>
      </c>
      <c r="J247" s="14" t="s">
        <v>639</v>
      </c>
      <c r="K247" s="258">
        <v>1</v>
      </c>
      <c r="L247" s="258">
        <v>12</v>
      </c>
      <c r="M247" s="230">
        <v>84000</v>
      </c>
      <c r="N247" s="258">
        <v>1</v>
      </c>
      <c r="O247" s="258">
        <v>6</v>
      </c>
      <c r="P247" s="259">
        <v>42000</v>
      </c>
      <c r="Q247" s="258">
        <v>1</v>
      </c>
      <c r="R247" s="258">
        <v>12</v>
      </c>
    </row>
    <row r="248" spans="1:18" ht="12.75" x14ac:dyDescent="0.35">
      <c r="A248" s="257" t="s">
        <v>1805</v>
      </c>
      <c r="B248" s="14" t="s">
        <v>629</v>
      </c>
      <c r="C248" s="14" t="s">
        <v>630</v>
      </c>
      <c r="D248" s="14" t="s">
        <v>1144</v>
      </c>
      <c r="E248" s="230">
        <v>7000</v>
      </c>
      <c r="F248" s="14">
        <v>33264844</v>
      </c>
      <c r="G248" s="14" t="s">
        <v>1145</v>
      </c>
      <c r="H248" s="14" t="s">
        <v>872</v>
      </c>
      <c r="I248" s="14" t="s">
        <v>634</v>
      </c>
      <c r="J248" s="14" t="s">
        <v>639</v>
      </c>
      <c r="K248" s="258">
        <v>1</v>
      </c>
      <c r="L248" s="258">
        <v>12</v>
      </c>
      <c r="M248" s="230">
        <v>84000</v>
      </c>
      <c r="N248" s="258">
        <v>1</v>
      </c>
      <c r="O248" s="258">
        <v>6</v>
      </c>
      <c r="P248" s="259">
        <v>42000</v>
      </c>
      <c r="Q248" s="258">
        <v>1</v>
      </c>
      <c r="R248" s="258">
        <v>12</v>
      </c>
    </row>
    <row r="249" spans="1:18" ht="12.75" x14ac:dyDescent="0.35">
      <c r="A249" s="257" t="s">
        <v>1805</v>
      </c>
      <c r="B249" s="14" t="s">
        <v>687</v>
      </c>
      <c r="C249" s="14" t="s">
        <v>630</v>
      </c>
      <c r="D249" s="14" t="s">
        <v>1146</v>
      </c>
      <c r="E249" s="230">
        <v>11000</v>
      </c>
      <c r="F249" s="14">
        <v>40303643</v>
      </c>
      <c r="G249" s="14" t="s">
        <v>1147</v>
      </c>
      <c r="H249" s="14" t="s">
        <v>638</v>
      </c>
      <c r="I249" s="14" t="s">
        <v>634</v>
      </c>
      <c r="J249" s="14" t="s">
        <v>639</v>
      </c>
      <c r="K249" s="258">
        <v>1</v>
      </c>
      <c r="L249" s="258">
        <v>2</v>
      </c>
      <c r="M249" s="230">
        <v>22000</v>
      </c>
      <c r="N249" s="258">
        <v>1</v>
      </c>
      <c r="O249" s="258">
        <v>6</v>
      </c>
      <c r="P249" s="259">
        <v>66000</v>
      </c>
      <c r="Q249" s="258">
        <v>1</v>
      </c>
      <c r="R249" s="258">
        <v>12</v>
      </c>
    </row>
    <row r="250" spans="1:18" ht="12.75" x14ac:dyDescent="0.35">
      <c r="A250" s="257" t="s">
        <v>1805</v>
      </c>
      <c r="B250" s="14" t="s">
        <v>629</v>
      </c>
      <c r="C250" s="14" t="s">
        <v>630</v>
      </c>
      <c r="D250" s="14" t="s">
        <v>1148</v>
      </c>
      <c r="E250" s="230">
        <v>4500</v>
      </c>
      <c r="F250" s="14">
        <v>6221428</v>
      </c>
      <c r="G250" s="14" t="s">
        <v>1149</v>
      </c>
      <c r="H250" s="14" t="s">
        <v>1150</v>
      </c>
      <c r="I250" s="14" t="s">
        <v>652</v>
      </c>
      <c r="J250" s="14" t="s">
        <v>639</v>
      </c>
      <c r="K250" s="258">
        <v>1</v>
      </c>
      <c r="L250" s="258">
        <v>12</v>
      </c>
      <c r="M250" s="230">
        <v>54000</v>
      </c>
      <c r="N250" s="258">
        <v>1</v>
      </c>
      <c r="O250" s="258">
        <v>6</v>
      </c>
      <c r="P250" s="259">
        <v>27000</v>
      </c>
      <c r="Q250" s="258">
        <v>1</v>
      </c>
      <c r="R250" s="258">
        <v>12</v>
      </c>
    </row>
    <row r="251" spans="1:18" ht="12.75" x14ac:dyDescent="0.35">
      <c r="A251" s="257" t="s">
        <v>1805</v>
      </c>
      <c r="B251" s="14" t="s">
        <v>629</v>
      </c>
      <c r="C251" s="14" t="s">
        <v>630</v>
      </c>
      <c r="D251" s="14" t="s">
        <v>1151</v>
      </c>
      <c r="E251" s="230">
        <v>9000</v>
      </c>
      <c r="F251" s="14">
        <v>44538979</v>
      </c>
      <c r="G251" s="14" t="s">
        <v>1152</v>
      </c>
      <c r="H251" s="14" t="s">
        <v>638</v>
      </c>
      <c r="I251" s="14" t="s">
        <v>634</v>
      </c>
      <c r="J251" s="14" t="s">
        <v>639</v>
      </c>
      <c r="K251" s="258">
        <v>1</v>
      </c>
      <c r="L251" s="258">
        <v>12</v>
      </c>
      <c r="M251" s="230">
        <v>108000</v>
      </c>
      <c r="N251" s="258">
        <v>1</v>
      </c>
      <c r="O251" s="258">
        <v>6</v>
      </c>
      <c r="P251" s="259">
        <v>54000</v>
      </c>
      <c r="Q251" s="258">
        <v>1</v>
      </c>
      <c r="R251" s="258">
        <v>12</v>
      </c>
    </row>
    <row r="252" spans="1:18" ht="12.75" x14ac:dyDescent="0.35">
      <c r="A252" s="257" t="s">
        <v>1805</v>
      </c>
      <c r="B252" s="14" t="s">
        <v>629</v>
      </c>
      <c r="C252" s="14" t="s">
        <v>630</v>
      </c>
      <c r="D252" s="14" t="s">
        <v>1119</v>
      </c>
      <c r="E252" s="230">
        <v>15600</v>
      </c>
      <c r="F252" s="14">
        <v>7791266</v>
      </c>
      <c r="G252" s="14" t="s">
        <v>1153</v>
      </c>
      <c r="H252" s="14" t="s">
        <v>645</v>
      </c>
      <c r="I252" s="14" t="s">
        <v>634</v>
      </c>
      <c r="J252" s="14" t="s">
        <v>639</v>
      </c>
      <c r="K252" s="258">
        <v>1</v>
      </c>
      <c r="L252" s="258">
        <v>2</v>
      </c>
      <c r="M252" s="230">
        <v>31200</v>
      </c>
      <c r="N252" s="258">
        <v>0</v>
      </c>
      <c r="O252" s="258">
        <v>0</v>
      </c>
      <c r="P252" s="259">
        <v>0</v>
      </c>
      <c r="Q252" s="258">
        <v>1</v>
      </c>
      <c r="R252" s="258">
        <v>12</v>
      </c>
    </row>
    <row r="253" spans="1:18" ht="12.75" x14ac:dyDescent="0.35">
      <c r="A253" s="257" t="s">
        <v>1805</v>
      </c>
      <c r="B253" s="14" t="s">
        <v>629</v>
      </c>
      <c r="C253" s="14" t="s">
        <v>630</v>
      </c>
      <c r="D253" s="14" t="s">
        <v>1154</v>
      </c>
      <c r="E253" s="230">
        <v>15600</v>
      </c>
      <c r="F253" s="14">
        <v>7492725</v>
      </c>
      <c r="G253" s="14" t="s">
        <v>1155</v>
      </c>
      <c r="H253" s="14" t="s">
        <v>638</v>
      </c>
      <c r="I253" s="14" t="s">
        <v>648</v>
      </c>
      <c r="J253" s="14" t="s">
        <v>639</v>
      </c>
      <c r="K253" s="258">
        <v>1</v>
      </c>
      <c r="L253" s="258">
        <v>1</v>
      </c>
      <c r="M253" s="230">
        <v>15600</v>
      </c>
      <c r="N253" s="258">
        <v>0</v>
      </c>
      <c r="O253" s="258">
        <v>0</v>
      </c>
      <c r="P253" s="259">
        <v>0</v>
      </c>
      <c r="Q253" s="258">
        <v>1</v>
      </c>
      <c r="R253" s="258">
        <v>12</v>
      </c>
    </row>
    <row r="254" spans="1:18" ht="12.75" x14ac:dyDescent="0.35">
      <c r="A254" s="257" t="s">
        <v>1805</v>
      </c>
      <c r="B254" s="14" t="s">
        <v>629</v>
      </c>
      <c r="C254" s="14" t="s">
        <v>630</v>
      </c>
      <c r="D254" s="14" t="s">
        <v>883</v>
      </c>
      <c r="E254" s="230">
        <v>7000</v>
      </c>
      <c r="F254" s="14">
        <v>2298768</v>
      </c>
      <c r="G254" s="14" t="s">
        <v>1156</v>
      </c>
      <c r="H254" s="14" t="s">
        <v>638</v>
      </c>
      <c r="I254" s="14" t="s">
        <v>634</v>
      </c>
      <c r="J254" s="14" t="s">
        <v>639</v>
      </c>
      <c r="K254" s="258">
        <v>1</v>
      </c>
      <c r="L254" s="258">
        <v>12</v>
      </c>
      <c r="M254" s="230">
        <v>84000</v>
      </c>
      <c r="N254" s="258">
        <v>1</v>
      </c>
      <c r="O254" s="258">
        <v>6</v>
      </c>
      <c r="P254" s="259">
        <v>42000</v>
      </c>
      <c r="Q254" s="258">
        <v>1</v>
      </c>
      <c r="R254" s="258">
        <v>12</v>
      </c>
    </row>
    <row r="255" spans="1:18" ht="12.75" x14ac:dyDescent="0.35">
      <c r="A255" s="257" t="s">
        <v>1805</v>
      </c>
      <c r="B255" s="14" t="s">
        <v>629</v>
      </c>
      <c r="C255" s="14" t="s">
        <v>630</v>
      </c>
      <c r="D255" s="14" t="s">
        <v>1157</v>
      </c>
      <c r="E255" s="230">
        <v>8000</v>
      </c>
      <c r="F255" s="14">
        <v>8650052</v>
      </c>
      <c r="G255" s="14" t="s">
        <v>1158</v>
      </c>
      <c r="H255" s="14" t="s">
        <v>642</v>
      </c>
      <c r="I255" s="14" t="s">
        <v>634</v>
      </c>
      <c r="J255" s="14" t="s">
        <v>639</v>
      </c>
      <c r="K255" s="258">
        <v>1</v>
      </c>
      <c r="L255" s="258">
        <v>12</v>
      </c>
      <c r="M255" s="230">
        <v>96000</v>
      </c>
      <c r="N255" s="258">
        <v>0</v>
      </c>
      <c r="O255" s="258">
        <v>0</v>
      </c>
      <c r="P255" s="259">
        <v>0</v>
      </c>
      <c r="Q255" s="258">
        <v>1</v>
      </c>
      <c r="R255" s="258">
        <v>12</v>
      </c>
    </row>
    <row r="256" spans="1:18" ht="12.75" x14ac:dyDescent="0.35">
      <c r="A256" s="257" t="s">
        <v>1805</v>
      </c>
      <c r="B256" s="14" t="s">
        <v>629</v>
      </c>
      <c r="C256" s="14" t="s">
        <v>630</v>
      </c>
      <c r="D256" s="14" t="s">
        <v>742</v>
      </c>
      <c r="E256" s="230">
        <v>5000</v>
      </c>
      <c r="F256" s="14">
        <v>6067756</v>
      </c>
      <c r="G256" s="14" t="s">
        <v>1159</v>
      </c>
      <c r="H256" s="14" t="s">
        <v>762</v>
      </c>
      <c r="I256" s="14" t="s">
        <v>634</v>
      </c>
      <c r="J256" s="14" t="s">
        <v>635</v>
      </c>
      <c r="K256" s="258">
        <v>1</v>
      </c>
      <c r="L256" s="258">
        <v>12</v>
      </c>
      <c r="M256" s="230">
        <v>60000</v>
      </c>
      <c r="N256" s="258">
        <v>1</v>
      </c>
      <c r="O256" s="258">
        <v>6</v>
      </c>
      <c r="P256" s="259">
        <v>30000</v>
      </c>
      <c r="Q256" s="258">
        <v>1</v>
      </c>
      <c r="R256" s="258">
        <v>12</v>
      </c>
    </row>
    <row r="257" spans="1:18" ht="12.75" x14ac:dyDescent="0.35">
      <c r="A257" s="257" t="s">
        <v>1805</v>
      </c>
      <c r="B257" s="14" t="s">
        <v>687</v>
      </c>
      <c r="C257" s="14" t="s">
        <v>630</v>
      </c>
      <c r="D257" s="14" t="s">
        <v>1160</v>
      </c>
      <c r="E257" s="230">
        <v>8000</v>
      </c>
      <c r="F257" s="14">
        <v>43101732</v>
      </c>
      <c r="G257" s="14" t="s">
        <v>1161</v>
      </c>
      <c r="H257" s="14" t="s">
        <v>638</v>
      </c>
      <c r="I257" s="14" t="s">
        <v>634</v>
      </c>
      <c r="J257" s="14" t="s">
        <v>639</v>
      </c>
      <c r="K257" s="258">
        <v>1</v>
      </c>
      <c r="L257" s="258">
        <v>2</v>
      </c>
      <c r="M257" s="230">
        <v>16000</v>
      </c>
      <c r="N257" s="258">
        <v>1</v>
      </c>
      <c r="O257" s="258">
        <v>6</v>
      </c>
      <c r="P257" s="259">
        <v>48000</v>
      </c>
      <c r="Q257" s="258">
        <v>1</v>
      </c>
      <c r="R257" s="258">
        <v>12</v>
      </c>
    </row>
    <row r="258" spans="1:18" ht="12.75" x14ac:dyDescent="0.35">
      <c r="A258" s="257" t="s">
        <v>1805</v>
      </c>
      <c r="B258" s="14" t="s">
        <v>629</v>
      </c>
      <c r="C258" s="14" t="s">
        <v>630</v>
      </c>
      <c r="D258" s="14" t="s">
        <v>994</v>
      </c>
      <c r="E258" s="230">
        <v>9000</v>
      </c>
      <c r="F258" s="14">
        <v>45231339</v>
      </c>
      <c r="G258" s="14" t="s">
        <v>1162</v>
      </c>
      <c r="H258" s="14" t="s">
        <v>638</v>
      </c>
      <c r="I258" s="14" t="s">
        <v>652</v>
      </c>
      <c r="J258" s="14" t="s">
        <v>639</v>
      </c>
      <c r="K258" s="258">
        <v>1</v>
      </c>
      <c r="L258" s="258">
        <v>12</v>
      </c>
      <c r="M258" s="230">
        <v>108000</v>
      </c>
      <c r="N258" s="258">
        <v>1</v>
      </c>
      <c r="O258" s="258">
        <v>6</v>
      </c>
      <c r="P258" s="259">
        <v>54000</v>
      </c>
      <c r="Q258" s="258">
        <v>1</v>
      </c>
      <c r="R258" s="258">
        <v>12</v>
      </c>
    </row>
    <row r="259" spans="1:18" ht="12.75" x14ac:dyDescent="0.35">
      <c r="A259" s="257" t="s">
        <v>1805</v>
      </c>
      <c r="B259" s="14" t="s">
        <v>629</v>
      </c>
      <c r="C259" s="14" t="s">
        <v>630</v>
      </c>
      <c r="D259" s="14" t="s">
        <v>1163</v>
      </c>
      <c r="E259" s="230">
        <v>6000</v>
      </c>
      <c r="F259" s="14">
        <v>8874225</v>
      </c>
      <c r="G259" s="14" t="s">
        <v>1164</v>
      </c>
      <c r="H259" s="14" t="s">
        <v>712</v>
      </c>
      <c r="I259" s="14" t="s">
        <v>634</v>
      </c>
      <c r="J259" s="14" t="s">
        <v>639</v>
      </c>
      <c r="K259" s="258">
        <v>1</v>
      </c>
      <c r="L259" s="258">
        <v>12</v>
      </c>
      <c r="M259" s="230">
        <v>72000</v>
      </c>
      <c r="N259" s="258">
        <v>1</v>
      </c>
      <c r="O259" s="258">
        <v>6</v>
      </c>
      <c r="P259" s="259">
        <v>36000</v>
      </c>
      <c r="Q259" s="258">
        <v>1</v>
      </c>
      <c r="R259" s="258">
        <v>12</v>
      </c>
    </row>
    <row r="260" spans="1:18" ht="12.75" x14ac:dyDescent="0.35">
      <c r="A260" s="257" t="s">
        <v>1805</v>
      </c>
      <c r="B260" s="14" t="s">
        <v>629</v>
      </c>
      <c r="C260" s="14" t="s">
        <v>630</v>
      </c>
      <c r="D260" s="14" t="s">
        <v>1117</v>
      </c>
      <c r="E260" s="230">
        <v>15600</v>
      </c>
      <c r="F260" s="14">
        <v>7536121</v>
      </c>
      <c r="G260" s="14" t="s">
        <v>1165</v>
      </c>
      <c r="H260" s="14" t="s">
        <v>800</v>
      </c>
      <c r="I260" s="14" t="s">
        <v>634</v>
      </c>
      <c r="J260" s="14" t="s">
        <v>639</v>
      </c>
      <c r="K260" s="258">
        <v>1</v>
      </c>
      <c r="L260" s="258">
        <v>4</v>
      </c>
      <c r="M260" s="230">
        <v>62400</v>
      </c>
      <c r="N260" s="258">
        <v>0</v>
      </c>
      <c r="O260" s="258">
        <v>0</v>
      </c>
      <c r="P260" s="259">
        <v>0</v>
      </c>
      <c r="Q260" s="258">
        <v>1</v>
      </c>
      <c r="R260" s="258">
        <v>12</v>
      </c>
    </row>
    <row r="261" spans="1:18" ht="12.75" x14ac:dyDescent="0.35">
      <c r="A261" s="257" t="s">
        <v>1805</v>
      </c>
      <c r="B261" s="14" t="s">
        <v>629</v>
      </c>
      <c r="C261" s="14" t="s">
        <v>630</v>
      </c>
      <c r="D261" s="14" t="s">
        <v>778</v>
      </c>
      <c r="E261" s="230">
        <v>6500</v>
      </c>
      <c r="F261" s="14">
        <v>46597238</v>
      </c>
      <c r="G261" s="14" t="s">
        <v>1166</v>
      </c>
      <c r="H261" s="14" t="s">
        <v>642</v>
      </c>
      <c r="I261" s="14" t="s">
        <v>634</v>
      </c>
      <c r="J261" s="14" t="s">
        <v>639</v>
      </c>
      <c r="K261" s="258">
        <v>1</v>
      </c>
      <c r="L261" s="258">
        <v>12</v>
      </c>
      <c r="M261" s="230">
        <v>78000</v>
      </c>
      <c r="N261" s="258">
        <v>1</v>
      </c>
      <c r="O261" s="258">
        <v>6</v>
      </c>
      <c r="P261" s="259">
        <v>39000</v>
      </c>
      <c r="Q261" s="258">
        <v>1</v>
      </c>
      <c r="R261" s="258">
        <v>12</v>
      </c>
    </row>
    <row r="262" spans="1:18" ht="12.75" x14ac:dyDescent="0.35">
      <c r="A262" s="257" t="s">
        <v>1805</v>
      </c>
      <c r="B262" s="14" t="s">
        <v>629</v>
      </c>
      <c r="C262" s="14" t="s">
        <v>630</v>
      </c>
      <c r="D262" s="14" t="s">
        <v>1167</v>
      </c>
      <c r="E262" s="230">
        <v>8000</v>
      </c>
      <c r="F262" s="14">
        <v>8230571</v>
      </c>
      <c r="G262" s="14" t="s">
        <v>1168</v>
      </c>
      <c r="H262" s="14" t="s">
        <v>723</v>
      </c>
      <c r="I262" s="14" t="s">
        <v>698</v>
      </c>
      <c r="J262" s="14" t="s">
        <v>639</v>
      </c>
      <c r="K262" s="258">
        <v>1</v>
      </c>
      <c r="L262" s="258">
        <v>2</v>
      </c>
      <c r="M262" s="230">
        <v>16000</v>
      </c>
      <c r="N262" s="258">
        <v>1</v>
      </c>
      <c r="O262" s="258">
        <v>2</v>
      </c>
      <c r="P262" s="259">
        <v>16000</v>
      </c>
      <c r="Q262" s="258">
        <v>1</v>
      </c>
      <c r="R262" s="258">
        <v>12</v>
      </c>
    </row>
    <row r="263" spans="1:18" ht="12.75" x14ac:dyDescent="0.35">
      <c r="A263" s="257" t="s">
        <v>1805</v>
      </c>
      <c r="B263" s="14" t="s">
        <v>629</v>
      </c>
      <c r="C263" s="14" t="s">
        <v>630</v>
      </c>
      <c r="D263" s="14" t="s">
        <v>1169</v>
      </c>
      <c r="E263" s="230">
        <v>10000</v>
      </c>
      <c r="F263" s="14">
        <v>45858414</v>
      </c>
      <c r="G263" s="14" t="s">
        <v>1170</v>
      </c>
      <c r="H263" s="14" t="s">
        <v>638</v>
      </c>
      <c r="I263" s="14" t="s">
        <v>634</v>
      </c>
      <c r="J263" s="14" t="s">
        <v>639</v>
      </c>
      <c r="K263" s="258">
        <v>1</v>
      </c>
      <c r="L263" s="258">
        <v>11</v>
      </c>
      <c r="M263" s="230">
        <v>110000</v>
      </c>
      <c r="N263" s="258">
        <v>1</v>
      </c>
      <c r="O263" s="258">
        <v>6</v>
      </c>
      <c r="P263" s="259">
        <v>60000</v>
      </c>
      <c r="Q263" s="258">
        <v>1</v>
      </c>
      <c r="R263" s="258">
        <v>12</v>
      </c>
    </row>
    <row r="264" spans="1:18" ht="12.75" x14ac:dyDescent="0.35">
      <c r="A264" s="257" t="s">
        <v>1805</v>
      </c>
      <c r="B264" s="14" t="s">
        <v>629</v>
      </c>
      <c r="C264" s="14" t="s">
        <v>630</v>
      </c>
      <c r="D264" s="14" t="s">
        <v>828</v>
      </c>
      <c r="E264" s="230">
        <v>13000</v>
      </c>
      <c r="F264" s="14">
        <v>32905228</v>
      </c>
      <c r="G264" s="14" t="s">
        <v>1171</v>
      </c>
      <c r="H264" s="14" t="s">
        <v>645</v>
      </c>
      <c r="I264" s="14" t="s">
        <v>634</v>
      </c>
      <c r="J264" s="14" t="s">
        <v>639</v>
      </c>
      <c r="K264" s="258">
        <v>1</v>
      </c>
      <c r="L264" s="258">
        <v>12</v>
      </c>
      <c r="M264" s="230">
        <v>156000</v>
      </c>
      <c r="N264" s="258">
        <v>1</v>
      </c>
      <c r="O264" s="258">
        <v>6</v>
      </c>
      <c r="P264" s="259">
        <v>78000</v>
      </c>
      <c r="Q264" s="258">
        <v>1</v>
      </c>
      <c r="R264" s="258">
        <v>12</v>
      </c>
    </row>
    <row r="265" spans="1:18" ht="12.75" x14ac:dyDescent="0.35">
      <c r="A265" s="257" t="s">
        <v>1805</v>
      </c>
      <c r="B265" s="14" t="s">
        <v>629</v>
      </c>
      <c r="C265" s="14" t="s">
        <v>630</v>
      </c>
      <c r="D265" s="14" t="s">
        <v>789</v>
      </c>
      <c r="E265" s="230">
        <v>15600</v>
      </c>
      <c r="F265" s="14">
        <v>7524596</v>
      </c>
      <c r="G265" s="14" t="s">
        <v>1172</v>
      </c>
      <c r="H265" s="14" t="s">
        <v>1173</v>
      </c>
      <c r="I265" s="14" t="s">
        <v>634</v>
      </c>
      <c r="J265" s="14" t="s">
        <v>639</v>
      </c>
      <c r="K265" s="258">
        <v>1</v>
      </c>
      <c r="L265" s="258">
        <v>1</v>
      </c>
      <c r="M265" s="230">
        <v>15600</v>
      </c>
      <c r="N265" s="258">
        <v>0</v>
      </c>
      <c r="O265" s="258">
        <v>0</v>
      </c>
      <c r="P265" s="259">
        <v>0</v>
      </c>
      <c r="Q265" s="258">
        <v>1</v>
      </c>
      <c r="R265" s="258">
        <v>12</v>
      </c>
    </row>
    <row r="266" spans="1:18" ht="12.75" x14ac:dyDescent="0.35">
      <c r="A266" s="257" t="s">
        <v>1805</v>
      </c>
      <c r="B266" s="14" t="s">
        <v>629</v>
      </c>
      <c r="C266" s="14" t="s">
        <v>630</v>
      </c>
      <c r="D266" s="14" t="s">
        <v>659</v>
      </c>
      <c r="E266" s="230">
        <v>15600</v>
      </c>
      <c r="F266" s="14">
        <v>42106831</v>
      </c>
      <c r="G266" s="14" t="s">
        <v>1174</v>
      </c>
      <c r="H266" s="14" t="s">
        <v>669</v>
      </c>
      <c r="I266" s="14" t="s">
        <v>634</v>
      </c>
      <c r="J266" s="14" t="s">
        <v>639</v>
      </c>
      <c r="K266" s="258">
        <v>1</v>
      </c>
      <c r="L266" s="258">
        <v>0</v>
      </c>
      <c r="M266" s="230">
        <v>0</v>
      </c>
      <c r="N266" s="258">
        <v>1</v>
      </c>
      <c r="O266" s="258">
        <v>2</v>
      </c>
      <c r="P266" s="259">
        <v>31200</v>
      </c>
      <c r="Q266" s="258">
        <v>1</v>
      </c>
      <c r="R266" s="258">
        <v>12</v>
      </c>
    </row>
    <row r="267" spans="1:18" ht="12.75" x14ac:dyDescent="0.35">
      <c r="A267" s="257" t="s">
        <v>1805</v>
      </c>
      <c r="B267" s="14" t="s">
        <v>687</v>
      </c>
      <c r="C267" s="14" t="s">
        <v>630</v>
      </c>
      <c r="D267" s="14" t="s">
        <v>688</v>
      </c>
      <c r="E267" s="230">
        <v>8000</v>
      </c>
      <c r="F267" s="14">
        <v>41162086</v>
      </c>
      <c r="G267" s="14" t="s">
        <v>1175</v>
      </c>
      <c r="H267" s="14" t="s">
        <v>638</v>
      </c>
      <c r="I267" s="14" t="s">
        <v>634</v>
      </c>
      <c r="J267" s="14" t="s">
        <v>639</v>
      </c>
      <c r="K267" s="258">
        <v>1</v>
      </c>
      <c r="L267" s="258">
        <v>2</v>
      </c>
      <c r="M267" s="230">
        <v>16000</v>
      </c>
      <c r="N267" s="258">
        <v>1</v>
      </c>
      <c r="O267" s="258">
        <v>6</v>
      </c>
      <c r="P267" s="259">
        <v>48000</v>
      </c>
      <c r="Q267" s="258">
        <v>1</v>
      </c>
      <c r="R267" s="258">
        <v>12</v>
      </c>
    </row>
    <row r="268" spans="1:18" ht="12.75" x14ac:dyDescent="0.35">
      <c r="A268" s="257" t="s">
        <v>1805</v>
      </c>
      <c r="B268" s="14" t="s">
        <v>629</v>
      </c>
      <c r="C268" s="14" t="s">
        <v>630</v>
      </c>
      <c r="D268" s="14" t="s">
        <v>731</v>
      </c>
      <c r="E268" s="230">
        <v>2200</v>
      </c>
      <c r="F268" s="14">
        <v>42935725</v>
      </c>
      <c r="G268" s="14" t="s">
        <v>1176</v>
      </c>
      <c r="H268" s="14" t="s">
        <v>701</v>
      </c>
      <c r="I268" s="14" t="s">
        <v>648</v>
      </c>
      <c r="J268" s="14" t="s">
        <v>648</v>
      </c>
      <c r="K268" s="258">
        <v>1</v>
      </c>
      <c r="L268" s="258">
        <v>12</v>
      </c>
      <c r="M268" s="230">
        <v>26400</v>
      </c>
      <c r="N268" s="258">
        <v>1</v>
      </c>
      <c r="O268" s="258">
        <v>6</v>
      </c>
      <c r="P268" s="259">
        <v>13200</v>
      </c>
      <c r="Q268" s="258">
        <v>1</v>
      </c>
      <c r="R268" s="258">
        <v>12</v>
      </c>
    </row>
    <row r="269" spans="1:18" ht="12.75" x14ac:dyDescent="0.35">
      <c r="A269" s="257" t="s">
        <v>1805</v>
      </c>
      <c r="B269" s="14" t="s">
        <v>629</v>
      </c>
      <c r="C269" s="14" t="s">
        <v>630</v>
      </c>
      <c r="D269" s="14" t="s">
        <v>662</v>
      </c>
      <c r="E269" s="230">
        <v>6000</v>
      </c>
      <c r="F269" s="14">
        <v>76882597</v>
      </c>
      <c r="G269" s="14" t="s">
        <v>1177</v>
      </c>
      <c r="H269" s="14" t="s">
        <v>645</v>
      </c>
      <c r="I269" s="14" t="s">
        <v>698</v>
      </c>
      <c r="J269" s="14" t="s">
        <v>648</v>
      </c>
      <c r="K269" s="258">
        <v>1</v>
      </c>
      <c r="L269" s="258">
        <v>12</v>
      </c>
      <c r="M269" s="230">
        <v>72000</v>
      </c>
      <c r="N269" s="258">
        <v>1</v>
      </c>
      <c r="O269" s="258">
        <v>6</v>
      </c>
      <c r="P269" s="259">
        <v>36000</v>
      </c>
      <c r="Q269" s="258">
        <v>1</v>
      </c>
      <c r="R269" s="258">
        <v>12</v>
      </c>
    </row>
    <row r="270" spans="1:18" ht="12.75" x14ac:dyDescent="0.35">
      <c r="A270" s="257" t="s">
        <v>1805</v>
      </c>
      <c r="B270" s="14" t="s">
        <v>629</v>
      </c>
      <c r="C270" s="14" t="s">
        <v>630</v>
      </c>
      <c r="D270" s="14" t="s">
        <v>1163</v>
      </c>
      <c r="E270" s="230">
        <v>7000</v>
      </c>
      <c r="F270" s="14">
        <v>6804650</v>
      </c>
      <c r="G270" s="14" t="s">
        <v>1178</v>
      </c>
      <c r="H270" s="14" t="s">
        <v>679</v>
      </c>
      <c r="I270" s="14" t="s">
        <v>648</v>
      </c>
      <c r="J270" s="14" t="s">
        <v>639</v>
      </c>
      <c r="K270" s="258">
        <v>1</v>
      </c>
      <c r="L270" s="258">
        <v>12</v>
      </c>
      <c r="M270" s="230">
        <v>84000</v>
      </c>
      <c r="N270" s="258">
        <v>1</v>
      </c>
      <c r="O270" s="258">
        <v>6</v>
      </c>
      <c r="P270" s="259">
        <v>42000</v>
      </c>
      <c r="Q270" s="258">
        <v>1</v>
      </c>
      <c r="R270" s="258">
        <v>12</v>
      </c>
    </row>
    <row r="271" spans="1:18" ht="12.75" x14ac:dyDescent="0.35">
      <c r="A271" s="257" t="s">
        <v>1805</v>
      </c>
      <c r="B271" s="14" t="s">
        <v>629</v>
      </c>
      <c r="C271" s="14" t="s">
        <v>630</v>
      </c>
      <c r="D271" s="14" t="s">
        <v>132</v>
      </c>
      <c r="E271" s="230">
        <v>9500</v>
      </c>
      <c r="F271" s="14">
        <v>18214639</v>
      </c>
      <c r="G271" s="14" t="s">
        <v>1179</v>
      </c>
      <c r="H271" s="14" t="s">
        <v>1180</v>
      </c>
      <c r="I271" s="14" t="s">
        <v>634</v>
      </c>
      <c r="J271" s="14" t="s">
        <v>639</v>
      </c>
      <c r="K271" s="258">
        <v>0</v>
      </c>
      <c r="L271" s="258">
        <v>0</v>
      </c>
      <c r="M271" s="230">
        <v>0</v>
      </c>
      <c r="N271" s="258">
        <v>1</v>
      </c>
      <c r="O271" s="258">
        <v>1</v>
      </c>
      <c r="P271" s="259">
        <v>9500</v>
      </c>
      <c r="Q271" s="258">
        <v>1</v>
      </c>
      <c r="R271" s="258">
        <v>12</v>
      </c>
    </row>
    <row r="272" spans="1:18" ht="12.75" x14ac:dyDescent="0.35">
      <c r="A272" s="257" t="s">
        <v>1805</v>
      </c>
      <c r="B272" s="14" t="s">
        <v>629</v>
      </c>
      <c r="C272" s="14" t="s">
        <v>630</v>
      </c>
      <c r="D272" s="14" t="s">
        <v>1181</v>
      </c>
      <c r="E272" s="230">
        <v>12000</v>
      </c>
      <c r="F272" s="14">
        <v>41258635</v>
      </c>
      <c r="G272" s="14" t="s">
        <v>1182</v>
      </c>
      <c r="H272" s="14" t="s">
        <v>679</v>
      </c>
      <c r="I272" s="14" t="s">
        <v>634</v>
      </c>
      <c r="J272" s="14" t="s">
        <v>639</v>
      </c>
      <c r="K272" s="258">
        <v>1</v>
      </c>
      <c r="L272" s="258">
        <v>12</v>
      </c>
      <c r="M272" s="230">
        <v>144000</v>
      </c>
      <c r="N272" s="258">
        <v>1</v>
      </c>
      <c r="O272" s="258">
        <v>6</v>
      </c>
      <c r="P272" s="259">
        <v>72000</v>
      </c>
      <c r="Q272" s="258">
        <v>1</v>
      </c>
      <c r="R272" s="258">
        <v>12</v>
      </c>
    </row>
    <row r="273" spans="1:18" ht="12.75" x14ac:dyDescent="0.35">
      <c r="A273" s="257" t="s">
        <v>1805</v>
      </c>
      <c r="B273" s="14" t="s">
        <v>629</v>
      </c>
      <c r="C273" s="14" t="s">
        <v>630</v>
      </c>
      <c r="D273" s="14" t="s">
        <v>1183</v>
      </c>
      <c r="E273" s="230">
        <v>3000</v>
      </c>
      <c r="F273" s="14">
        <v>40263373</v>
      </c>
      <c r="G273" s="14" t="s">
        <v>1184</v>
      </c>
      <c r="H273" s="14" t="s">
        <v>672</v>
      </c>
      <c r="I273" s="14" t="s">
        <v>673</v>
      </c>
      <c r="J273" s="14" t="s">
        <v>672</v>
      </c>
      <c r="K273" s="258">
        <v>1</v>
      </c>
      <c r="L273" s="258">
        <v>12</v>
      </c>
      <c r="M273" s="230">
        <v>36000</v>
      </c>
      <c r="N273" s="258">
        <v>1</v>
      </c>
      <c r="O273" s="258">
        <v>6</v>
      </c>
      <c r="P273" s="259">
        <v>18000</v>
      </c>
      <c r="Q273" s="258">
        <v>1</v>
      </c>
      <c r="R273" s="258">
        <v>12</v>
      </c>
    </row>
    <row r="274" spans="1:18" ht="12.75" x14ac:dyDescent="0.35">
      <c r="A274" s="257" t="s">
        <v>1805</v>
      </c>
      <c r="B274" s="14" t="s">
        <v>629</v>
      </c>
      <c r="C274" s="14" t="s">
        <v>630</v>
      </c>
      <c r="D274" s="14" t="s">
        <v>1185</v>
      </c>
      <c r="E274" s="230">
        <v>6000</v>
      </c>
      <c r="F274" s="14">
        <v>6750353</v>
      </c>
      <c r="G274" s="14" t="s">
        <v>1186</v>
      </c>
      <c r="H274" s="14" t="s">
        <v>797</v>
      </c>
      <c r="I274" s="14" t="s">
        <v>634</v>
      </c>
      <c r="J274" s="14" t="s">
        <v>639</v>
      </c>
      <c r="K274" s="258">
        <v>1</v>
      </c>
      <c r="L274" s="258">
        <v>12</v>
      </c>
      <c r="M274" s="230">
        <v>72000</v>
      </c>
      <c r="N274" s="258">
        <v>1</v>
      </c>
      <c r="O274" s="258">
        <v>6</v>
      </c>
      <c r="P274" s="259">
        <v>36000</v>
      </c>
      <c r="Q274" s="258">
        <v>1</v>
      </c>
      <c r="R274" s="258">
        <v>12</v>
      </c>
    </row>
    <row r="275" spans="1:18" ht="12.75" x14ac:dyDescent="0.35">
      <c r="A275" s="257" t="s">
        <v>1805</v>
      </c>
      <c r="B275" s="14" t="s">
        <v>629</v>
      </c>
      <c r="C275" s="14" t="s">
        <v>630</v>
      </c>
      <c r="D275" s="14" t="s">
        <v>1187</v>
      </c>
      <c r="E275" s="230">
        <v>7000</v>
      </c>
      <c r="F275" s="14">
        <v>44749477</v>
      </c>
      <c r="G275" s="14" t="s">
        <v>1188</v>
      </c>
      <c r="H275" s="14" t="s">
        <v>638</v>
      </c>
      <c r="I275" s="14" t="s">
        <v>634</v>
      </c>
      <c r="J275" s="14" t="s">
        <v>639</v>
      </c>
      <c r="K275" s="258">
        <v>1</v>
      </c>
      <c r="L275" s="258">
        <v>12</v>
      </c>
      <c r="M275" s="230">
        <v>84000</v>
      </c>
      <c r="N275" s="258">
        <v>1</v>
      </c>
      <c r="O275" s="258">
        <v>6</v>
      </c>
      <c r="P275" s="259">
        <v>42000</v>
      </c>
      <c r="Q275" s="258">
        <v>1</v>
      </c>
      <c r="R275" s="258">
        <v>12</v>
      </c>
    </row>
    <row r="276" spans="1:18" ht="12.75" x14ac:dyDescent="0.35">
      <c r="A276" s="257" t="s">
        <v>1805</v>
      </c>
      <c r="B276" s="14" t="s">
        <v>629</v>
      </c>
      <c r="C276" s="14" t="s">
        <v>630</v>
      </c>
      <c r="D276" s="14" t="s">
        <v>876</v>
      </c>
      <c r="E276" s="230">
        <v>8000</v>
      </c>
      <c r="F276" s="14">
        <v>41336419</v>
      </c>
      <c r="G276" s="14" t="s">
        <v>1189</v>
      </c>
      <c r="H276" s="14" t="s">
        <v>676</v>
      </c>
      <c r="I276" s="14" t="s">
        <v>634</v>
      </c>
      <c r="J276" s="14" t="s">
        <v>639</v>
      </c>
      <c r="K276" s="258">
        <v>1</v>
      </c>
      <c r="L276" s="258">
        <v>12</v>
      </c>
      <c r="M276" s="230">
        <v>96000</v>
      </c>
      <c r="N276" s="258">
        <v>1</v>
      </c>
      <c r="O276" s="258">
        <v>6</v>
      </c>
      <c r="P276" s="259">
        <v>48000</v>
      </c>
      <c r="Q276" s="258">
        <v>1</v>
      </c>
      <c r="R276" s="258">
        <v>12</v>
      </c>
    </row>
    <row r="277" spans="1:18" ht="12.75" x14ac:dyDescent="0.35">
      <c r="A277" s="257" t="s">
        <v>1805</v>
      </c>
      <c r="B277" s="14" t="s">
        <v>629</v>
      </c>
      <c r="C277" s="14" t="s">
        <v>630</v>
      </c>
      <c r="D277" s="14" t="s">
        <v>1190</v>
      </c>
      <c r="E277" s="230">
        <v>12000</v>
      </c>
      <c r="F277" s="14">
        <v>10706807</v>
      </c>
      <c r="G277" s="14" t="s">
        <v>1191</v>
      </c>
      <c r="H277" s="14" t="s">
        <v>1192</v>
      </c>
      <c r="I277" s="14" t="s">
        <v>634</v>
      </c>
      <c r="J277" s="14" t="s">
        <v>639</v>
      </c>
      <c r="K277" s="258">
        <v>1</v>
      </c>
      <c r="L277" s="258">
        <v>12</v>
      </c>
      <c r="M277" s="230">
        <v>144000</v>
      </c>
      <c r="N277" s="258">
        <v>1</v>
      </c>
      <c r="O277" s="258">
        <v>6</v>
      </c>
      <c r="P277" s="259">
        <v>72000</v>
      </c>
      <c r="Q277" s="258">
        <v>1</v>
      </c>
      <c r="R277" s="258">
        <v>12</v>
      </c>
    </row>
    <row r="278" spans="1:18" ht="12.75" x14ac:dyDescent="0.35">
      <c r="A278" s="257" t="s">
        <v>1805</v>
      </c>
      <c r="B278" s="14" t="s">
        <v>629</v>
      </c>
      <c r="C278" s="14" t="s">
        <v>630</v>
      </c>
      <c r="D278" s="14" t="s">
        <v>132</v>
      </c>
      <c r="E278" s="230">
        <v>7000</v>
      </c>
      <c r="F278" s="14">
        <v>41250832</v>
      </c>
      <c r="G278" s="14" t="s">
        <v>1193</v>
      </c>
      <c r="H278" s="14" t="s">
        <v>642</v>
      </c>
      <c r="I278" s="14" t="s">
        <v>634</v>
      </c>
      <c r="J278" s="14" t="s">
        <v>639</v>
      </c>
      <c r="K278" s="258">
        <v>0</v>
      </c>
      <c r="L278" s="258">
        <v>0</v>
      </c>
      <c r="M278" s="230">
        <v>0</v>
      </c>
      <c r="N278" s="258">
        <v>1</v>
      </c>
      <c r="O278" s="258">
        <v>1</v>
      </c>
      <c r="P278" s="259">
        <v>7000</v>
      </c>
      <c r="Q278" s="258">
        <v>1</v>
      </c>
      <c r="R278" s="258">
        <v>12</v>
      </c>
    </row>
    <row r="279" spans="1:18" ht="12.75" x14ac:dyDescent="0.35">
      <c r="A279" s="257" t="s">
        <v>1805</v>
      </c>
      <c r="B279" s="14" t="s">
        <v>629</v>
      </c>
      <c r="C279" s="14" t="s">
        <v>630</v>
      </c>
      <c r="D279" s="14" t="s">
        <v>1194</v>
      </c>
      <c r="E279" s="230">
        <v>6000</v>
      </c>
      <c r="F279" s="14">
        <v>45510164</v>
      </c>
      <c r="G279" s="14" t="s">
        <v>1195</v>
      </c>
      <c r="H279" s="14" t="s">
        <v>1196</v>
      </c>
      <c r="I279" s="14" t="s">
        <v>648</v>
      </c>
      <c r="J279" s="14" t="s">
        <v>639</v>
      </c>
      <c r="K279" s="258">
        <v>1</v>
      </c>
      <c r="L279" s="258">
        <v>12</v>
      </c>
      <c r="M279" s="230">
        <v>72000</v>
      </c>
      <c r="N279" s="258">
        <v>1</v>
      </c>
      <c r="O279" s="258">
        <v>6</v>
      </c>
      <c r="P279" s="259">
        <v>36000</v>
      </c>
      <c r="Q279" s="258">
        <v>1</v>
      </c>
      <c r="R279" s="258">
        <v>12</v>
      </c>
    </row>
    <row r="280" spans="1:18" ht="12.75" x14ac:dyDescent="0.35">
      <c r="A280" s="257" t="s">
        <v>1805</v>
      </c>
      <c r="B280" s="14" t="s">
        <v>629</v>
      </c>
      <c r="C280" s="14" t="s">
        <v>630</v>
      </c>
      <c r="D280" s="14" t="s">
        <v>1197</v>
      </c>
      <c r="E280" s="230">
        <v>12000</v>
      </c>
      <c r="F280" s="14">
        <v>8888553</v>
      </c>
      <c r="G280" s="14" t="s">
        <v>1198</v>
      </c>
      <c r="H280" s="14" t="s">
        <v>972</v>
      </c>
      <c r="I280" s="14" t="s">
        <v>634</v>
      </c>
      <c r="J280" s="14" t="s">
        <v>639</v>
      </c>
      <c r="K280" s="258">
        <v>1</v>
      </c>
      <c r="L280" s="258">
        <v>12</v>
      </c>
      <c r="M280" s="230">
        <v>144000</v>
      </c>
      <c r="N280" s="258">
        <v>1</v>
      </c>
      <c r="O280" s="258">
        <v>6</v>
      </c>
      <c r="P280" s="259">
        <v>72000</v>
      </c>
      <c r="Q280" s="258">
        <v>1</v>
      </c>
      <c r="R280" s="258">
        <v>12</v>
      </c>
    </row>
    <row r="281" spans="1:18" ht="12.75" x14ac:dyDescent="0.35">
      <c r="A281" s="257" t="s">
        <v>1805</v>
      </c>
      <c r="B281" s="14" t="s">
        <v>629</v>
      </c>
      <c r="C281" s="14" t="s">
        <v>630</v>
      </c>
      <c r="D281" s="14" t="s">
        <v>1199</v>
      </c>
      <c r="E281" s="230">
        <v>10000</v>
      </c>
      <c r="F281" s="14">
        <v>41576469</v>
      </c>
      <c r="G281" s="14" t="s">
        <v>1200</v>
      </c>
      <c r="H281" s="14" t="s">
        <v>781</v>
      </c>
      <c r="I281" s="14" t="s">
        <v>634</v>
      </c>
      <c r="J281" s="14" t="s">
        <v>639</v>
      </c>
      <c r="K281" s="258">
        <v>1</v>
      </c>
      <c r="L281" s="258">
        <v>12</v>
      </c>
      <c r="M281" s="230">
        <v>120000</v>
      </c>
      <c r="N281" s="258">
        <v>1</v>
      </c>
      <c r="O281" s="258">
        <v>6</v>
      </c>
      <c r="P281" s="259">
        <v>60000</v>
      </c>
      <c r="Q281" s="258">
        <v>1</v>
      </c>
      <c r="R281" s="258">
        <v>12</v>
      </c>
    </row>
    <row r="282" spans="1:18" ht="12.75" x14ac:dyDescent="0.35">
      <c r="A282" s="257" t="s">
        <v>1805</v>
      </c>
      <c r="B282" s="14" t="s">
        <v>687</v>
      </c>
      <c r="C282" s="14" t="s">
        <v>630</v>
      </c>
      <c r="D282" s="14" t="s">
        <v>1201</v>
      </c>
      <c r="E282" s="230">
        <v>10000</v>
      </c>
      <c r="F282" s="14">
        <v>41532060</v>
      </c>
      <c r="G282" s="14" t="s">
        <v>1202</v>
      </c>
      <c r="H282" s="14" t="s">
        <v>1203</v>
      </c>
      <c r="I282" s="14" t="s">
        <v>634</v>
      </c>
      <c r="J282" s="14" t="s">
        <v>639</v>
      </c>
      <c r="K282" s="258">
        <v>1</v>
      </c>
      <c r="L282" s="258">
        <v>2</v>
      </c>
      <c r="M282" s="230">
        <v>20000</v>
      </c>
      <c r="N282" s="258">
        <v>0</v>
      </c>
      <c r="O282" s="258">
        <v>0</v>
      </c>
      <c r="P282" s="259">
        <v>0</v>
      </c>
      <c r="Q282" s="258">
        <v>1</v>
      </c>
      <c r="R282" s="258">
        <v>12</v>
      </c>
    </row>
    <row r="283" spans="1:18" ht="12.75" x14ac:dyDescent="0.35">
      <c r="A283" s="257" t="s">
        <v>1805</v>
      </c>
      <c r="B283" s="14" t="s">
        <v>629</v>
      </c>
      <c r="C283" s="14" t="s">
        <v>630</v>
      </c>
      <c r="D283" s="14" t="s">
        <v>1204</v>
      </c>
      <c r="E283" s="230">
        <v>8000</v>
      </c>
      <c r="F283" s="14">
        <v>42560793</v>
      </c>
      <c r="G283" s="14" t="s">
        <v>1205</v>
      </c>
      <c r="H283" s="14" t="s">
        <v>645</v>
      </c>
      <c r="I283" s="14" t="s">
        <v>634</v>
      </c>
      <c r="J283" s="14" t="s">
        <v>639</v>
      </c>
      <c r="K283" s="258">
        <v>1</v>
      </c>
      <c r="L283" s="258">
        <v>12</v>
      </c>
      <c r="M283" s="230">
        <v>96000</v>
      </c>
      <c r="N283" s="258">
        <v>1</v>
      </c>
      <c r="O283" s="258">
        <v>6</v>
      </c>
      <c r="P283" s="259">
        <v>48000</v>
      </c>
      <c r="Q283" s="258">
        <v>1</v>
      </c>
      <c r="R283" s="258">
        <v>12</v>
      </c>
    </row>
    <row r="284" spans="1:18" ht="12.75" x14ac:dyDescent="0.35">
      <c r="A284" s="257" t="s">
        <v>1805</v>
      </c>
      <c r="B284" s="14" t="s">
        <v>629</v>
      </c>
      <c r="C284" s="14" t="s">
        <v>630</v>
      </c>
      <c r="D284" s="14" t="s">
        <v>1206</v>
      </c>
      <c r="E284" s="230">
        <v>6000</v>
      </c>
      <c r="F284" s="14">
        <v>45810804</v>
      </c>
      <c r="G284" s="14" t="s">
        <v>1207</v>
      </c>
      <c r="H284" s="14" t="s">
        <v>963</v>
      </c>
      <c r="I284" s="14" t="s">
        <v>648</v>
      </c>
      <c r="J284" s="14" t="s">
        <v>639</v>
      </c>
      <c r="K284" s="258">
        <v>1</v>
      </c>
      <c r="L284" s="258">
        <v>1</v>
      </c>
      <c r="M284" s="230">
        <v>6000</v>
      </c>
      <c r="N284" s="258">
        <v>0</v>
      </c>
      <c r="O284" s="258">
        <v>0</v>
      </c>
      <c r="P284" s="259">
        <v>0</v>
      </c>
      <c r="Q284" s="258">
        <v>1</v>
      </c>
      <c r="R284" s="258">
        <v>12</v>
      </c>
    </row>
    <row r="285" spans="1:18" ht="12.75" x14ac:dyDescent="0.35">
      <c r="A285" s="257" t="s">
        <v>1805</v>
      </c>
      <c r="B285" s="14" t="s">
        <v>629</v>
      </c>
      <c r="C285" s="14" t="s">
        <v>630</v>
      </c>
      <c r="D285" s="14" t="s">
        <v>1208</v>
      </c>
      <c r="E285" s="230">
        <v>7000</v>
      </c>
      <c r="F285" s="14">
        <v>10350868</v>
      </c>
      <c r="G285" s="14" t="s">
        <v>1209</v>
      </c>
      <c r="H285" s="14" t="s">
        <v>904</v>
      </c>
      <c r="I285" s="14" t="s">
        <v>634</v>
      </c>
      <c r="J285" s="14" t="s">
        <v>639</v>
      </c>
      <c r="K285" s="258">
        <v>1</v>
      </c>
      <c r="L285" s="258">
        <v>12</v>
      </c>
      <c r="M285" s="230">
        <v>84000</v>
      </c>
      <c r="N285" s="258">
        <v>1</v>
      </c>
      <c r="O285" s="258">
        <v>6</v>
      </c>
      <c r="P285" s="259">
        <v>42000</v>
      </c>
      <c r="Q285" s="258">
        <v>1</v>
      </c>
      <c r="R285" s="258">
        <v>12</v>
      </c>
    </row>
    <row r="286" spans="1:18" ht="12.75" x14ac:dyDescent="0.35">
      <c r="A286" s="257" t="s">
        <v>1805</v>
      </c>
      <c r="B286" s="14" t="s">
        <v>629</v>
      </c>
      <c r="C286" s="14" t="s">
        <v>630</v>
      </c>
      <c r="D286" s="14" t="s">
        <v>1210</v>
      </c>
      <c r="E286" s="230">
        <v>7000</v>
      </c>
      <c r="F286" s="14">
        <v>6019934</v>
      </c>
      <c r="G286" s="14" t="s">
        <v>1211</v>
      </c>
      <c r="H286" s="14" t="s">
        <v>1212</v>
      </c>
      <c r="I286" s="14" t="s">
        <v>634</v>
      </c>
      <c r="J286" s="14" t="s">
        <v>639</v>
      </c>
      <c r="K286" s="258">
        <v>1</v>
      </c>
      <c r="L286" s="258">
        <v>12</v>
      </c>
      <c r="M286" s="230">
        <v>84000</v>
      </c>
      <c r="N286" s="258">
        <v>1</v>
      </c>
      <c r="O286" s="258">
        <v>6</v>
      </c>
      <c r="P286" s="259">
        <v>42000</v>
      </c>
      <c r="Q286" s="258">
        <v>1</v>
      </c>
      <c r="R286" s="258">
        <v>12</v>
      </c>
    </row>
    <row r="287" spans="1:18" ht="12.75" x14ac:dyDescent="0.35">
      <c r="A287" s="257" t="s">
        <v>1805</v>
      </c>
      <c r="B287" s="14" t="s">
        <v>629</v>
      </c>
      <c r="C287" s="14" t="s">
        <v>630</v>
      </c>
      <c r="D287" s="14" t="s">
        <v>1213</v>
      </c>
      <c r="E287" s="230">
        <v>4550</v>
      </c>
      <c r="F287" s="14">
        <v>46638408</v>
      </c>
      <c r="G287" s="14" t="s">
        <v>1214</v>
      </c>
      <c r="H287" s="14" t="s">
        <v>797</v>
      </c>
      <c r="I287" s="14" t="s">
        <v>648</v>
      </c>
      <c r="J287" s="14" t="s">
        <v>639</v>
      </c>
      <c r="K287" s="258">
        <v>1</v>
      </c>
      <c r="L287" s="258">
        <v>12</v>
      </c>
      <c r="M287" s="230">
        <v>54600</v>
      </c>
      <c r="N287" s="258">
        <v>1</v>
      </c>
      <c r="O287" s="258">
        <v>6</v>
      </c>
      <c r="P287" s="259">
        <v>27300</v>
      </c>
      <c r="Q287" s="258">
        <v>1</v>
      </c>
      <c r="R287" s="258">
        <v>12</v>
      </c>
    </row>
    <row r="288" spans="1:18" ht="12.75" x14ac:dyDescent="0.35">
      <c r="A288" s="257" t="s">
        <v>1805</v>
      </c>
      <c r="B288" s="14" t="s">
        <v>629</v>
      </c>
      <c r="C288" s="14" t="s">
        <v>630</v>
      </c>
      <c r="D288" s="14" t="s">
        <v>1215</v>
      </c>
      <c r="E288" s="230">
        <v>8000</v>
      </c>
      <c r="F288" s="14">
        <v>40626145</v>
      </c>
      <c r="G288" s="14" t="s">
        <v>1216</v>
      </c>
      <c r="H288" s="14" t="s">
        <v>679</v>
      </c>
      <c r="I288" s="14" t="s">
        <v>634</v>
      </c>
      <c r="J288" s="14" t="s">
        <v>639</v>
      </c>
      <c r="K288" s="258">
        <v>1</v>
      </c>
      <c r="L288" s="258">
        <v>12</v>
      </c>
      <c r="M288" s="230">
        <v>96000</v>
      </c>
      <c r="N288" s="258">
        <v>1</v>
      </c>
      <c r="O288" s="258">
        <v>6</v>
      </c>
      <c r="P288" s="259">
        <v>48000</v>
      </c>
      <c r="Q288" s="258">
        <v>1</v>
      </c>
      <c r="R288" s="258">
        <v>12</v>
      </c>
    </row>
    <row r="289" spans="1:18" ht="12.75" x14ac:dyDescent="0.35">
      <c r="A289" s="257" t="s">
        <v>1805</v>
      </c>
      <c r="B289" s="14" t="s">
        <v>629</v>
      </c>
      <c r="C289" s="14" t="s">
        <v>630</v>
      </c>
      <c r="D289" s="14" t="s">
        <v>1217</v>
      </c>
      <c r="E289" s="230">
        <v>12000</v>
      </c>
      <c r="F289" s="14">
        <v>44763450</v>
      </c>
      <c r="G289" s="14" t="s">
        <v>1218</v>
      </c>
      <c r="H289" s="14" t="s">
        <v>638</v>
      </c>
      <c r="I289" s="14" t="s">
        <v>634</v>
      </c>
      <c r="J289" s="14" t="s">
        <v>639</v>
      </c>
      <c r="K289" s="258">
        <v>1</v>
      </c>
      <c r="L289" s="258">
        <v>12</v>
      </c>
      <c r="M289" s="230">
        <v>144000</v>
      </c>
      <c r="N289" s="258">
        <v>1</v>
      </c>
      <c r="O289" s="258">
        <v>6</v>
      </c>
      <c r="P289" s="259">
        <v>72000</v>
      </c>
      <c r="Q289" s="258">
        <v>1</v>
      </c>
      <c r="R289" s="258">
        <v>12</v>
      </c>
    </row>
    <row r="290" spans="1:18" ht="12.75" x14ac:dyDescent="0.35">
      <c r="A290" s="257" t="s">
        <v>1805</v>
      </c>
      <c r="B290" s="14" t="s">
        <v>629</v>
      </c>
      <c r="C290" s="14" t="s">
        <v>630</v>
      </c>
      <c r="D290" s="14" t="s">
        <v>1219</v>
      </c>
      <c r="E290" s="230">
        <v>14000</v>
      </c>
      <c r="F290" s="14">
        <v>70440064</v>
      </c>
      <c r="G290" s="14" t="s">
        <v>1220</v>
      </c>
      <c r="H290" s="14" t="s">
        <v>638</v>
      </c>
      <c r="I290" s="14" t="s">
        <v>634</v>
      </c>
      <c r="J290" s="14" t="s">
        <v>639</v>
      </c>
      <c r="K290" s="258">
        <v>1</v>
      </c>
      <c r="L290" s="258">
        <v>12</v>
      </c>
      <c r="M290" s="230">
        <v>168000</v>
      </c>
      <c r="N290" s="258">
        <v>1</v>
      </c>
      <c r="O290" s="258">
        <v>6</v>
      </c>
      <c r="P290" s="259">
        <v>84000</v>
      </c>
      <c r="Q290" s="258">
        <v>1</v>
      </c>
      <c r="R290" s="258">
        <v>12</v>
      </c>
    </row>
    <row r="291" spans="1:18" ht="12.75" x14ac:dyDescent="0.35">
      <c r="A291" s="257" t="s">
        <v>1805</v>
      </c>
      <c r="B291" s="14" t="s">
        <v>629</v>
      </c>
      <c r="C291" s="14" t="s">
        <v>630</v>
      </c>
      <c r="D291" s="14" t="s">
        <v>1221</v>
      </c>
      <c r="E291" s="230">
        <v>8500</v>
      </c>
      <c r="F291" s="14">
        <v>41548769</v>
      </c>
      <c r="G291" s="14" t="s">
        <v>1222</v>
      </c>
      <c r="H291" s="14" t="s">
        <v>895</v>
      </c>
      <c r="I291" s="14" t="s">
        <v>634</v>
      </c>
      <c r="J291" s="14" t="s">
        <v>639</v>
      </c>
      <c r="K291" s="258">
        <v>1</v>
      </c>
      <c r="L291" s="258">
        <v>3</v>
      </c>
      <c r="M291" s="230">
        <v>25500</v>
      </c>
      <c r="N291" s="258">
        <v>0</v>
      </c>
      <c r="O291" s="258">
        <v>0</v>
      </c>
      <c r="P291" s="259">
        <v>0</v>
      </c>
      <c r="Q291" s="258">
        <v>1</v>
      </c>
      <c r="R291" s="258">
        <v>12</v>
      </c>
    </row>
    <row r="292" spans="1:18" ht="12.75" x14ac:dyDescent="0.35">
      <c r="A292" s="257" t="s">
        <v>1805</v>
      </c>
      <c r="B292" s="14" t="s">
        <v>629</v>
      </c>
      <c r="C292" s="14" t="s">
        <v>630</v>
      </c>
      <c r="D292" s="14" t="s">
        <v>1223</v>
      </c>
      <c r="E292" s="230">
        <v>10500</v>
      </c>
      <c r="F292" s="14">
        <v>41743454</v>
      </c>
      <c r="G292" s="14" t="s">
        <v>1224</v>
      </c>
      <c r="H292" s="14" t="s">
        <v>1139</v>
      </c>
      <c r="I292" s="14" t="s">
        <v>634</v>
      </c>
      <c r="J292" s="14" t="s">
        <v>639</v>
      </c>
      <c r="K292" s="258">
        <v>1</v>
      </c>
      <c r="L292" s="258">
        <v>12</v>
      </c>
      <c r="M292" s="230">
        <v>126000</v>
      </c>
      <c r="N292" s="258">
        <v>1</v>
      </c>
      <c r="O292" s="258">
        <v>6</v>
      </c>
      <c r="P292" s="259">
        <v>63000</v>
      </c>
      <c r="Q292" s="258">
        <v>1</v>
      </c>
      <c r="R292" s="258">
        <v>12</v>
      </c>
    </row>
    <row r="293" spans="1:18" ht="12.75" x14ac:dyDescent="0.35">
      <c r="A293" s="257" t="s">
        <v>1805</v>
      </c>
      <c r="B293" s="14" t="s">
        <v>629</v>
      </c>
      <c r="C293" s="14" t="s">
        <v>630</v>
      </c>
      <c r="D293" s="14" t="s">
        <v>1225</v>
      </c>
      <c r="E293" s="230">
        <v>12000</v>
      </c>
      <c r="F293" s="14">
        <v>10193801</v>
      </c>
      <c r="G293" s="14" t="s">
        <v>1226</v>
      </c>
      <c r="H293" s="14" t="s">
        <v>690</v>
      </c>
      <c r="I293" s="14" t="s">
        <v>648</v>
      </c>
      <c r="J293" s="14" t="s">
        <v>639</v>
      </c>
      <c r="K293" s="258">
        <v>1</v>
      </c>
      <c r="L293" s="258">
        <v>12</v>
      </c>
      <c r="M293" s="230">
        <v>144000</v>
      </c>
      <c r="N293" s="258">
        <v>1</v>
      </c>
      <c r="O293" s="258">
        <v>6</v>
      </c>
      <c r="P293" s="259">
        <v>72000</v>
      </c>
      <c r="Q293" s="258">
        <v>1</v>
      </c>
      <c r="R293" s="258">
        <v>12</v>
      </c>
    </row>
    <row r="294" spans="1:18" ht="12.75" x14ac:dyDescent="0.35">
      <c r="A294" s="257" t="s">
        <v>1805</v>
      </c>
      <c r="B294" s="14" t="s">
        <v>687</v>
      </c>
      <c r="C294" s="14" t="s">
        <v>630</v>
      </c>
      <c r="D294" s="14" t="s">
        <v>694</v>
      </c>
      <c r="E294" s="230">
        <v>4500</v>
      </c>
      <c r="F294" s="14">
        <v>42476332</v>
      </c>
      <c r="G294" s="14" t="s">
        <v>1227</v>
      </c>
      <c r="H294" s="14" t="s">
        <v>762</v>
      </c>
      <c r="I294" s="14" t="s">
        <v>634</v>
      </c>
      <c r="J294" s="14" t="s">
        <v>635</v>
      </c>
      <c r="K294" s="258">
        <v>1</v>
      </c>
      <c r="L294" s="258">
        <v>2</v>
      </c>
      <c r="M294" s="230">
        <v>9000</v>
      </c>
      <c r="N294" s="258">
        <v>1</v>
      </c>
      <c r="O294" s="258">
        <v>6</v>
      </c>
      <c r="P294" s="259">
        <v>27000</v>
      </c>
      <c r="Q294" s="258">
        <v>1</v>
      </c>
      <c r="R294" s="258">
        <v>12</v>
      </c>
    </row>
    <row r="295" spans="1:18" ht="12.75" x14ac:dyDescent="0.35">
      <c r="A295" s="257" t="s">
        <v>1805</v>
      </c>
      <c r="B295" s="14" t="s">
        <v>629</v>
      </c>
      <c r="C295" s="14" t="s">
        <v>630</v>
      </c>
      <c r="D295" s="14" t="s">
        <v>680</v>
      </c>
      <c r="E295" s="230">
        <v>2000</v>
      </c>
      <c r="F295" s="14">
        <v>15720532</v>
      </c>
      <c r="G295" s="14" t="s">
        <v>1228</v>
      </c>
      <c r="H295" s="14" t="s">
        <v>821</v>
      </c>
      <c r="I295" s="14" t="s">
        <v>652</v>
      </c>
      <c r="J295" s="14" t="s">
        <v>635</v>
      </c>
      <c r="K295" s="258">
        <v>1</v>
      </c>
      <c r="L295" s="258">
        <v>12</v>
      </c>
      <c r="M295" s="230">
        <v>24000</v>
      </c>
      <c r="N295" s="258">
        <v>1</v>
      </c>
      <c r="O295" s="258">
        <v>6</v>
      </c>
      <c r="P295" s="259">
        <v>12000</v>
      </c>
      <c r="Q295" s="258">
        <v>1</v>
      </c>
      <c r="R295" s="258">
        <v>12</v>
      </c>
    </row>
    <row r="296" spans="1:18" ht="12.75" x14ac:dyDescent="0.35">
      <c r="A296" s="257" t="s">
        <v>1805</v>
      </c>
      <c r="B296" s="14" t="s">
        <v>629</v>
      </c>
      <c r="C296" s="14" t="s">
        <v>630</v>
      </c>
      <c r="D296" s="14" t="s">
        <v>1229</v>
      </c>
      <c r="E296" s="230">
        <v>6000</v>
      </c>
      <c r="F296" s="14">
        <v>10313300</v>
      </c>
      <c r="G296" s="14" t="s">
        <v>1230</v>
      </c>
      <c r="H296" s="14" t="s">
        <v>895</v>
      </c>
      <c r="I296" s="14" t="s">
        <v>634</v>
      </c>
      <c r="J296" s="14" t="s">
        <v>639</v>
      </c>
      <c r="K296" s="258">
        <v>1</v>
      </c>
      <c r="L296" s="258">
        <v>12</v>
      </c>
      <c r="M296" s="230">
        <v>72000</v>
      </c>
      <c r="N296" s="258">
        <v>1</v>
      </c>
      <c r="O296" s="258">
        <v>6</v>
      </c>
      <c r="P296" s="259">
        <v>36000</v>
      </c>
      <c r="Q296" s="258">
        <v>1</v>
      </c>
      <c r="R296" s="258">
        <v>12</v>
      </c>
    </row>
    <row r="297" spans="1:18" ht="12.75" x14ac:dyDescent="0.35">
      <c r="A297" s="257" t="s">
        <v>1805</v>
      </c>
      <c r="B297" s="14" t="s">
        <v>629</v>
      </c>
      <c r="C297" s="14" t="s">
        <v>630</v>
      </c>
      <c r="D297" s="14" t="s">
        <v>1231</v>
      </c>
      <c r="E297" s="230">
        <v>6000</v>
      </c>
      <c r="F297" s="14">
        <v>71291989</v>
      </c>
      <c r="G297" s="14" t="s">
        <v>1232</v>
      </c>
      <c r="H297" s="14" t="s">
        <v>651</v>
      </c>
      <c r="I297" s="14" t="s">
        <v>634</v>
      </c>
      <c r="J297" s="14" t="s">
        <v>639</v>
      </c>
      <c r="K297" s="258">
        <v>1</v>
      </c>
      <c r="L297" s="258">
        <v>12</v>
      </c>
      <c r="M297" s="230">
        <v>72000</v>
      </c>
      <c r="N297" s="258">
        <v>1</v>
      </c>
      <c r="O297" s="258">
        <v>6</v>
      </c>
      <c r="P297" s="259">
        <v>36000</v>
      </c>
      <c r="Q297" s="258">
        <v>1</v>
      </c>
      <c r="R297" s="258">
        <v>12</v>
      </c>
    </row>
    <row r="298" spans="1:18" ht="12.75" x14ac:dyDescent="0.35">
      <c r="A298" s="257" t="s">
        <v>1805</v>
      </c>
      <c r="B298" s="14" t="s">
        <v>629</v>
      </c>
      <c r="C298" s="14" t="s">
        <v>630</v>
      </c>
      <c r="D298" s="14" t="s">
        <v>758</v>
      </c>
      <c r="E298" s="230">
        <v>5000</v>
      </c>
      <c r="F298" s="14">
        <v>8662794</v>
      </c>
      <c r="G298" s="14" t="s">
        <v>1233</v>
      </c>
      <c r="H298" s="14" t="s">
        <v>693</v>
      </c>
      <c r="I298" s="14" t="s">
        <v>634</v>
      </c>
      <c r="J298" s="14" t="s">
        <v>635</v>
      </c>
      <c r="K298" s="258">
        <v>1</v>
      </c>
      <c r="L298" s="258">
        <v>12</v>
      </c>
      <c r="M298" s="230">
        <v>60000</v>
      </c>
      <c r="N298" s="258">
        <v>1</v>
      </c>
      <c r="O298" s="258">
        <v>6</v>
      </c>
      <c r="P298" s="259">
        <v>30000</v>
      </c>
      <c r="Q298" s="258">
        <v>1</v>
      </c>
      <c r="R298" s="258">
        <v>12</v>
      </c>
    </row>
    <row r="299" spans="1:18" ht="12.75" x14ac:dyDescent="0.35">
      <c r="A299" s="257" t="s">
        <v>1805</v>
      </c>
      <c r="B299" s="14" t="s">
        <v>629</v>
      </c>
      <c r="C299" s="14" t="s">
        <v>630</v>
      </c>
      <c r="D299" s="14" t="s">
        <v>1234</v>
      </c>
      <c r="E299" s="230">
        <v>4500</v>
      </c>
      <c r="F299" s="14">
        <v>70917795</v>
      </c>
      <c r="G299" s="14" t="s">
        <v>1235</v>
      </c>
      <c r="H299" s="14" t="s">
        <v>1236</v>
      </c>
      <c r="I299" s="14" t="s">
        <v>648</v>
      </c>
      <c r="J299" s="14" t="s">
        <v>639</v>
      </c>
      <c r="K299" s="258">
        <v>1</v>
      </c>
      <c r="L299" s="258">
        <v>12</v>
      </c>
      <c r="M299" s="230">
        <v>54000</v>
      </c>
      <c r="N299" s="258">
        <v>1</v>
      </c>
      <c r="O299" s="258">
        <v>1</v>
      </c>
      <c r="P299" s="259">
        <v>4500</v>
      </c>
      <c r="Q299" s="258">
        <v>1</v>
      </c>
      <c r="R299" s="258">
        <v>12</v>
      </c>
    </row>
    <row r="300" spans="1:18" ht="12.75" x14ac:dyDescent="0.35">
      <c r="A300" s="257" t="s">
        <v>1805</v>
      </c>
      <c r="B300" s="14" t="s">
        <v>629</v>
      </c>
      <c r="C300" s="14" t="s">
        <v>630</v>
      </c>
      <c r="D300" s="14" t="s">
        <v>1237</v>
      </c>
      <c r="E300" s="230">
        <v>6000</v>
      </c>
      <c r="F300" s="14">
        <v>40568093</v>
      </c>
      <c r="G300" s="14" t="s">
        <v>1238</v>
      </c>
      <c r="H300" s="14" t="s">
        <v>676</v>
      </c>
      <c r="I300" s="14" t="s">
        <v>634</v>
      </c>
      <c r="J300" s="14" t="s">
        <v>639</v>
      </c>
      <c r="K300" s="258">
        <v>1</v>
      </c>
      <c r="L300" s="258">
        <v>12</v>
      </c>
      <c r="M300" s="230">
        <v>72000</v>
      </c>
      <c r="N300" s="258">
        <v>1</v>
      </c>
      <c r="O300" s="258">
        <v>6</v>
      </c>
      <c r="P300" s="259">
        <v>36000</v>
      </c>
      <c r="Q300" s="258">
        <v>1</v>
      </c>
      <c r="R300" s="258">
        <v>12</v>
      </c>
    </row>
    <row r="301" spans="1:18" ht="12.75" x14ac:dyDescent="0.35">
      <c r="A301" s="257" t="s">
        <v>1805</v>
      </c>
      <c r="B301" s="14" t="s">
        <v>629</v>
      </c>
      <c r="C301" s="14" t="s">
        <v>630</v>
      </c>
      <c r="D301" s="14" t="s">
        <v>1239</v>
      </c>
      <c r="E301" s="230">
        <v>7000</v>
      </c>
      <c r="F301" s="14">
        <v>32888595</v>
      </c>
      <c r="G301" s="14" t="s">
        <v>1240</v>
      </c>
      <c r="H301" s="14" t="s">
        <v>651</v>
      </c>
      <c r="I301" s="14" t="s">
        <v>634</v>
      </c>
      <c r="J301" s="14" t="s">
        <v>639</v>
      </c>
      <c r="K301" s="258">
        <v>1</v>
      </c>
      <c r="L301" s="258">
        <v>12</v>
      </c>
      <c r="M301" s="230">
        <v>84000</v>
      </c>
      <c r="N301" s="258">
        <v>1</v>
      </c>
      <c r="O301" s="258">
        <v>6</v>
      </c>
      <c r="P301" s="259">
        <v>42000</v>
      </c>
      <c r="Q301" s="258">
        <v>1</v>
      </c>
      <c r="R301" s="258">
        <v>12</v>
      </c>
    </row>
    <row r="302" spans="1:18" ht="12.75" x14ac:dyDescent="0.35">
      <c r="A302" s="257" t="s">
        <v>1805</v>
      </c>
      <c r="B302" s="14" t="s">
        <v>629</v>
      </c>
      <c r="C302" s="14" t="s">
        <v>630</v>
      </c>
      <c r="D302" s="14" t="s">
        <v>1241</v>
      </c>
      <c r="E302" s="230">
        <v>12000</v>
      </c>
      <c r="F302" s="14">
        <v>10770477</v>
      </c>
      <c r="G302" s="14" t="s">
        <v>1242</v>
      </c>
      <c r="H302" s="14" t="s">
        <v>638</v>
      </c>
      <c r="I302" s="14" t="s">
        <v>634</v>
      </c>
      <c r="J302" s="14" t="s">
        <v>639</v>
      </c>
      <c r="K302" s="258">
        <v>1</v>
      </c>
      <c r="L302" s="258">
        <v>12</v>
      </c>
      <c r="M302" s="230">
        <v>144000</v>
      </c>
      <c r="N302" s="258">
        <v>1</v>
      </c>
      <c r="O302" s="258">
        <v>6</v>
      </c>
      <c r="P302" s="259">
        <v>72000</v>
      </c>
      <c r="Q302" s="258">
        <v>1</v>
      </c>
      <c r="R302" s="258">
        <v>12</v>
      </c>
    </row>
    <row r="303" spans="1:18" ht="12.75" x14ac:dyDescent="0.35">
      <c r="A303" s="257" t="s">
        <v>1805</v>
      </c>
      <c r="B303" s="14" t="s">
        <v>629</v>
      </c>
      <c r="C303" s="14" t="s">
        <v>630</v>
      </c>
      <c r="D303" s="14" t="s">
        <v>636</v>
      </c>
      <c r="E303" s="230">
        <v>8000</v>
      </c>
      <c r="F303" s="14">
        <v>45385169</v>
      </c>
      <c r="G303" s="14" t="s">
        <v>1243</v>
      </c>
      <c r="H303" s="14" t="s">
        <v>638</v>
      </c>
      <c r="I303" s="14" t="s">
        <v>634</v>
      </c>
      <c r="J303" s="14" t="s">
        <v>639</v>
      </c>
      <c r="K303" s="258">
        <v>1</v>
      </c>
      <c r="L303" s="258">
        <v>3</v>
      </c>
      <c r="M303" s="230">
        <v>24000</v>
      </c>
      <c r="N303" s="258">
        <v>0</v>
      </c>
      <c r="O303" s="258">
        <v>0</v>
      </c>
      <c r="P303" s="259">
        <v>0</v>
      </c>
      <c r="Q303" s="258">
        <v>1</v>
      </c>
      <c r="R303" s="258">
        <v>12</v>
      </c>
    </row>
    <row r="304" spans="1:18" ht="12.75" x14ac:dyDescent="0.35">
      <c r="A304" s="257" t="s">
        <v>1805</v>
      </c>
      <c r="B304" s="14" t="s">
        <v>629</v>
      </c>
      <c r="C304" s="14" t="s">
        <v>630</v>
      </c>
      <c r="D304" s="14" t="s">
        <v>1244</v>
      </c>
      <c r="E304" s="230">
        <v>9000</v>
      </c>
      <c r="F304" s="14">
        <v>40686721</v>
      </c>
      <c r="G304" s="14" t="s">
        <v>1245</v>
      </c>
      <c r="H304" s="14" t="s">
        <v>767</v>
      </c>
      <c r="I304" s="14" t="s">
        <v>634</v>
      </c>
      <c r="J304" s="14" t="s">
        <v>639</v>
      </c>
      <c r="K304" s="258">
        <v>1</v>
      </c>
      <c r="L304" s="258">
        <v>2</v>
      </c>
      <c r="M304" s="230">
        <v>18000</v>
      </c>
      <c r="N304" s="258">
        <v>1</v>
      </c>
      <c r="O304" s="258">
        <v>6</v>
      </c>
      <c r="P304" s="259">
        <v>54000</v>
      </c>
      <c r="Q304" s="258">
        <v>1</v>
      </c>
      <c r="R304" s="258">
        <v>12</v>
      </c>
    </row>
    <row r="305" spans="1:18" ht="12.75" x14ac:dyDescent="0.35">
      <c r="A305" s="257" t="s">
        <v>1805</v>
      </c>
      <c r="B305" s="14" t="s">
        <v>629</v>
      </c>
      <c r="C305" s="14" t="s">
        <v>630</v>
      </c>
      <c r="D305" s="14" t="s">
        <v>1246</v>
      </c>
      <c r="E305" s="230">
        <v>6000</v>
      </c>
      <c r="F305" s="14">
        <v>7974260</v>
      </c>
      <c r="G305" s="14" t="s">
        <v>1247</v>
      </c>
      <c r="H305" s="14" t="s">
        <v>690</v>
      </c>
      <c r="I305" s="14" t="s">
        <v>634</v>
      </c>
      <c r="J305" s="14" t="s">
        <v>639</v>
      </c>
      <c r="K305" s="258">
        <v>1</v>
      </c>
      <c r="L305" s="258">
        <v>12</v>
      </c>
      <c r="M305" s="230">
        <v>72000</v>
      </c>
      <c r="N305" s="258">
        <v>1</v>
      </c>
      <c r="O305" s="258">
        <v>6</v>
      </c>
      <c r="P305" s="259">
        <v>36000</v>
      </c>
      <c r="Q305" s="258">
        <v>1</v>
      </c>
      <c r="R305" s="258">
        <v>12</v>
      </c>
    </row>
    <row r="306" spans="1:18" ht="12.75" x14ac:dyDescent="0.35">
      <c r="A306" s="257" t="s">
        <v>1805</v>
      </c>
      <c r="B306" s="14" t="s">
        <v>629</v>
      </c>
      <c r="C306" s="14" t="s">
        <v>630</v>
      </c>
      <c r="D306" s="14" t="s">
        <v>1248</v>
      </c>
      <c r="E306" s="230">
        <v>7000</v>
      </c>
      <c r="F306" s="14">
        <v>26729003</v>
      </c>
      <c r="G306" s="14" t="s">
        <v>1249</v>
      </c>
      <c r="H306" s="14" t="s">
        <v>1250</v>
      </c>
      <c r="I306" s="14" t="s">
        <v>634</v>
      </c>
      <c r="J306" s="14" t="s">
        <v>635</v>
      </c>
      <c r="K306" s="258">
        <v>1</v>
      </c>
      <c r="L306" s="258">
        <v>12</v>
      </c>
      <c r="M306" s="230">
        <v>84000</v>
      </c>
      <c r="N306" s="258">
        <v>1</v>
      </c>
      <c r="O306" s="258">
        <v>6</v>
      </c>
      <c r="P306" s="259">
        <v>42000</v>
      </c>
      <c r="Q306" s="258">
        <v>1</v>
      </c>
      <c r="R306" s="258">
        <v>12</v>
      </c>
    </row>
    <row r="307" spans="1:18" ht="12.75" x14ac:dyDescent="0.35">
      <c r="A307" s="257" t="s">
        <v>1805</v>
      </c>
      <c r="B307" s="14" t="s">
        <v>629</v>
      </c>
      <c r="C307" s="14" t="s">
        <v>630</v>
      </c>
      <c r="D307" s="14" t="s">
        <v>1251</v>
      </c>
      <c r="E307" s="230">
        <v>9000</v>
      </c>
      <c r="F307" s="14">
        <v>8695327</v>
      </c>
      <c r="G307" s="14" t="s">
        <v>1252</v>
      </c>
      <c r="H307" s="14" t="s">
        <v>717</v>
      </c>
      <c r="I307" s="14" t="s">
        <v>648</v>
      </c>
      <c r="J307" s="14" t="s">
        <v>639</v>
      </c>
      <c r="K307" s="258">
        <v>1</v>
      </c>
      <c r="L307" s="258">
        <v>12</v>
      </c>
      <c r="M307" s="230">
        <v>108000</v>
      </c>
      <c r="N307" s="258">
        <v>1</v>
      </c>
      <c r="O307" s="258">
        <v>6</v>
      </c>
      <c r="P307" s="259">
        <v>54000</v>
      </c>
      <c r="Q307" s="258">
        <v>1</v>
      </c>
      <c r="R307" s="258">
        <v>12</v>
      </c>
    </row>
    <row r="308" spans="1:18" ht="12.75" x14ac:dyDescent="0.35">
      <c r="A308" s="257" t="s">
        <v>1805</v>
      </c>
      <c r="B308" s="14" t="s">
        <v>629</v>
      </c>
      <c r="C308" s="14" t="s">
        <v>630</v>
      </c>
      <c r="D308" s="14" t="s">
        <v>1213</v>
      </c>
      <c r="E308" s="230">
        <v>5000</v>
      </c>
      <c r="F308" s="14">
        <v>43786004</v>
      </c>
      <c r="G308" s="14" t="s">
        <v>1253</v>
      </c>
      <c r="H308" s="14" t="s">
        <v>797</v>
      </c>
      <c r="I308" s="14" t="s">
        <v>634</v>
      </c>
      <c r="J308" s="14" t="s">
        <v>639</v>
      </c>
      <c r="K308" s="258">
        <v>1</v>
      </c>
      <c r="L308" s="258">
        <v>8</v>
      </c>
      <c r="M308" s="230">
        <v>40000</v>
      </c>
      <c r="N308" s="258">
        <v>0</v>
      </c>
      <c r="O308" s="258">
        <v>0</v>
      </c>
      <c r="P308" s="259">
        <v>0</v>
      </c>
      <c r="Q308" s="258">
        <v>1</v>
      </c>
      <c r="R308" s="258">
        <v>12</v>
      </c>
    </row>
    <row r="309" spans="1:18" ht="12.75" x14ac:dyDescent="0.35">
      <c r="A309" s="257" t="s">
        <v>1805</v>
      </c>
      <c r="B309" s="14" t="s">
        <v>629</v>
      </c>
      <c r="C309" s="14" t="s">
        <v>630</v>
      </c>
      <c r="D309" s="14" t="s">
        <v>1254</v>
      </c>
      <c r="E309" s="230">
        <v>6000</v>
      </c>
      <c r="F309" s="14">
        <v>40086911</v>
      </c>
      <c r="G309" s="14" t="s">
        <v>1255</v>
      </c>
      <c r="H309" s="14" t="s">
        <v>757</v>
      </c>
      <c r="I309" s="14" t="s">
        <v>648</v>
      </c>
      <c r="J309" s="14" t="s">
        <v>639</v>
      </c>
      <c r="K309" s="258">
        <v>1</v>
      </c>
      <c r="L309" s="258">
        <v>12</v>
      </c>
      <c r="M309" s="230">
        <v>72000</v>
      </c>
      <c r="N309" s="258">
        <v>1</v>
      </c>
      <c r="O309" s="258">
        <v>6</v>
      </c>
      <c r="P309" s="259">
        <v>36000</v>
      </c>
      <c r="Q309" s="258">
        <v>1</v>
      </c>
      <c r="R309" s="258">
        <v>12</v>
      </c>
    </row>
    <row r="310" spans="1:18" ht="12.75" x14ac:dyDescent="0.35">
      <c r="A310" s="257" t="s">
        <v>1805</v>
      </c>
      <c r="B310" s="14" t="s">
        <v>629</v>
      </c>
      <c r="C310" s="14" t="s">
        <v>630</v>
      </c>
      <c r="D310" s="14" t="s">
        <v>1256</v>
      </c>
      <c r="E310" s="230">
        <v>7500</v>
      </c>
      <c r="F310" s="14">
        <v>510402</v>
      </c>
      <c r="G310" s="14" t="s">
        <v>1257</v>
      </c>
      <c r="H310" s="14" t="s">
        <v>669</v>
      </c>
      <c r="I310" s="14" t="s">
        <v>634</v>
      </c>
      <c r="J310" s="14" t="s">
        <v>639</v>
      </c>
      <c r="K310" s="258">
        <v>1</v>
      </c>
      <c r="L310" s="258">
        <v>12</v>
      </c>
      <c r="M310" s="230">
        <v>90000</v>
      </c>
      <c r="N310" s="258">
        <v>1</v>
      </c>
      <c r="O310" s="258">
        <v>6</v>
      </c>
      <c r="P310" s="259">
        <v>45000</v>
      </c>
      <c r="Q310" s="258">
        <v>1</v>
      </c>
      <c r="R310" s="258">
        <v>12</v>
      </c>
    </row>
    <row r="311" spans="1:18" ht="12.75" x14ac:dyDescent="0.35">
      <c r="A311" s="257" t="s">
        <v>1805</v>
      </c>
      <c r="B311" s="14" t="s">
        <v>629</v>
      </c>
      <c r="C311" s="14" t="s">
        <v>630</v>
      </c>
      <c r="D311" s="14" t="s">
        <v>1258</v>
      </c>
      <c r="E311" s="230">
        <v>12000</v>
      </c>
      <c r="F311" s="14">
        <v>41577338</v>
      </c>
      <c r="G311" s="14" t="s">
        <v>1259</v>
      </c>
      <c r="H311" s="14" t="s">
        <v>786</v>
      </c>
      <c r="I311" s="14" t="s">
        <v>634</v>
      </c>
      <c r="J311" s="14" t="s">
        <v>639</v>
      </c>
      <c r="K311" s="258">
        <v>1</v>
      </c>
      <c r="L311" s="258">
        <v>11</v>
      </c>
      <c r="M311" s="230">
        <v>132000</v>
      </c>
      <c r="N311" s="258">
        <v>1</v>
      </c>
      <c r="O311" s="258">
        <v>6</v>
      </c>
      <c r="P311" s="259">
        <v>72000</v>
      </c>
      <c r="Q311" s="258">
        <v>1</v>
      </c>
      <c r="R311" s="258">
        <v>12</v>
      </c>
    </row>
    <row r="312" spans="1:18" ht="12.75" x14ac:dyDescent="0.35">
      <c r="A312" s="257" t="s">
        <v>1805</v>
      </c>
      <c r="B312" s="14" t="s">
        <v>629</v>
      </c>
      <c r="C312" s="14" t="s">
        <v>630</v>
      </c>
      <c r="D312" s="14" t="s">
        <v>1260</v>
      </c>
      <c r="E312" s="230">
        <v>8000</v>
      </c>
      <c r="F312" s="14">
        <v>41378797</v>
      </c>
      <c r="G312" s="14" t="s">
        <v>1261</v>
      </c>
      <c r="H312" s="14" t="s">
        <v>642</v>
      </c>
      <c r="I312" s="14" t="s">
        <v>634</v>
      </c>
      <c r="J312" s="14" t="s">
        <v>639</v>
      </c>
      <c r="K312" s="258">
        <v>1</v>
      </c>
      <c r="L312" s="258">
        <v>12</v>
      </c>
      <c r="M312" s="230">
        <v>96000</v>
      </c>
      <c r="N312" s="258">
        <v>1</v>
      </c>
      <c r="O312" s="258">
        <v>6</v>
      </c>
      <c r="P312" s="259">
        <v>48000</v>
      </c>
      <c r="Q312" s="258">
        <v>1</v>
      </c>
      <c r="R312" s="258">
        <v>12</v>
      </c>
    </row>
    <row r="313" spans="1:18" ht="12.75" x14ac:dyDescent="0.35">
      <c r="A313" s="257" t="s">
        <v>1805</v>
      </c>
      <c r="B313" s="14" t="s">
        <v>629</v>
      </c>
      <c r="C313" s="14" t="s">
        <v>630</v>
      </c>
      <c r="D313" s="14" t="s">
        <v>758</v>
      </c>
      <c r="E313" s="230">
        <v>3800</v>
      </c>
      <c r="F313" s="14">
        <v>10145966</v>
      </c>
      <c r="G313" s="14" t="s">
        <v>1262</v>
      </c>
      <c r="H313" s="14" t="s">
        <v>794</v>
      </c>
      <c r="I313" s="14" t="s">
        <v>634</v>
      </c>
      <c r="J313" s="14" t="s">
        <v>635</v>
      </c>
      <c r="K313" s="258">
        <v>1</v>
      </c>
      <c r="L313" s="258">
        <v>12</v>
      </c>
      <c r="M313" s="230">
        <v>45600</v>
      </c>
      <c r="N313" s="258">
        <v>1</v>
      </c>
      <c r="O313" s="258">
        <v>6</v>
      </c>
      <c r="P313" s="259">
        <v>22800</v>
      </c>
      <c r="Q313" s="258">
        <v>1</v>
      </c>
      <c r="R313" s="258">
        <v>12</v>
      </c>
    </row>
    <row r="314" spans="1:18" ht="12.75" x14ac:dyDescent="0.35">
      <c r="A314" s="257" t="s">
        <v>1805</v>
      </c>
      <c r="B314" s="14" t="s">
        <v>629</v>
      </c>
      <c r="C314" s="14" t="s">
        <v>630</v>
      </c>
      <c r="D314" s="14" t="s">
        <v>1263</v>
      </c>
      <c r="E314" s="230">
        <v>9000</v>
      </c>
      <c r="F314" s="14">
        <v>41565978</v>
      </c>
      <c r="G314" s="14" t="s">
        <v>1264</v>
      </c>
      <c r="H314" s="14" t="s">
        <v>638</v>
      </c>
      <c r="I314" s="14" t="s">
        <v>634</v>
      </c>
      <c r="J314" s="14" t="s">
        <v>639</v>
      </c>
      <c r="K314" s="258">
        <v>1</v>
      </c>
      <c r="L314" s="258">
        <v>9</v>
      </c>
      <c r="M314" s="230">
        <v>81000</v>
      </c>
      <c r="N314" s="258">
        <v>0</v>
      </c>
      <c r="O314" s="258">
        <v>0</v>
      </c>
      <c r="P314" s="259">
        <v>0</v>
      </c>
      <c r="Q314" s="258">
        <v>1</v>
      </c>
      <c r="R314" s="258">
        <v>12</v>
      </c>
    </row>
    <row r="315" spans="1:18" ht="12.75" x14ac:dyDescent="0.35">
      <c r="A315" s="257" t="s">
        <v>1805</v>
      </c>
      <c r="B315" s="14" t="s">
        <v>629</v>
      </c>
      <c r="C315" s="14" t="s">
        <v>630</v>
      </c>
      <c r="D315" s="14" t="s">
        <v>665</v>
      </c>
      <c r="E315" s="230">
        <v>6000</v>
      </c>
      <c r="F315" s="14">
        <v>43885380</v>
      </c>
      <c r="G315" s="14" t="s">
        <v>1265</v>
      </c>
      <c r="H315" s="14" t="s">
        <v>1065</v>
      </c>
      <c r="I315" s="14" t="s">
        <v>634</v>
      </c>
      <c r="J315" s="14" t="s">
        <v>639</v>
      </c>
      <c r="K315" s="258">
        <v>1</v>
      </c>
      <c r="L315" s="258">
        <v>12</v>
      </c>
      <c r="M315" s="230">
        <v>72000</v>
      </c>
      <c r="N315" s="258">
        <v>1</v>
      </c>
      <c r="O315" s="258">
        <v>6</v>
      </c>
      <c r="P315" s="259">
        <v>36000</v>
      </c>
      <c r="Q315" s="258">
        <v>1</v>
      </c>
      <c r="R315" s="258">
        <v>12</v>
      </c>
    </row>
    <row r="316" spans="1:18" ht="12.75" x14ac:dyDescent="0.35">
      <c r="A316" s="257" t="s">
        <v>1805</v>
      </c>
      <c r="B316" s="14" t="s">
        <v>629</v>
      </c>
      <c r="C316" s="14" t="s">
        <v>630</v>
      </c>
      <c r="D316" s="14" t="s">
        <v>1266</v>
      </c>
      <c r="E316" s="230">
        <v>9500</v>
      </c>
      <c r="F316" s="14">
        <v>9189566</v>
      </c>
      <c r="G316" s="14" t="s">
        <v>1267</v>
      </c>
      <c r="H316" s="14" t="s">
        <v>669</v>
      </c>
      <c r="I316" s="14" t="s">
        <v>634</v>
      </c>
      <c r="J316" s="14" t="s">
        <v>639</v>
      </c>
      <c r="K316" s="258">
        <v>1</v>
      </c>
      <c r="L316" s="258">
        <v>12</v>
      </c>
      <c r="M316" s="230">
        <v>114000</v>
      </c>
      <c r="N316" s="258">
        <v>1</v>
      </c>
      <c r="O316" s="258">
        <v>6</v>
      </c>
      <c r="P316" s="259">
        <v>57000</v>
      </c>
      <c r="Q316" s="258">
        <v>1</v>
      </c>
      <c r="R316" s="258">
        <v>12</v>
      </c>
    </row>
    <row r="317" spans="1:18" ht="12.75" x14ac:dyDescent="0.35">
      <c r="A317" s="257" t="s">
        <v>1805</v>
      </c>
      <c r="B317" s="14" t="s">
        <v>629</v>
      </c>
      <c r="C317" s="14" t="s">
        <v>630</v>
      </c>
      <c r="D317" s="14" t="s">
        <v>1268</v>
      </c>
      <c r="E317" s="230">
        <v>9000</v>
      </c>
      <c r="F317" s="14">
        <v>18853055</v>
      </c>
      <c r="G317" s="14" t="s">
        <v>1269</v>
      </c>
      <c r="H317" s="14" t="s">
        <v>638</v>
      </c>
      <c r="I317" s="14" t="s">
        <v>634</v>
      </c>
      <c r="J317" s="14" t="s">
        <v>639</v>
      </c>
      <c r="K317" s="258">
        <v>1</v>
      </c>
      <c r="L317" s="258">
        <v>12</v>
      </c>
      <c r="M317" s="230">
        <v>108000</v>
      </c>
      <c r="N317" s="258">
        <v>1</v>
      </c>
      <c r="O317" s="258">
        <v>6</v>
      </c>
      <c r="P317" s="259">
        <v>54000</v>
      </c>
      <c r="Q317" s="258">
        <v>1</v>
      </c>
      <c r="R317" s="258">
        <v>12</v>
      </c>
    </row>
    <row r="318" spans="1:18" ht="12.75" x14ac:dyDescent="0.35">
      <c r="A318" s="257" t="s">
        <v>1805</v>
      </c>
      <c r="B318" s="14" t="s">
        <v>629</v>
      </c>
      <c r="C318" s="14" t="s">
        <v>630</v>
      </c>
      <c r="D318" s="14" t="s">
        <v>1270</v>
      </c>
      <c r="E318" s="230">
        <v>15600</v>
      </c>
      <c r="F318" s="14">
        <v>44043669</v>
      </c>
      <c r="G318" s="14" t="s">
        <v>1271</v>
      </c>
      <c r="H318" s="14" t="s">
        <v>645</v>
      </c>
      <c r="I318" s="14" t="s">
        <v>634</v>
      </c>
      <c r="J318" s="14" t="s">
        <v>639</v>
      </c>
      <c r="K318" s="258">
        <v>1</v>
      </c>
      <c r="L318" s="258">
        <v>3</v>
      </c>
      <c r="M318" s="230">
        <v>46800</v>
      </c>
      <c r="N318" s="258">
        <v>1</v>
      </c>
      <c r="O318" s="258">
        <v>6</v>
      </c>
      <c r="P318" s="259">
        <v>93600</v>
      </c>
      <c r="Q318" s="258">
        <v>1</v>
      </c>
      <c r="R318" s="258">
        <v>12</v>
      </c>
    </row>
    <row r="319" spans="1:18" ht="12.75" x14ac:dyDescent="0.35">
      <c r="A319" s="257" t="s">
        <v>1805</v>
      </c>
      <c r="B319" s="14" t="s">
        <v>629</v>
      </c>
      <c r="C319" s="14" t="s">
        <v>630</v>
      </c>
      <c r="D319" s="14" t="s">
        <v>649</v>
      </c>
      <c r="E319" s="230">
        <v>3400</v>
      </c>
      <c r="F319" s="14">
        <v>3884080</v>
      </c>
      <c r="G319" s="14" t="s">
        <v>1272</v>
      </c>
      <c r="H319" s="14" t="s">
        <v>762</v>
      </c>
      <c r="I319" s="14" t="s">
        <v>698</v>
      </c>
      <c r="J319" s="14" t="s">
        <v>635</v>
      </c>
      <c r="K319" s="258">
        <v>1</v>
      </c>
      <c r="L319" s="258">
        <v>12</v>
      </c>
      <c r="M319" s="230">
        <v>40800</v>
      </c>
      <c r="N319" s="258">
        <v>1</v>
      </c>
      <c r="O319" s="258">
        <v>6</v>
      </c>
      <c r="P319" s="259">
        <v>20400</v>
      </c>
      <c r="Q319" s="258">
        <v>1</v>
      </c>
      <c r="R319" s="258">
        <v>12</v>
      </c>
    </row>
    <row r="320" spans="1:18" ht="12.75" x14ac:dyDescent="0.35">
      <c r="A320" s="257" t="s">
        <v>1805</v>
      </c>
      <c r="B320" s="14" t="s">
        <v>629</v>
      </c>
      <c r="C320" s="14" t="s">
        <v>630</v>
      </c>
      <c r="D320" s="14" t="s">
        <v>1273</v>
      </c>
      <c r="E320" s="230">
        <v>8000</v>
      </c>
      <c r="F320" s="14">
        <v>43924668</v>
      </c>
      <c r="G320" s="14" t="s">
        <v>1274</v>
      </c>
      <c r="H320" s="14" t="s">
        <v>1275</v>
      </c>
      <c r="I320" s="14" t="s">
        <v>634</v>
      </c>
      <c r="J320" s="14" t="s">
        <v>639</v>
      </c>
      <c r="K320" s="258">
        <v>1</v>
      </c>
      <c r="L320" s="258">
        <v>12</v>
      </c>
      <c r="M320" s="230">
        <v>96000</v>
      </c>
      <c r="N320" s="258">
        <v>1</v>
      </c>
      <c r="O320" s="258">
        <v>6</v>
      </c>
      <c r="P320" s="259">
        <v>48000</v>
      </c>
      <c r="Q320" s="258">
        <v>1</v>
      </c>
      <c r="R320" s="258">
        <v>12</v>
      </c>
    </row>
    <row r="321" spans="1:18" ht="12.75" x14ac:dyDescent="0.35">
      <c r="A321" s="257" t="s">
        <v>1805</v>
      </c>
      <c r="B321" s="14" t="s">
        <v>629</v>
      </c>
      <c r="C321" s="14" t="s">
        <v>630</v>
      </c>
      <c r="D321" s="14" t="s">
        <v>1276</v>
      </c>
      <c r="E321" s="230">
        <v>8500</v>
      </c>
      <c r="F321" s="14">
        <v>8142465</v>
      </c>
      <c r="G321" s="14" t="s">
        <v>1277</v>
      </c>
      <c r="H321" s="14" t="s">
        <v>661</v>
      </c>
      <c r="I321" s="14" t="s">
        <v>634</v>
      </c>
      <c r="J321" s="14" t="s">
        <v>639</v>
      </c>
      <c r="K321" s="258">
        <v>1</v>
      </c>
      <c r="L321" s="258">
        <v>12</v>
      </c>
      <c r="M321" s="230">
        <v>102000</v>
      </c>
      <c r="N321" s="258">
        <v>1</v>
      </c>
      <c r="O321" s="258">
        <v>6</v>
      </c>
      <c r="P321" s="259">
        <v>51000</v>
      </c>
      <c r="Q321" s="258">
        <v>1</v>
      </c>
      <c r="R321" s="258">
        <v>12</v>
      </c>
    </row>
    <row r="322" spans="1:18" ht="12.75" x14ac:dyDescent="0.35">
      <c r="A322" s="257" t="s">
        <v>1805</v>
      </c>
      <c r="B322" s="14" t="s">
        <v>629</v>
      </c>
      <c r="C322" s="14" t="s">
        <v>630</v>
      </c>
      <c r="D322" s="14" t="s">
        <v>1278</v>
      </c>
      <c r="E322" s="230">
        <v>9970</v>
      </c>
      <c r="F322" s="14">
        <v>8673339</v>
      </c>
      <c r="G322" s="14" t="s">
        <v>1279</v>
      </c>
      <c r="H322" s="14" t="s">
        <v>638</v>
      </c>
      <c r="I322" s="14" t="s">
        <v>634</v>
      </c>
      <c r="J322" s="14" t="s">
        <v>639</v>
      </c>
      <c r="K322" s="258">
        <v>1</v>
      </c>
      <c r="L322" s="258">
        <v>12</v>
      </c>
      <c r="M322" s="230">
        <v>119640</v>
      </c>
      <c r="N322" s="258">
        <v>1</v>
      </c>
      <c r="O322" s="258">
        <v>6</v>
      </c>
      <c r="P322" s="259">
        <v>59820</v>
      </c>
      <c r="Q322" s="258">
        <v>1</v>
      </c>
      <c r="R322" s="258">
        <v>12</v>
      </c>
    </row>
    <row r="323" spans="1:18" ht="12.75" x14ac:dyDescent="0.35">
      <c r="A323" s="257" t="s">
        <v>1805</v>
      </c>
      <c r="B323" s="14" t="s">
        <v>629</v>
      </c>
      <c r="C323" s="14" t="s">
        <v>630</v>
      </c>
      <c r="D323" s="14" t="s">
        <v>1280</v>
      </c>
      <c r="E323" s="230">
        <v>6000</v>
      </c>
      <c r="F323" s="14">
        <v>44041199</v>
      </c>
      <c r="G323" s="14" t="s">
        <v>1281</v>
      </c>
      <c r="H323" s="14" t="s">
        <v>712</v>
      </c>
      <c r="I323" s="14" t="s">
        <v>634</v>
      </c>
      <c r="J323" s="14" t="s">
        <v>639</v>
      </c>
      <c r="K323" s="258">
        <v>1</v>
      </c>
      <c r="L323" s="258">
        <v>12</v>
      </c>
      <c r="M323" s="230">
        <v>72000</v>
      </c>
      <c r="N323" s="258">
        <v>1</v>
      </c>
      <c r="O323" s="258">
        <v>6</v>
      </c>
      <c r="P323" s="259">
        <v>36000</v>
      </c>
      <c r="Q323" s="258">
        <v>1</v>
      </c>
      <c r="R323" s="258">
        <v>12</v>
      </c>
    </row>
    <row r="324" spans="1:18" ht="12.75" x14ac:dyDescent="0.35">
      <c r="A324" s="257" t="s">
        <v>1805</v>
      </c>
      <c r="B324" s="14" t="s">
        <v>629</v>
      </c>
      <c r="C324" s="14" t="s">
        <v>630</v>
      </c>
      <c r="D324" s="14" t="s">
        <v>1282</v>
      </c>
      <c r="E324" s="230">
        <v>7000</v>
      </c>
      <c r="F324" s="14">
        <v>7525066</v>
      </c>
      <c r="G324" s="14" t="s">
        <v>1283</v>
      </c>
      <c r="H324" s="14" t="s">
        <v>895</v>
      </c>
      <c r="I324" s="14" t="s">
        <v>634</v>
      </c>
      <c r="J324" s="14" t="s">
        <v>639</v>
      </c>
      <c r="K324" s="258">
        <v>1</v>
      </c>
      <c r="L324" s="258">
        <v>12</v>
      </c>
      <c r="M324" s="230">
        <v>84000</v>
      </c>
      <c r="N324" s="258">
        <v>1</v>
      </c>
      <c r="O324" s="258">
        <v>6</v>
      </c>
      <c r="P324" s="259">
        <v>42000</v>
      </c>
      <c r="Q324" s="258">
        <v>1</v>
      </c>
      <c r="R324" s="258">
        <v>12</v>
      </c>
    </row>
    <row r="325" spans="1:18" ht="12.75" x14ac:dyDescent="0.35">
      <c r="A325" s="257" t="s">
        <v>1805</v>
      </c>
      <c r="B325" s="14" t="s">
        <v>629</v>
      </c>
      <c r="C325" s="14" t="s">
        <v>630</v>
      </c>
      <c r="D325" s="14" t="s">
        <v>682</v>
      </c>
      <c r="E325" s="230">
        <v>6000</v>
      </c>
      <c r="F325" s="14">
        <v>41756548</v>
      </c>
      <c r="G325" s="14" t="s">
        <v>1284</v>
      </c>
      <c r="H325" s="14" t="s">
        <v>1141</v>
      </c>
      <c r="I325" s="14" t="s">
        <v>634</v>
      </c>
      <c r="J325" s="14" t="s">
        <v>639</v>
      </c>
      <c r="K325" s="258">
        <v>1</v>
      </c>
      <c r="L325" s="258">
        <v>2</v>
      </c>
      <c r="M325" s="230">
        <v>12000</v>
      </c>
      <c r="N325" s="258">
        <v>0</v>
      </c>
      <c r="O325" s="258">
        <v>0</v>
      </c>
      <c r="P325" s="259">
        <v>0</v>
      </c>
      <c r="Q325" s="258">
        <v>1</v>
      </c>
      <c r="R325" s="258">
        <v>12</v>
      </c>
    </row>
    <row r="326" spans="1:18" ht="12.75" x14ac:dyDescent="0.35">
      <c r="A326" s="257" t="s">
        <v>1805</v>
      </c>
      <c r="B326" s="14" t="s">
        <v>629</v>
      </c>
      <c r="C326" s="14" t="s">
        <v>630</v>
      </c>
      <c r="D326" s="14" t="s">
        <v>1285</v>
      </c>
      <c r="E326" s="230">
        <v>3500</v>
      </c>
      <c r="F326" s="14">
        <v>7462456</v>
      </c>
      <c r="G326" s="14" t="s">
        <v>1286</v>
      </c>
      <c r="H326" s="14" t="s">
        <v>762</v>
      </c>
      <c r="I326" s="14" t="s">
        <v>648</v>
      </c>
      <c r="J326" s="14" t="s">
        <v>639</v>
      </c>
      <c r="K326" s="258">
        <v>1</v>
      </c>
      <c r="L326" s="258">
        <v>12</v>
      </c>
      <c r="M326" s="230">
        <v>42000</v>
      </c>
      <c r="N326" s="258">
        <v>1</v>
      </c>
      <c r="O326" s="258">
        <v>6</v>
      </c>
      <c r="P326" s="259">
        <v>21000</v>
      </c>
      <c r="Q326" s="258">
        <v>1</v>
      </c>
      <c r="R326" s="258">
        <v>12</v>
      </c>
    </row>
    <row r="327" spans="1:18" ht="12.75" x14ac:dyDescent="0.35">
      <c r="A327" s="257" t="s">
        <v>1805</v>
      </c>
      <c r="B327" s="14" t="s">
        <v>629</v>
      </c>
      <c r="C327" s="14" t="s">
        <v>630</v>
      </c>
      <c r="D327" s="14" t="s">
        <v>1169</v>
      </c>
      <c r="E327" s="230">
        <v>10000</v>
      </c>
      <c r="F327" s="14">
        <v>44589193</v>
      </c>
      <c r="G327" s="14" t="s">
        <v>1287</v>
      </c>
      <c r="H327" s="14" t="s">
        <v>651</v>
      </c>
      <c r="I327" s="14" t="s">
        <v>634</v>
      </c>
      <c r="J327" s="14" t="s">
        <v>639</v>
      </c>
      <c r="K327" s="258">
        <v>1</v>
      </c>
      <c r="L327" s="258">
        <v>12</v>
      </c>
      <c r="M327" s="230">
        <v>120000</v>
      </c>
      <c r="N327" s="258">
        <v>1</v>
      </c>
      <c r="O327" s="258">
        <v>6</v>
      </c>
      <c r="P327" s="259">
        <v>60000</v>
      </c>
      <c r="Q327" s="258">
        <v>1</v>
      </c>
      <c r="R327" s="258">
        <v>12</v>
      </c>
    </row>
    <row r="328" spans="1:18" ht="12.75" x14ac:dyDescent="0.35">
      <c r="A328" s="257" t="s">
        <v>1805</v>
      </c>
      <c r="B328" s="14" t="s">
        <v>629</v>
      </c>
      <c r="C328" s="14" t="s">
        <v>630</v>
      </c>
      <c r="D328" s="14" t="s">
        <v>1288</v>
      </c>
      <c r="E328" s="230">
        <v>7500</v>
      </c>
      <c r="F328" s="14">
        <v>9605891</v>
      </c>
      <c r="G328" s="14" t="s">
        <v>1289</v>
      </c>
      <c r="H328" s="14" t="s">
        <v>1106</v>
      </c>
      <c r="I328" s="14" t="s">
        <v>634</v>
      </c>
      <c r="J328" s="14" t="s">
        <v>639</v>
      </c>
      <c r="K328" s="258">
        <v>1</v>
      </c>
      <c r="L328" s="258">
        <v>12</v>
      </c>
      <c r="M328" s="230">
        <v>90000</v>
      </c>
      <c r="N328" s="258">
        <v>1</v>
      </c>
      <c r="O328" s="258">
        <v>6</v>
      </c>
      <c r="P328" s="259">
        <v>45000</v>
      </c>
      <c r="Q328" s="258">
        <v>1</v>
      </c>
      <c r="R328" s="258">
        <v>12</v>
      </c>
    </row>
    <row r="329" spans="1:18" ht="12.75" x14ac:dyDescent="0.35">
      <c r="A329" s="257" t="s">
        <v>1805</v>
      </c>
      <c r="B329" s="14" t="s">
        <v>629</v>
      </c>
      <c r="C329" s="14" t="s">
        <v>630</v>
      </c>
      <c r="D329" s="14" t="s">
        <v>1290</v>
      </c>
      <c r="E329" s="230">
        <v>7500</v>
      </c>
      <c r="F329" s="14">
        <v>46377148</v>
      </c>
      <c r="G329" s="14" t="s">
        <v>1291</v>
      </c>
      <c r="H329" s="14" t="s">
        <v>797</v>
      </c>
      <c r="I329" s="14" t="s">
        <v>634</v>
      </c>
      <c r="J329" s="14" t="s">
        <v>639</v>
      </c>
      <c r="K329" s="258">
        <v>1</v>
      </c>
      <c r="L329" s="258">
        <v>11</v>
      </c>
      <c r="M329" s="230">
        <v>82500</v>
      </c>
      <c r="N329" s="258">
        <v>1</v>
      </c>
      <c r="O329" s="258">
        <v>6</v>
      </c>
      <c r="P329" s="259">
        <v>45000</v>
      </c>
      <c r="Q329" s="258">
        <v>1</v>
      </c>
      <c r="R329" s="258">
        <v>12</v>
      </c>
    </row>
    <row r="330" spans="1:18" ht="12.75" x14ac:dyDescent="0.35">
      <c r="A330" s="257" t="s">
        <v>1805</v>
      </c>
      <c r="B330" s="14" t="s">
        <v>629</v>
      </c>
      <c r="C330" s="14" t="s">
        <v>630</v>
      </c>
      <c r="D330" s="14" t="s">
        <v>1292</v>
      </c>
      <c r="E330" s="230">
        <v>9000</v>
      </c>
      <c r="F330" s="14">
        <v>41111254</v>
      </c>
      <c r="G330" s="14" t="s">
        <v>1293</v>
      </c>
      <c r="H330" s="14" t="s">
        <v>638</v>
      </c>
      <c r="I330" s="14" t="s">
        <v>648</v>
      </c>
      <c r="J330" s="14" t="s">
        <v>639</v>
      </c>
      <c r="K330" s="258">
        <v>1</v>
      </c>
      <c r="L330" s="258">
        <v>12</v>
      </c>
      <c r="M330" s="230">
        <v>108000</v>
      </c>
      <c r="N330" s="258">
        <v>1</v>
      </c>
      <c r="O330" s="258">
        <v>6</v>
      </c>
      <c r="P330" s="259">
        <v>54000</v>
      </c>
      <c r="Q330" s="258">
        <v>1</v>
      </c>
      <c r="R330" s="258">
        <v>12</v>
      </c>
    </row>
    <row r="331" spans="1:18" ht="12.75" x14ac:dyDescent="0.35">
      <c r="A331" s="257" t="s">
        <v>1805</v>
      </c>
      <c r="B331" s="14" t="s">
        <v>629</v>
      </c>
      <c r="C331" s="14" t="s">
        <v>630</v>
      </c>
      <c r="D331" s="14" t="s">
        <v>1294</v>
      </c>
      <c r="E331" s="230">
        <v>6000</v>
      </c>
      <c r="F331" s="14">
        <v>6799553</v>
      </c>
      <c r="G331" s="14" t="s">
        <v>1295</v>
      </c>
      <c r="H331" s="14" t="s">
        <v>817</v>
      </c>
      <c r="I331" s="14" t="s">
        <v>634</v>
      </c>
      <c r="J331" s="14" t="s">
        <v>639</v>
      </c>
      <c r="K331" s="258">
        <v>1</v>
      </c>
      <c r="L331" s="258">
        <v>12</v>
      </c>
      <c r="M331" s="230">
        <v>72000</v>
      </c>
      <c r="N331" s="258">
        <v>1</v>
      </c>
      <c r="O331" s="258">
        <v>6</v>
      </c>
      <c r="P331" s="259">
        <v>36000</v>
      </c>
      <c r="Q331" s="258">
        <v>1</v>
      </c>
      <c r="R331" s="258">
        <v>12</v>
      </c>
    </row>
    <row r="332" spans="1:18" ht="12.75" x14ac:dyDescent="0.35">
      <c r="A332" s="257" t="s">
        <v>1805</v>
      </c>
      <c r="B332" s="14" t="s">
        <v>629</v>
      </c>
      <c r="C332" s="14" t="s">
        <v>630</v>
      </c>
      <c r="D332" s="14" t="s">
        <v>1296</v>
      </c>
      <c r="E332" s="230">
        <v>10500</v>
      </c>
      <c r="F332" s="14">
        <v>9485376</v>
      </c>
      <c r="G332" s="14" t="s">
        <v>1297</v>
      </c>
      <c r="H332" s="14" t="s">
        <v>661</v>
      </c>
      <c r="I332" s="14" t="s">
        <v>698</v>
      </c>
      <c r="J332" s="14" t="s">
        <v>639</v>
      </c>
      <c r="K332" s="258">
        <v>1</v>
      </c>
      <c r="L332" s="258">
        <v>12</v>
      </c>
      <c r="M332" s="230">
        <v>126000</v>
      </c>
      <c r="N332" s="258">
        <v>1</v>
      </c>
      <c r="O332" s="258">
        <v>6</v>
      </c>
      <c r="P332" s="259">
        <v>63000</v>
      </c>
      <c r="Q332" s="258">
        <v>1</v>
      </c>
      <c r="R332" s="258">
        <v>12</v>
      </c>
    </row>
    <row r="333" spans="1:18" ht="12.75" x14ac:dyDescent="0.35">
      <c r="A333" s="257" t="s">
        <v>1805</v>
      </c>
      <c r="B333" s="14" t="s">
        <v>629</v>
      </c>
      <c r="C333" s="14" t="s">
        <v>630</v>
      </c>
      <c r="D333" s="14" t="s">
        <v>1298</v>
      </c>
      <c r="E333" s="230">
        <v>6000</v>
      </c>
      <c r="F333" s="14">
        <v>70693803</v>
      </c>
      <c r="G333" s="14" t="s">
        <v>1299</v>
      </c>
      <c r="H333" s="14" t="s">
        <v>651</v>
      </c>
      <c r="I333" s="14" t="s">
        <v>634</v>
      </c>
      <c r="J333" s="14" t="s">
        <v>639</v>
      </c>
      <c r="K333" s="258">
        <v>1</v>
      </c>
      <c r="L333" s="258">
        <v>12</v>
      </c>
      <c r="M333" s="230">
        <v>72000</v>
      </c>
      <c r="N333" s="258">
        <v>1</v>
      </c>
      <c r="O333" s="258">
        <v>6</v>
      </c>
      <c r="P333" s="259">
        <v>36000</v>
      </c>
      <c r="Q333" s="258">
        <v>1</v>
      </c>
      <c r="R333" s="258">
        <v>12</v>
      </c>
    </row>
    <row r="334" spans="1:18" ht="12.75" x14ac:dyDescent="0.35">
      <c r="A334" s="257" t="s">
        <v>1805</v>
      </c>
      <c r="B334" s="14" t="s">
        <v>629</v>
      </c>
      <c r="C334" s="14" t="s">
        <v>630</v>
      </c>
      <c r="D334" s="14" t="s">
        <v>1300</v>
      </c>
      <c r="E334" s="230">
        <v>9000</v>
      </c>
      <c r="F334" s="14">
        <v>6902207</v>
      </c>
      <c r="G334" s="14" t="s">
        <v>1301</v>
      </c>
      <c r="H334" s="14" t="s">
        <v>963</v>
      </c>
      <c r="I334" s="14" t="s">
        <v>634</v>
      </c>
      <c r="J334" s="14" t="s">
        <v>639</v>
      </c>
      <c r="K334" s="258">
        <v>1</v>
      </c>
      <c r="L334" s="258">
        <v>2</v>
      </c>
      <c r="M334" s="230">
        <v>18000</v>
      </c>
      <c r="N334" s="258">
        <v>1</v>
      </c>
      <c r="O334" s="258">
        <v>6</v>
      </c>
      <c r="P334" s="259">
        <v>54000</v>
      </c>
      <c r="Q334" s="258">
        <v>1</v>
      </c>
      <c r="R334" s="258">
        <v>12</v>
      </c>
    </row>
    <row r="335" spans="1:18" ht="12.75" x14ac:dyDescent="0.35">
      <c r="A335" s="257" t="s">
        <v>1805</v>
      </c>
      <c r="B335" s="14" t="s">
        <v>629</v>
      </c>
      <c r="C335" s="14" t="s">
        <v>630</v>
      </c>
      <c r="D335" s="14" t="s">
        <v>1302</v>
      </c>
      <c r="E335" s="230">
        <v>8000</v>
      </c>
      <c r="F335" s="14">
        <v>9378542</v>
      </c>
      <c r="G335" s="14" t="s">
        <v>1303</v>
      </c>
      <c r="H335" s="14" t="s">
        <v>638</v>
      </c>
      <c r="I335" s="14" t="s">
        <v>634</v>
      </c>
      <c r="J335" s="14" t="s">
        <v>639</v>
      </c>
      <c r="K335" s="258">
        <v>1</v>
      </c>
      <c r="L335" s="258">
        <v>12</v>
      </c>
      <c r="M335" s="230">
        <v>96000</v>
      </c>
      <c r="N335" s="258">
        <v>1</v>
      </c>
      <c r="O335" s="258">
        <v>6</v>
      </c>
      <c r="P335" s="259">
        <v>48000</v>
      </c>
      <c r="Q335" s="258">
        <v>1</v>
      </c>
      <c r="R335" s="258">
        <v>12</v>
      </c>
    </row>
    <row r="336" spans="1:18" ht="12.75" x14ac:dyDescent="0.35">
      <c r="A336" s="257" t="s">
        <v>1805</v>
      </c>
      <c r="B336" s="14" t="s">
        <v>629</v>
      </c>
      <c r="C336" s="14" t="s">
        <v>630</v>
      </c>
      <c r="D336" s="14" t="s">
        <v>1183</v>
      </c>
      <c r="E336" s="230">
        <v>3000</v>
      </c>
      <c r="F336" s="14">
        <v>9017638</v>
      </c>
      <c r="G336" s="14" t="s">
        <v>1304</v>
      </c>
      <c r="H336" s="14" t="s">
        <v>672</v>
      </c>
      <c r="I336" s="14" t="s">
        <v>673</v>
      </c>
      <c r="J336" s="14" t="s">
        <v>672</v>
      </c>
      <c r="K336" s="258">
        <v>1</v>
      </c>
      <c r="L336" s="258">
        <v>12</v>
      </c>
      <c r="M336" s="230">
        <v>36000</v>
      </c>
      <c r="N336" s="258">
        <v>1</v>
      </c>
      <c r="O336" s="258">
        <v>6</v>
      </c>
      <c r="P336" s="259">
        <v>18000</v>
      </c>
      <c r="Q336" s="258">
        <v>1</v>
      </c>
      <c r="R336" s="258">
        <v>12</v>
      </c>
    </row>
    <row r="337" spans="1:18" ht="12.75" x14ac:dyDescent="0.35">
      <c r="A337" s="257" t="s">
        <v>1805</v>
      </c>
      <c r="B337" s="14" t="s">
        <v>629</v>
      </c>
      <c r="C337" s="14" t="s">
        <v>630</v>
      </c>
      <c r="D337" s="14" t="s">
        <v>1305</v>
      </c>
      <c r="E337" s="230">
        <v>10500</v>
      </c>
      <c r="F337" s="14">
        <v>43608941</v>
      </c>
      <c r="G337" s="14" t="s">
        <v>1306</v>
      </c>
      <c r="H337" s="14" t="s">
        <v>712</v>
      </c>
      <c r="I337" s="14" t="s">
        <v>634</v>
      </c>
      <c r="J337" s="14" t="s">
        <v>639</v>
      </c>
      <c r="K337" s="258">
        <v>1</v>
      </c>
      <c r="L337" s="258">
        <v>12</v>
      </c>
      <c r="M337" s="230">
        <v>126000</v>
      </c>
      <c r="N337" s="258">
        <v>1</v>
      </c>
      <c r="O337" s="258">
        <v>2</v>
      </c>
      <c r="P337" s="259">
        <v>21000</v>
      </c>
      <c r="Q337" s="258">
        <v>1</v>
      </c>
      <c r="R337" s="258">
        <v>12</v>
      </c>
    </row>
    <row r="338" spans="1:18" ht="12.75" x14ac:dyDescent="0.35">
      <c r="A338" s="257" t="s">
        <v>1805</v>
      </c>
      <c r="B338" s="14" t="s">
        <v>629</v>
      </c>
      <c r="C338" s="14" t="s">
        <v>630</v>
      </c>
      <c r="D338" s="14" t="s">
        <v>1302</v>
      </c>
      <c r="E338" s="230">
        <v>8000</v>
      </c>
      <c r="F338" s="14">
        <v>10048572</v>
      </c>
      <c r="G338" s="14" t="s">
        <v>1307</v>
      </c>
      <c r="H338" s="14" t="s">
        <v>638</v>
      </c>
      <c r="I338" s="14" t="s">
        <v>634</v>
      </c>
      <c r="J338" s="14" t="s">
        <v>639</v>
      </c>
      <c r="K338" s="258">
        <v>1</v>
      </c>
      <c r="L338" s="258">
        <v>12</v>
      </c>
      <c r="M338" s="230">
        <v>96000</v>
      </c>
      <c r="N338" s="258">
        <v>1</v>
      </c>
      <c r="O338" s="258">
        <v>6</v>
      </c>
      <c r="P338" s="259">
        <v>48000</v>
      </c>
      <c r="Q338" s="258">
        <v>1</v>
      </c>
      <c r="R338" s="258">
        <v>12</v>
      </c>
    </row>
    <row r="339" spans="1:18" ht="12.75" x14ac:dyDescent="0.35">
      <c r="A339" s="257" t="s">
        <v>1805</v>
      </c>
      <c r="B339" s="14" t="s">
        <v>629</v>
      </c>
      <c r="C339" s="14" t="s">
        <v>630</v>
      </c>
      <c r="D339" s="14" t="s">
        <v>1308</v>
      </c>
      <c r="E339" s="230">
        <v>15600</v>
      </c>
      <c r="F339" s="14">
        <v>40613850</v>
      </c>
      <c r="G339" s="14" t="s">
        <v>1309</v>
      </c>
      <c r="H339" s="14" t="s">
        <v>895</v>
      </c>
      <c r="I339" s="14" t="s">
        <v>634</v>
      </c>
      <c r="J339" s="14" t="s">
        <v>639</v>
      </c>
      <c r="K339" s="258">
        <v>0</v>
      </c>
      <c r="L339" s="258">
        <v>0</v>
      </c>
      <c r="M339" s="230">
        <v>0</v>
      </c>
      <c r="N339" s="258">
        <v>1</v>
      </c>
      <c r="O339" s="258">
        <v>4</v>
      </c>
      <c r="P339" s="259">
        <v>62400</v>
      </c>
      <c r="Q339" s="258">
        <v>1</v>
      </c>
      <c r="R339" s="258">
        <v>12</v>
      </c>
    </row>
    <row r="340" spans="1:18" ht="12.75" x14ac:dyDescent="0.35">
      <c r="A340" s="257" t="s">
        <v>1805</v>
      </c>
      <c r="B340" s="14" t="s">
        <v>629</v>
      </c>
      <c r="C340" s="14" t="s">
        <v>630</v>
      </c>
      <c r="D340" s="14" t="s">
        <v>1310</v>
      </c>
      <c r="E340" s="230">
        <v>5000</v>
      </c>
      <c r="F340" s="14">
        <v>9159501</v>
      </c>
      <c r="G340" s="14" t="s">
        <v>1311</v>
      </c>
      <c r="H340" s="14" t="s">
        <v>1312</v>
      </c>
      <c r="I340" s="14" t="s">
        <v>634</v>
      </c>
      <c r="J340" s="14" t="s">
        <v>639</v>
      </c>
      <c r="K340" s="258">
        <v>1</v>
      </c>
      <c r="L340" s="258">
        <v>12</v>
      </c>
      <c r="M340" s="230">
        <v>60000</v>
      </c>
      <c r="N340" s="258">
        <v>1</v>
      </c>
      <c r="O340" s="258">
        <v>6</v>
      </c>
      <c r="P340" s="259">
        <v>30000</v>
      </c>
      <c r="Q340" s="258">
        <v>1</v>
      </c>
      <c r="R340" s="258">
        <v>12</v>
      </c>
    </row>
    <row r="341" spans="1:18" ht="12.75" x14ac:dyDescent="0.35">
      <c r="A341" s="257" t="s">
        <v>1805</v>
      </c>
      <c r="B341" s="14" t="s">
        <v>687</v>
      </c>
      <c r="C341" s="14" t="s">
        <v>630</v>
      </c>
      <c r="D341" s="14" t="s">
        <v>826</v>
      </c>
      <c r="E341" s="230">
        <v>8000</v>
      </c>
      <c r="F341" s="14">
        <v>29383824</v>
      </c>
      <c r="G341" s="14" t="s">
        <v>1313</v>
      </c>
      <c r="H341" s="14" t="s">
        <v>972</v>
      </c>
      <c r="I341" s="14" t="s">
        <v>634</v>
      </c>
      <c r="J341" s="14" t="s">
        <v>639</v>
      </c>
      <c r="K341" s="258">
        <v>1</v>
      </c>
      <c r="L341" s="258">
        <v>2</v>
      </c>
      <c r="M341" s="230">
        <v>16000</v>
      </c>
      <c r="N341" s="258">
        <v>1</v>
      </c>
      <c r="O341" s="258">
        <v>6</v>
      </c>
      <c r="P341" s="259">
        <v>48000</v>
      </c>
      <c r="Q341" s="258">
        <v>1</v>
      </c>
      <c r="R341" s="258">
        <v>12</v>
      </c>
    </row>
    <row r="342" spans="1:18" ht="12.75" x14ac:dyDescent="0.35">
      <c r="A342" s="257" t="s">
        <v>1805</v>
      </c>
      <c r="B342" s="14" t="s">
        <v>629</v>
      </c>
      <c r="C342" s="14" t="s">
        <v>630</v>
      </c>
      <c r="D342" s="14" t="s">
        <v>1314</v>
      </c>
      <c r="E342" s="230">
        <v>15600</v>
      </c>
      <c r="F342" s="14">
        <v>10860914</v>
      </c>
      <c r="G342" s="14" t="s">
        <v>1315</v>
      </c>
      <c r="H342" s="14" t="s">
        <v>651</v>
      </c>
      <c r="I342" s="14" t="s">
        <v>634</v>
      </c>
      <c r="J342" s="14" t="s">
        <v>639</v>
      </c>
      <c r="K342" s="258">
        <v>1</v>
      </c>
      <c r="L342" s="258">
        <v>12</v>
      </c>
      <c r="M342" s="230">
        <v>0</v>
      </c>
      <c r="N342" s="258">
        <v>0</v>
      </c>
      <c r="O342" s="258">
        <v>0</v>
      </c>
      <c r="P342" s="259">
        <v>0</v>
      </c>
      <c r="Q342" s="258">
        <v>1</v>
      </c>
      <c r="R342" s="258">
        <v>12</v>
      </c>
    </row>
    <row r="343" spans="1:18" ht="12.75" x14ac:dyDescent="0.35">
      <c r="A343" s="257" t="s">
        <v>1805</v>
      </c>
      <c r="B343" s="14" t="s">
        <v>629</v>
      </c>
      <c r="C343" s="14" t="s">
        <v>630</v>
      </c>
      <c r="D343" s="14" t="s">
        <v>1316</v>
      </c>
      <c r="E343" s="230">
        <v>7500</v>
      </c>
      <c r="F343" s="14">
        <v>45840149</v>
      </c>
      <c r="G343" s="14" t="s">
        <v>1317</v>
      </c>
      <c r="H343" s="14" t="s">
        <v>712</v>
      </c>
      <c r="I343" s="14" t="s">
        <v>634</v>
      </c>
      <c r="J343" s="14" t="s">
        <v>639</v>
      </c>
      <c r="K343" s="258">
        <v>1</v>
      </c>
      <c r="L343" s="258">
        <v>12</v>
      </c>
      <c r="M343" s="230">
        <v>90000</v>
      </c>
      <c r="N343" s="258">
        <v>1</v>
      </c>
      <c r="O343" s="258">
        <v>6</v>
      </c>
      <c r="P343" s="259">
        <v>45000</v>
      </c>
      <c r="Q343" s="258">
        <v>1</v>
      </c>
      <c r="R343" s="258">
        <v>12</v>
      </c>
    </row>
    <row r="344" spans="1:18" ht="12.75" x14ac:dyDescent="0.35">
      <c r="A344" s="257" t="s">
        <v>1805</v>
      </c>
      <c r="B344" s="14" t="s">
        <v>629</v>
      </c>
      <c r="C344" s="14" t="s">
        <v>630</v>
      </c>
      <c r="D344" s="14" t="s">
        <v>1318</v>
      </c>
      <c r="E344" s="230">
        <v>3500</v>
      </c>
      <c r="F344" s="14">
        <v>70437005</v>
      </c>
      <c r="G344" s="14" t="s">
        <v>1319</v>
      </c>
      <c r="H344" s="14" t="s">
        <v>679</v>
      </c>
      <c r="I344" s="14" t="s">
        <v>648</v>
      </c>
      <c r="J344" s="14" t="s">
        <v>639</v>
      </c>
      <c r="K344" s="258">
        <v>1</v>
      </c>
      <c r="L344" s="258">
        <v>12</v>
      </c>
      <c r="M344" s="230">
        <v>42000</v>
      </c>
      <c r="N344" s="258">
        <v>1</v>
      </c>
      <c r="O344" s="258">
        <v>6</v>
      </c>
      <c r="P344" s="259">
        <v>21000</v>
      </c>
      <c r="Q344" s="258">
        <v>1</v>
      </c>
      <c r="R344" s="258">
        <v>12</v>
      </c>
    </row>
    <row r="345" spans="1:18" ht="12.75" x14ac:dyDescent="0.35">
      <c r="A345" s="257" t="s">
        <v>1805</v>
      </c>
      <c r="B345" s="14" t="s">
        <v>629</v>
      </c>
      <c r="C345" s="14" t="s">
        <v>630</v>
      </c>
      <c r="D345" s="14" t="s">
        <v>987</v>
      </c>
      <c r="E345" s="230">
        <v>15600</v>
      </c>
      <c r="F345" s="14">
        <v>8645221</v>
      </c>
      <c r="G345" s="14" t="s">
        <v>1320</v>
      </c>
      <c r="H345" s="14" t="s">
        <v>645</v>
      </c>
      <c r="I345" s="14" t="s">
        <v>634</v>
      </c>
      <c r="J345" s="14" t="s">
        <v>639</v>
      </c>
      <c r="K345" s="258">
        <v>1</v>
      </c>
      <c r="L345" s="258">
        <v>10</v>
      </c>
      <c r="M345" s="230">
        <v>156000</v>
      </c>
      <c r="N345" s="258">
        <v>0</v>
      </c>
      <c r="O345" s="258">
        <v>0</v>
      </c>
      <c r="P345" s="259">
        <v>0</v>
      </c>
      <c r="Q345" s="258">
        <v>1</v>
      </c>
      <c r="R345" s="258">
        <v>12</v>
      </c>
    </row>
    <row r="346" spans="1:18" ht="12.75" x14ac:dyDescent="0.35">
      <c r="A346" s="257" t="s">
        <v>1805</v>
      </c>
      <c r="B346" s="14" t="s">
        <v>629</v>
      </c>
      <c r="C346" s="14" t="s">
        <v>630</v>
      </c>
      <c r="D346" s="14" t="s">
        <v>1321</v>
      </c>
      <c r="E346" s="230">
        <v>7000</v>
      </c>
      <c r="F346" s="14">
        <v>30862267</v>
      </c>
      <c r="G346" s="14" t="s">
        <v>1322</v>
      </c>
      <c r="H346" s="14" t="s">
        <v>1323</v>
      </c>
      <c r="I346" s="14" t="s">
        <v>634</v>
      </c>
      <c r="J346" s="14" t="s">
        <v>639</v>
      </c>
      <c r="K346" s="258">
        <v>1</v>
      </c>
      <c r="L346" s="258">
        <v>12</v>
      </c>
      <c r="M346" s="230">
        <v>84000</v>
      </c>
      <c r="N346" s="258">
        <v>1</v>
      </c>
      <c r="O346" s="258">
        <v>6</v>
      </c>
      <c r="P346" s="259">
        <v>42000</v>
      </c>
      <c r="Q346" s="258">
        <v>1</v>
      </c>
      <c r="R346" s="258">
        <v>12</v>
      </c>
    </row>
    <row r="347" spans="1:18" ht="12.75" x14ac:dyDescent="0.35">
      <c r="A347" s="257" t="s">
        <v>1805</v>
      </c>
      <c r="B347" s="14" t="s">
        <v>629</v>
      </c>
      <c r="C347" s="14" t="s">
        <v>630</v>
      </c>
      <c r="D347" s="14" t="s">
        <v>994</v>
      </c>
      <c r="E347" s="230">
        <v>10500</v>
      </c>
      <c r="F347" s="14">
        <v>6783309</v>
      </c>
      <c r="G347" s="14" t="s">
        <v>1324</v>
      </c>
      <c r="H347" s="14" t="s">
        <v>651</v>
      </c>
      <c r="I347" s="14" t="s">
        <v>634</v>
      </c>
      <c r="J347" s="14" t="s">
        <v>639</v>
      </c>
      <c r="K347" s="258">
        <v>1</v>
      </c>
      <c r="L347" s="258">
        <v>12</v>
      </c>
      <c r="M347" s="230">
        <v>126000</v>
      </c>
      <c r="N347" s="258">
        <v>1</v>
      </c>
      <c r="O347" s="258">
        <v>6</v>
      </c>
      <c r="P347" s="259">
        <v>63000</v>
      </c>
      <c r="Q347" s="258">
        <v>1</v>
      </c>
      <c r="R347" s="258">
        <v>12</v>
      </c>
    </row>
    <row r="348" spans="1:18" ht="12.75" x14ac:dyDescent="0.35">
      <c r="A348" s="257" t="s">
        <v>1805</v>
      </c>
      <c r="B348" s="14" t="s">
        <v>629</v>
      </c>
      <c r="C348" s="14" t="s">
        <v>630</v>
      </c>
      <c r="D348" s="14" t="s">
        <v>1137</v>
      </c>
      <c r="E348" s="230">
        <v>10000</v>
      </c>
      <c r="F348" s="14">
        <v>40759038</v>
      </c>
      <c r="G348" s="14" t="s">
        <v>1325</v>
      </c>
      <c r="H348" s="14" t="s">
        <v>1139</v>
      </c>
      <c r="I348" s="14" t="s">
        <v>634</v>
      </c>
      <c r="J348" s="14" t="s">
        <v>639</v>
      </c>
      <c r="K348" s="258">
        <v>1</v>
      </c>
      <c r="L348" s="258">
        <v>12</v>
      </c>
      <c r="M348" s="230">
        <v>120000</v>
      </c>
      <c r="N348" s="258">
        <v>1</v>
      </c>
      <c r="O348" s="258">
        <v>6</v>
      </c>
      <c r="P348" s="259">
        <v>60000</v>
      </c>
      <c r="Q348" s="258">
        <v>1</v>
      </c>
      <c r="R348" s="258">
        <v>12</v>
      </c>
    </row>
    <row r="349" spans="1:18" ht="12.75" x14ac:dyDescent="0.35">
      <c r="A349" s="257" t="s">
        <v>1805</v>
      </c>
      <c r="B349" s="14" t="s">
        <v>629</v>
      </c>
      <c r="C349" s="14" t="s">
        <v>630</v>
      </c>
      <c r="D349" s="14" t="s">
        <v>1326</v>
      </c>
      <c r="E349" s="230">
        <v>12500</v>
      </c>
      <c r="F349" s="14">
        <v>40220116</v>
      </c>
      <c r="G349" s="14" t="s">
        <v>1327</v>
      </c>
      <c r="H349" s="14" t="s">
        <v>638</v>
      </c>
      <c r="I349" s="14" t="s">
        <v>634</v>
      </c>
      <c r="J349" s="14" t="s">
        <v>639</v>
      </c>
      <c r="K349" s="258">
        <v>1</v>
      </c>
      <c r="L349" s="258">
        <v>12</v>
      </c>
      <c r="M349" s="230">
        <v>150000</v>
      </c>
      <c r="N349" s="258">
        <v>1</v>
      </c>
      <c r="O349" s="258">
        <v>6</v>
      </c>
      <c r="P349" s="259">
        <v>75000</v>
      </c>
      <c r="Q349" s="258">
        <v>1</v>
      </c>
      <c r="R349" s="258">
        <v>12</v>
      </c>
    </row>
    <row r="350" spans="1:18" ht="12.75" x14ac:dyDescent="0.35">
      <c r="A350" s="257" t="s">
        <v>1805</v>
      </c>
      <c r="B350" s="14" t="s">
        <v>629</v>
      </c>
      <c r="C350" s="14" t="s">
        <v>630</v>
      </c>
      <c r="D350" s="14" t="s">
        <v>1328</v>
      </c>
      <c r="E350" s="230">
        <v>11000</v>
      </c>
      <c r="F350" s="14">
        <v>8228566</v>
      </c>
      <c r="G350" s="14" t="s">
        <v>1329</v>
      </c>
      <c r="H350" s="14" t="s">
        <v>767</v>
      </c>
      <c r="I350" s="14" t="s">
        <v>634</v>
      </c>
      <c r="J350" s="14" t="s">
        <v>639</v>
      </c>
      <c r="K350" s="258">
        <v>1</v>
      </c>
      <c r="L350" s="258">
        <v>12</v>
      </c>
      <c r="M350" s="230">
        <v>132000</v>
      </c>
      <c r="N350" s="258">
        <v>1</v>
      </c>
      <c r="O350" s="258">
        <v>6</v>
      </c>
      <c r="P350" s="259">
        <v>66000</v>
      </c>
      <c r="Q350" s="258">
        <v>1</v>
      </c>
      <c r="R350" s="258">
        <v>12</v>
      </c>
    </row>
    <row r="351" spans="1:18" ht="12.75" x14ac:dyDescent="0.35">
      <c r="A351" s="257" t="s">
        <v>1805</v>
      </c>
      <c r="B351" s="14" t="s">
        <v>629</v>
      </c>
      <c r="C351" s="14" t="s">
        <v>630</v>
      </c>
      <c r="D351" s="14" t="s">
        <v>1330</v>
      </c>
      <c r="E351" s="230">
        <v>11000</v>
      </c>
      <c r="F351" s="14">
        <v>41255446</v>
      </c>
      <c r="G351" s="14" t="s">
        <v>1331</v>
      </c>
      <c r="H351" s="14" t="s">
        <v>679</v>
      </c>
      <c r="I351" s="14" t="s">
        <v>634</v>
      </c>
      <c r="J351" s="14" t="s">
        <v>639</v>
      </c>
      <c r="K351" s="258">
        <v>1</v>
      </c>
      <c r="L351" s="258">
        <v>12</v>
      </c>
      <c r="M351" s="230">
        <v>132000</v>
      </c>
      <c r="N351" s="258">
        <v>1</v>
      </c>
      <c r="O351" s="258">
        <v>6</v>
      </c>
      <c r="P351" s="259">
        <v>66000</v>
      </c>
      <c r="Q351" s="258">
        <v>1</v>
      </c>
      <c r="R351" s="258">
        <v>12</v>
      </c>
    </row>
    <row r="352" spans="1:18" ht="12.75" x14ac:dyDescent="0.35">
      <c r="A352" s="257" t="s">
        <v>1805</v>
      </c>
      <c r="B352" s="14" t="s">
        <v>629</v>
      </c>
      <c r="C352" s="14" t="s">
        <v>630</v>
      </c>
      <c r="D352" s="14" t="s">
        <v>742</v>
      </c>
      <c r="E352" s="230">
        <v>5000</v>
      </c>
      <c r="F352" s="14">
        <v>72121749</v>
      </c>
      <c r="G352" s="14" t="s">
        <v>1332</v>
      </c>
      <c r="H352" s="14" t="s">
        <v>767</v>
      </c>
      <c r="I352" s="14" t="s">
        <v>648</v>
      </c>
      <c r="J352" s="14" t="s">
        <v>639</v>
      </c>
      <c r="K352" s="258">
        <v>1</v>
      </c>
      <c r="L352" s="258">
        <v>12</v>
      </c>
      <c r="M352" s="230">
        <v>60000</v>
      </c>
      <c r="N352" s="258">
        <v>1</v>
      </c>
      <c r="O352" s="258">
        <v>6</v>
      </c>
      <c r="P352" s="259">
        <v>30000</v>
      </c>
      <c r="Q352" s="258">
        <v>1</v>
      </c>
      <c r="R352" s="258">
        <v>12</v>
      </c>
    </row>
    <row r="353" spans="1:18" ht="12.75" x14ac:dyDescent="0.35">
      <c r="A353" s="257" t="s">
        <v>1805</v>
      </c>
      <c r="B353" s="14" t="s">
        <v>629</v>
      </c>
      <c r="C353" s="14" t="s">
        <v>630</v>
      </c>
      <c r="D353" s="14" t="s">
        <v>1215</v>
      </c>
      <c r="E353" s="230">
        <v>8000</v>
      </c>
      <c r="F353" s="14">
        <v>40292838</v>
      </c>
      <c r="G353" s="14" t="s">
        <v>1333</v>
      </c>
      <c r="H353" s="14" t="s">
        <v>690</v>
      </c>
      <c r="I353" s="14" t="s">
        <v>634</v>
      </c>
      <c r="J353" s="14" t="s">
        <v>639</v>
      </c>
      <c r="K353" s="258">
        <v>1</v>
      </c>
      <c r="L353" s="258">
        <v>12</v>
      </c>
      <c r="M353" s="230">
        <v>96000</v>
      </c>
      <c r="N353" s="258">
        <v>1</v>
      </c>
      <c r="O353" s="258">
        <v>6</v>
      </c>
      <c r="P353" s="259">
        <v>48000</v>
      </c>
      <c r="Q353" s="258">
        <v>1</v>
      </c>
      <c r="R353" s="258">
        <v>12</v>
      </c>
    </row>
    <row r="354" spans="1:18" ht="12.75" x14ac:dyDescent="0.35">
      <c r="A354" s="257" t="s">
        <v>1805</v>
      </c>
      <c r="B354" s="14" t="s">
        <v>629</v>
      </c>
      <c r="C354" s="14" t="s">
        <v>630</v>
      </c>
      <c r="D354" s="14" t="s">
        <v>789</v>
      </c>
      <c r="E354" s="230">
        <v>15600</v>
      </c>
      <c r="F354" s="14">
        <v>10592524</v>
      </c>
      <c r="G354" s="14" t="s">
        <v>1334</v>
      </c>
      <c r="H354" s="14" t="s">
        <v>712</v>
      </c>
      <c r="I354" s="14" t="s">
        <v>634</v>
      </c>
      <c r="J354" s="14" t="s">
        <v>639</v>
      </c>
      <c r="K354" s="258">
        <v>1</v>
      </c>
      <c r="L354" s="258">
        <v>8</v>
      </c>
      <c r="M354" s="230">
        <v>124800</v>
      </c>
      <c r="N354" s="258">
        <v>0</v>
      </c>
      <c r="O354" s="258">
        <v>0</v>
      </c>
      <c r="P354" s="259">
        <v>0</v>
      </c>
      <c r="Q354" s="258">
        <v>1</v>
      </c>
      <c r="R354" s="258">
        <v>12</v>
      </c>
    </row>
    <row r="355" spans="1:18" ht="12.75" x14ac:dyDescent="0.35">
      <c r="A355" s="257" t="s">
        <v>1805</v>
      </c>
      <c r="B355" s="14" t="s">
        <v>629</v>
      </c>
      <c r="C355" s="14" t="s">
        <v>630</v>
      </c>
      <c r="D355" s="14" t="s">
        <v>649</v>
      </c>
      <c r="E355" s="230">
        <v>5000</v>
      </c>
      <c r="F355" s="14">
        <v>8805508</v>
      </c>
      <c r="G355" s="14" t="s">
        <v>1335</v>
      </c>
      <c r="H355" s="14" t="s">
        <v>645</v>
      </c>
      <c r="I355" s="14" t="s">
        <v>648</v>
      </c>
      <c r="J355" s="14" t="s">
        <v>639</v>
      </c>
      <c r="K355" s="258">
        <v>1</v>
      </c>
      <c r="L355" s="258">
        <v>12</v>
      </c>
      <c r="M355" s="230">
        <v>60000</v>
      </c>
      <c r="N355" s="258">
        <v>1</v>
      </c>
      <c r="O355" s="258">
        <v>6</v>
      </c>
      <c r="P355" s="259">
        <v>30000</v>
      </c>
      <c r="Q355" s="258">
        <v>1</v>
      </c>
      <c r="R355" s="258">
        <v>12</v>
      </c>
    </row>
    <row r="356" spans="1:18" ht="12.75" x14ac:dyDescent="0.35">
      <c r="A356" s="257" t="s">
        <v>1805</v>
      </c>
      <c r="B356" s="14" t="s">
        <v>629</v>
      </c>
      <c r="C356" s="14" t="s">
        <v>630</v>
      </c>
      <c r="D356" s="14" t="s">
        <v>1336</v>
      </c>
      <c r="E356" s="230">
        <v>10000</v>
      </c>
      <c r="F356" s="14">
        <v>41337033</v>
      </c>
      <c r="G356" s="14" t="s">
        <v>1337</v>
      </c>
      <c r="H356" s="14" t="s">
        <v>1139</v>
      </c>
      <c r="I356" s="14" t="s">
        <v>634</v>
      </c>
      <c r="J356" s="14" t="s">
        <v>639</v>
      </c>
      <c r="K356" s="258">
        <v>1</v>
      </c>
      <c r="L356" s="258">
        <v>12</v>
      </c>
      <c r="M356" s="230">
        <v>120000</v>
      </c>
      <c r="N356" s="258">
        <v>1</v>
      </c>
      <c r="O356" s="258">
        <v>6</v>
      </c>
      <c r="P356" s="259">
        <v>60000</v>
      </c>
      <c r="Q356" s="258">
        <v>1</v>
      </c>
      <c r="R356" s="258">
        <v>12</v>
      </c>
    </row>
    <row r="357" spans="1:18" ht="12.75" x14ac:dyDescent="0.35">
      <c r="A357" s="257" t="s">
        <v>1805</v>
      </c>
      <c r="B357" s="14" t="s">
        <v>629</v>
      </c>
      <c r="C357" s="14" t="s">
        <v>630</v>
      </c>
      <c r="D357" s="14" t="s">
        <v>1338</v>
      </c>
      <c r="E357" s="230">
        <v>15600</v>
      </c>
      <c r="F357" s="14">
        <v>16617353</v>
      </c>
      <c r="G357" s="14" t="s">
        <v>1339</v>
      </c>
      <c r="H357" s="14" t="s">
        <v>770</v>
      </c>
      <c r="I357" s="14" t="s">
        <v>634</v>
      </c>
      <c r="J357" s="14" t="s">
        <v>639</v>
      </c>
      <c r="K357" s="258">
        <v>0</v>
      </c>
      <c r="L357" s="258">
        <v>0</v>
      </c>
      <c r="M357" s="230">
        <v>0</v>
      </c>
      <c r="N357" s="258">
        <v>1</v>
      </c>
      <c r="O357" s="258">
        <v>3</v>
      </c>
      <c r="P357" s="259">
        <v>46800</v>
      </c>
      <c r="Q357" s="258">
        <v>1</v>
      </c>
      <c r="R357" s="258">
        <v>12</v>
      </c>
    </row>
    <row r="358" spans="1:18" ht="12.75" x14ac:dyDescent="0.35">
      <c r="A358" s="257" t="s">
        <v>1805</v>
      </c>
      <c r="B358" s="14" t="s">
        <v>629</v>
      </c>
      <c r="C358" s="14" t="s">
        <v>630</v>
      </c>
      <c r="D358" s="14" t="s">
        <v>1340</v>
      </c>
      <c r="E358" s="230">
        <v>8000</v>
      </c>
      <c r="F358" s="14">
        <v>40207016</v>
      </c>
      <c r="G358" s="14" t="s">
        <v>1341</v>
      </c>
      <c r="H358" s="14" t="s">
        <v>767</v>
      </c>
      <c r="I358" s="14" t="s">
        <v>634</v>
      </c>
      <c r="J358" s="14" t="s">
        <v>639</v>
      </c>
      <c r="K358" s="258">
        <v>1</v>
      </c>
      <c r="L358" s="258">
        <v>12</v>
      </c>
      <c r="M358" s="230">
        <v>96000</v>
      </c>
      <c r="N358" s="258">
        <v>1</v>
      </c>
      <c r="O358" s="258">
        <v>6</v>
      </c>
      <c r="P358" s="259">
        <v>48000</v>
      </c>
      <c r="Q358" s="258">
        <v>1</v>
      </c>
      <c r="R358" s="258">
        <v>12</v>
      </c>
    </row>
    <row r="359" spans="1:18" ht="12.75" x14ac:dyDescent="0.35">
      <c r="A359" s="257" t="s">
        <v>1805</v>
      </c>
      <c r="B359" s="14" t="s">
        <v>629</v>
      </c>
      <c r="C359" s="14" t="s">
        <v>630</v>
      </c>
      <c r="D359" s="14" t="s">
        <v>1342</v>
      </c>
      <c r="E359" s="230">
        <v>6000</v>
      </c>
      <c r="F359" s="14">
        <v>72265989</v>
      </c>
      <c r="G359" s="14" t="s">
        <v>1343</v>
      </c>
      <c r="H359" s="14" t="s">
        <v>638</v>
      </c>
      <c r="I359" s="14" t="s">
        <v>648</v>
      </c>
      <c r="J359" s="14" t="s">
        <v>648</v>
      </c>
      <c r="K359" s="258">
        <v>1</v>
      </c>
      <c r="L359" s="258">
        <v>12</v>
      </c>
      <c r="M359" s="230">
        <v>72000</v>
      </c>
      <c r="N359" s="258">
        <v>1</v>
      </c>
      <c r="O359" s="258">
        <v>6</v>
      </c>
      <c r="P359" s="259">
        <v>36000</v>
      </c>
      <c r="Q359" s="258">
        <v>1</v>
      </c>
      <c r="R359" s="258">
        <v>12</v>
      </c>
    </row>
    <row r="360" spans="1:18" ht="12.75" x14ac:dyDescent="0.35">
      <c r="A360" s="257" t="s">
        <v>1805</v>
      </c>
      <c r="B360" s="14" t="s">
        <v>629</v>
      </c>
      <c r="C360" s="14" t="s">
        <v>630</v>
      </c>
      <c r="D360" s="14" t="s">
        <v>1344</v>
      </c>
      <c r="E360" s="230">
        <v>5000</v>
      </c>
      <c r="F360" s="14">
        <v>44069175</v>
      </c>
      <c r="G360" s="14" t="s">
        <v>1345</v>
      </c>
      <c r="H360" s="14" t="s">
        <v>1346</v>
      </c>
      <c r="I360" s="14" t="s">
        <v>634</v>
      </c>
      <c r="J360" s="14" t="s">
        <v>639</v>
      </c>
      <c r="K360" s="258">
        <v>1</v>
      </c>
      <c r="L360" s="258">
        <v>12</v>
      </c>
      <c r="M360" s="230">
        <v>60000</v>
      </c>
      <c r="N360" s="258">
        <v>1</v>
      </c>
      <c r="O360" s="258">
        <v>6</v>
      </c>
      <c r="P360" s="259">
        <v>30000</v>
      </c>
      <c r="Q360" s="258">
        <v>1</v>
      </c>
      <c r="R360" s="258">
        <v>12</v>
      </c>
    </row>
    <row r="361" spans="1:18" ht="12.75" x14ac:dyDescent="0.35">
      <c r="A361" s="257" t="s">
        <v>1805</v>
      </c>
      <c r="B361" s="14" t="s">
        <v>629</v>
      </c>
      <c r="C361" s="14" t="s">
        <v>630</v>
      </c>
      <c r="D361" s="14" t="s">
        <v>1347</v>
      </c>
      <c r="E361" s="230">
        <v>11000</v>
      </c>
      <c r="F361" s="14">
        <v>41577327</v>
      </c>
      <c r="G361" s="14" t="s">
        <v>1348</v>
      </c>
      <c r="H361" s="14" t="s">
        <v>642</v>
      </c>
      <c r="I361" s="14" t="s">
        <v>634</v>
      </c>
      <c r="J361" s="14" t="s">
        <v>639</v>
      </c>
      <c r="K361" s="258">
        <v>1</v>
      </c>
      <c r="L361" s="258">
        <v>12</v>
      </c>
      <c r="M361" s="230">
        <v>132000</v>
      </c>
      <c r="N361" s="258">
        <v>1</v>
      </c>
      <c r="O361" s="258">
        <v>6</v>
      </c>
      <c r="P361" s="259">
        <v>66000</v>
      </c>
      <c r="Q361" s="258">
        <v>1</v>
      </c>
      <c r="R361" s="258">
        <v>12</v>
      </c>
    </row>
    <row r="362" spans="1:18" ht="12.75" x14ac:dyDescent="0.35">
      <c r="A362" s="257" t="s">
        <v>1805</v>
      </c>
      <c r="B362" s="14" t="s">
        <v>629</v>
      </c>
      <c r="C362" s="14" t="s">
        <v>630</v>
      </c>
      <c r="D362" s="14" t="s">
        <v>1349</v>
      </c>
      <c r="E362" s="230">
        <v>6500</v>
      </c>
      <c r="F362" s="14">
        <v>47022466</v>
      </c>
      <c r="G362" s="14" t="s">
        <v>1350</v>
      </c>
      <c r="H362" s="14" t="s">
        <v>638</v>
      </c>
      <c r="I362" s="14" t="s">
        <v>648</v>
      </c>
      <c r="J362" s="14" t="s">
        <v>639</v>
      </c>
      <c r="K362" s="258">
        <v>1</v>
      </c>
      <c r="L362" s="258">
        <v>12</v>
      </c>
      <c r="M362" s="230">
        <v>78000</v>
      </c>
      <c r="N362" s="258">
        <v>1</v>
      </c>
      <c r="O362" s="258">
        <v>6</v>
      </c>
      <c r="P362" s="259">
        <v>39000</v>
      </c>
      <c r="Q362" s="258">
        <v>1</v>
      </c>
      <c r="R362" s="258">
        <v>12</v>
      </c>
    </row>
    <row r="363" spans="1:18" ht="12.75" x14ac:dyDescent="0.35">
      <c r="A363" s="257" t="s">
        <v>1805</v>
      </c>
      <c r="B363" s="14" t="s">
        <v>629</v>
      </c>
      <c r="C363" s="14" t="s">
        <v>630</v>
      </c>
      <c r="D363" s="14" t="s">
        <v>826</v>
      </c>
      <c r="E363" s="230">
        <v>8000</v>
      </c>
      <c r="F363" s="14">
        <v>23990413</v>
      </c>
      <c r="G363" s="14" t="s">
        <v>1351</v>
      </c>
      <c r="H363" s="14" t="s">
        <v>690</v>
      </c>
      <c r="I363" s="14" t="s">
        <v>634</v>
      </c>
      <c r="J363" s="14" t="s">
        <v>639</v>
      </c>
      <c r="K363" s="258">
        <v>1</v>
      </c>
      <c r="L363" s="258">
        <v>12</v>
      </c>
      <c r="M363" s="230">
        <v>96000</v>
      </c>
      <c r="N363" s="258">
        <v>1</v>
      </c>
      <c r="O363" s="258">
        <v>6</v>
      </c>
      <c r="P363" s="259">
        <v>48000</v>
      </c>
      <c r="Q363" s="258">
        <v>1</v>
      </c>
      <c r="R363" s="258">
        <v>12</v>
      </c>
    </row>
    <row r="364" spans="1:18" ht="12.75" x14ac:dyDescent="0.35">
      <c r="A364" s="257" t="s">
        <v>1805</v>
      </c>
      <c r="B364" s="14" t="s">
        <v>629</v>
      </c>
      <c r="C364" s="14" t="s">
        <v>630</v>
      </c>
      <c r="D364" s="14" t="s">
        <v>1352</v>
      </c>
      <c r="E364" s="230">
        <v>10000</v>
      </c>
      <c r="F364" s="14">
        <v>43088711</v>
      </c>
      <c r="G364" s="14" t="s">
        <v>1353</v>
      </c>
      <c r="H364" s="14" t="s">
        <v>638</v>
      </c>
      <c r="I364" s="14" t="s">
        <v>634</v>
      </c>
      <c r="J364" s="14" t="s">
        <v>639</v>
      </c>
      <c r="K364" s="258">
        <v>1</v>
      </c>
      <c r="L364" s="258">
        <v>12</v>
      </c>
      <c r="M364" s="230">
        <v>120000</v>
      </c>
      <c r="N364" s="258">
        <v>1</v>
      </c>
      <c r="O364" s="258">
        <v>6</v>
      </c>
      <c r="P364" s="259">
        <v>60000</v>
      </c>
      <c r="Q364" s="258">
        <v>1</v>
      </c>
      <c r="R364" s="258">
        <v>12</v>
      </c>
    </row>
    <row r="365" spans="1:18" ht="12.75" x14ac:dyDescent="0.35">
      <c r="A365" s="257" t="s">
        <v>1805</v>
      </c>
      <c r="B365" s="14" t="s">
        <v>629</v>
      </c>
      <c r="C365" s="14" t="s">
        <v>630</v>
      </c>
      <c r="D365" s="14" t="s">
        <v>1354</v>
      </c>
      <c r="E365" s="230">
        <v>2700</v>
      </c>
      <c r="F365" s="14">
        <v>25572798</v>
      </c>
      <c r="G365" s="14" t="s">
        <v>1355</v>
      </c>
      <c r="H365" s="14" t="s">
        <v>693</v>
      </c>
      <c r="I365" s="14" t="s">
        <v>648</v>
      </c>
      <c r="J365" s="14" t="s">
        <v>635</v>
      </c>
      <c r="K365" s="258">
        <v>1</v>
      </c>
      <c r="L365" s="258">
        <v>12</v>
      </c>
      <c r="M365" s="230">
        <v>32400</v>
      </c>
      <c r="N365" s="258">
        <v>1</v>
      </c>
      <c r="O365" s="258">
        <v>6</v>
      </c>
      <c r="P365" s="259">
        <v>16200</v>
      </c>
      <c r="Q365" s="258">
        <v>1</v>
      </c>
      <c r="R365" s="258">
        <v>12</v>
      </c>
    </row>
    <row r="366" spans="1:18" ht="12.75" x14ac:dyDescent="0.35">
      <c r="A366" s="257" t="s">
        <v>1805</v>
      </c>
      <c r="B366" s="14" t="s">
        <v>629</v>
      </c>
      <c r="C366" s="14" t="s">
        <v>630</v>
      </c>
      <c r="D366" s="14" t="s">
        <v>1356</v>
      </c>
      <c r="E366" s="230">
        <v>12000</v>
      </c>
      <c r="F366" s="14">
        <v>16758391</v>
      </c>
      <c r="G366" s="14" t="s">
        <v>1357</v>
      </c>
      <c r="H366" s="14" t="s">
        <v>661</v>
      </c>
      <c r="I366" s="14" t="s">
        <v>634</v>
      </c>
      <c r="J366" s="14" t="s">
        <v>639</v>
      </c>
      <c r="K366" s="258">
        <v>1</v>
      </c>
      <c r="L366" s="258">
        <v>12</v>
      </c>
      <c r="M366" s="230">
        <v>144000</v>
      </c>
      <c r="N366" s="258">
        <v>1</v>
      </c>
      <c r="O366" s="258">
        <v>6</v>
      </c>
      <c r="P366" s="259">
        <v>72000</v>
      </c>
      <c r="Q366" s="258">
        <v>1</v>
      </c>
      <c r="R366" s="258">
        <v>12</v>
      </c>
    </row>
    <row r="367" spans="1:18" ht="12.75" x14ac:dyDescent="0.35">
      <c r="A367" s="257" t="s">
        <v>1805</v>
      </c>
      <c r="B367" s="14" t="s">
        <v>629</v>
      </c>
      <c r="C367" s="14" t="s">
        <v>630</v>
      </c>
      <c r="D367" s="14" t="s">
        <v>1358</v>
      </c>
      <c r="E367" s="230">
        <v>5000</v>
      </c>
      <c r="F367" s="14">
        <v>44041429</v>
      </c>
      <c r="G367" s="14" t="s">
        <v>1359</v>
      </c>
      <c r="H367" s="14" t="s">
        <v>712</v>
      </c>
      <c r="I367" s="14" t="s">
        <v>634</v>
      </c>
      <c r="J367" s="14" t="s">
        <v>639</v>
      </c>
      <c r="K367" s="258">
        <v>1</v>
      </c>
      <c r="L367" s="258">
        <v>12</v>
      </c>
      <c r="M367" s="230">
        <v>60000</v>
      </c>
      <c r="N367" s="258">
        <v>1</v>
      </c>
      <c r="O367" s="258">
        <v>6</v>
      </c>
      <c r="P367" s="259">
        <v>30000</v>
      </c>
      <c r="Q367" s="258">
        <v>1</v>
      </c>
      <c r="R367" s="258">
        <v>12</v>
      </c>
    </row>
    <row r="368" spans="1:18" ht="12.75" x14ac:dyDescent="0.35">
      <c r="A368" s="257" t="s">
        <v>1805</v>
      </c>
      <c r="B368" s="14" t="s">
        <v>629</v>
      </c>
      <c r="C368" s="14" t="s">
        <v>630</v>
      </c>
      <c r="D368" s="14" t="s">
        <v>1360</v>
      </c>
      <c r="E368" s="230">
        <v>3200</v>
      </c>
      <c r="F368" s="14">
        <v>9369623</v>
      </c>
      <c r="G368" s="14" t="s">
        <v>1361</v>
      </c>
      <c r="H368" s="14" t="s">
        <v>762</v>
      </c>
      <c r="I368" s="14" t="s">
        <v>698</v>
      </c>
      <c r="J368" s="14" t="s">
        <v>733</v>
      </c>
      <c r="K368" s="258">
        <v>1</v>
      </c>
      <c r="L368" s="258">
        <v>12</v>
      </c>
      <c r="M368" s="230">
        <v>38400</v>
      </c>
      <c r="N368" s="258">
        <v>1</v>
      </c>
      <c r="O368" s="258">
        <v>6</v>
      </c>
      <c r="P368" s="259">
        <v>19200</v>
      </c>
      <c r="Q368" s="258">
        <v>1</v>
      </c>
      <c r="R368" s="258">
        <v>12</v>
      </c>
    </row>
    <row r="369" spans="1:18" ht="12.75" x14ac:dyDescent="0.35">
      <c r="A369" s="257" t="s">
        <v>1805</v>
      </c>
      <c r="B369" s="14" t="s">
        <v>629</v>
      </c>
      <c r="C369" s="14" t="s">
        <v>630</v>
      </c>
      <c r="D369" s="14" t="s">
        <v>1362</v>
      </c>
      <c r="E369" s="230">
        <v>14500</v>
      </c>
      <c r="F369" s="14">
        <v>40239581</v>
      </c>
      <c r="G369" s="14" t="s">
        <v>1363</v>
      </c>
      <c r="H369" s="14" t="s">
        <v>638</v>
      </c>
      <c r="I369" s="14" t="s">
        <v>634</v>
      </c>
      <c r="J369" s="14" t="s">
        <v>639</v>
      </c>
      <c r="K369" s="258">
        <v>1</v>
      </c>
      <c r="L369" s="258">
        <v>12</v>
      </c>
      <c r="M369" s="230">
        <v>174000</v>
      </c>
      <c r="N369" s="258">
        <v>1</v>
      </c>
      <c r="O369" s="258">
        <v>6</v>
      </c>
      <c r="P369" s="259">
        <v>87000</v>
      </c>
      <c r="Q369" s="258">
        <v>1</v>
      </c>
      <c r="R369" s="258">
        <v>12</v>
      </c>
    </row>
    <row r="370" spans="1:18" ht="12.75" x14ac:dyDescent="0.35">
      <c r="A370" s="257" t="s">
        <v>1805</v>
      </c>
      <c r="B370" s="14" t="s">
        <v>629</v>
      </c>
      <c r="C370" s="14" t="s">
        <v>630</v>
      </c>
      <c r="D370" s="14" t="s">
        <v>968</v>
      </c>
      <c r="E370" s="230">
        <v>15600</v>
      </c>
      <c r="F370" s="14">
        <v>6773103</v>
      </c>
      <c r="G370" s="14" t="s">
        <v>1364</v>
      </c>
      <c r="H370" s="14" t="s">
        <v>1365</v>
      </c>
      <c r="I370" s="14" t="s">
        <v>648</v>
      </c>
      <c r="J370" s="14" t="s">
        <v>639</v>
      </c>
      <c r="K370" s="258">
        <v>0</v>
      </c>
      <c r="L370" s="258">
        <v>0</v>
      </c>
      <c r="M370" s="230">
        <v>0</v>
      </c>
      <c r="N370" s="258">
        <v>1</v>
      </c>
      <c r="O370" s="258">
        <v>1</v>
      </c>
      <c r="P370" s="259">
        <v>15600</v>
      </c>
      <c r="Q370" s="258">
        <v>1</v>
      </c>
      <c r="R370" s="258">
        <v>12</v>
      </c>
    </row>
    <row r="371" spans="1:18" ht="12.75" x14ac:dyDescent="0.35">
      <c r="A371" s="257" t="s">
        <v>1805</v>
      </c>
      <c r="B371" s="14" t="s">
        <v>629</v>
      </c>
      <c r="C371" s="14" t="s">
        <v>630</v>
      </c>
      <c r="D371" s="14" t="s">
        <v>1366</v>
      </c>
      <c r="E371" s="230">
        <v>9000</v>
      </c>
      <c r="F371" s="14">
        <v>20102066</v>
      </c>
      <c r="G371" s="14" t="s">
        <v>1367</v>
      </c>
      <c r="H371" s="14" t="s">
        <v>872</v>
      </c>
      <c r="I371" s="14" t="s">
        <v>634</v>
      </c>
      <c r="J371" s="14" t="s">
        <v>639</v>
      </c>
      <c r="K371" s="258">
        <v>1</v>
      </c>
      <c r="L371" s="258">
        <v>12</v>
      </c>
      <c r="M371" s="230">
        <v>108000</v>
      </c>
      <c r="N371" s="258">
        <v>1</v>
      </c>
      <c r="O371" s="258">
        <v>6</v>
      </c>
      <c r="P371" s="259">
        <v>54000</v>
      </c>
      <c r="Q371" s="258">
        <v>1</v>
      </c>
      <c r="R371" s="258">
        <v>12</v>
      </c>
    </row>
    <row r="372" spans="1:18" ht="12.75" x14ac:dyDescent="0.35">
      <c r="A372" s="257" t="s">
        <v>1805</v>
      </c>
      <c r="B372" s="14" t="s">
        <v>629</v>
      </c>
      <c r="C372" s="14" t="s">
        <v>630</v>
      </c>
      <c r="D372" s="14" t="s">
        <v>1368</v>
      </c>
      <c r="E372" s="230">
        <v>12000</v>
      </c>
      <c r="F372" s="14">
        <v>40991644</v>
      </c>
      <c r="G372" s="14" t="s">
        <v>1369</v>
      </c>
      <c r="H372" s="14" t="s">
        <v>638</v>
      </c>
      <c r="I372" s="14" t="s">
        <v>634</v>
      </c>
      <c r="J372" s="14" t="s">
        <v>639</v>
      </c>
      <c r="K372" s="258">
        <v>1</v>
      </c>
      <c r="L372" s="258">
        <v>12</v>
      </c>
      <c r="M372" s="230">
        <v>144000</v>
      </c>
      <c r="N372" s="258">
        <v>1</v>
      </c>
      <c r="O372" s="258">
        <v>6</v>
      </c>
      <c r="P372" s="259">
        <v>72000</v>
      </c>
      <c r="Q372" s="258">
        <v>1</v>
      </c>
      <c r="R372" s="258">
        <v>12</v>
      </c>
    </row>
    <row r="373" spans="1:18" ht="12.75" x14ac:dyDescent="0.35">
      <c r="A373" s="257" t="s">
        <v>1805</v>
      </c>
      <c r="B373" s="14" t="s">
        <v>629</v>
      </c>
      <c r="C373" s="14" t="s">
        <v>630</v>
      </c>
      <c r="D373" s="14" t="s">
        <v>789</v>
      </c>
      <c r="E373" s="230">
        <v>15600</v>
      </c>
      <c r="F373" s="14">
        <v>19998409</v>
      </c>
      <c r="G373" s="14" t="s">
        <v>1370</v>
      </c>
      <c r="H373" s="14" t="s">
        <v>645</v>
      </c>
      <c r="I373" s="14" t="s">
        <v>634</v>
      </c>
      <c r="J373" s="14" t="s">
        <v>639</v>
      </c>
      <c r="K373" s="258">
        <v>1</v>
      </c>
      <c r="L373" s="258">
        <v>2</v>
      </c>
      <c r="M373" s="230">
        <v>31200</v>
      </c>
      <c r="N373" s="258">
        <v>0</v>
      </c>
      <c r="O373" s="258">
        <v>0</v>
      </c>
      <c r="P373" s="259">
        <v>0</v>
      </c>
      <c r="Q373" s="258">
        <v>1</v>
      </c>
      <c r="R373" s="258">
        <v>12</v>
      </c>
    </row>
    <row r="374" spans="1:18" ht="12.75" x14ac:dyDescent="0.35">
      <c r="A374" s="257" t="s">
        <v>1805</v>
      </c>
      <c r="B374" s="14" t="s">
        <v>629</v>
      </c>
      <c r="C374" s="14" t="s">
        <v>630</v>
      </c>
      <c r="D374" s="14" t="s">
        <v>1371</v>
      </c>
      <c r="E374" s="230">
        <v>15600</v>
      </c>
      <c r="F374" s="14">
        <v>10860883</v>
      </c>
      <c r="G374" s="14" t="s">
        <v>1372</v>
      </c>
      <c r="H374" s="14" t="s">
        <v>1373</v>
      </c>
      <c r="I374" s="14" t="s">
        <v>648</v>
      </c>
      <c r="J374" s="14" t="s">
        <v>1374</v>
      </c>
      <c r="K374" s="258">
        <v>1</v>
      </c>
      <c r="L374" s="258">
        <v>1</v>
      </c>
      <c r="M374" s="230">
        <v>15600</v>
      </c>
      <c r="N374" s="258">
        <v>1</v>
      </c>
      <c r="O374" s="258">
        <v>2</v>
      </c>
      <c r="P374" s="259">
        <v>31200</v>
      </c>
      <c r="Q374" s="258">
        <v>1</v>
      </c>
      <c r="R374" s="258">
        <v>12</v>
      </c>
    </row>
    <row r="375" spans="1:18" ht="12.75" x14ac:dyDescent="0.35">
      <c r="A375" s="257" t="s">
        <v>1805</v>
      </c>
      <c r="B375" s="14" t="s">
        <v>629</v>
      </c>
      <c r="C375" s="14" t="s">
        <v>630</v>
      </c>
      <c r="D375" s="14" t="s">
        <v>1375</v>
      </c>
      <c r="E375" s="230">
        <v>2500</v>
      </c>
      <c r="F375" s="14">
        <v>6267990</v>
      </c>
      <c r="G375" s="14" t="s">
        <v>1376</v>
      </c>
      <c r="H375" s="14" t="s">
        <v>1377</v>
      </c>
      <c r="I375" s="14" t="s">
        <v>652</v>
      </c>
      <c r="J375" s="14" t="s">
        <v>869</v>
      </c>
      <c r="K375" s="258">
        <v>1</v>
      </c>
      <c r="L375" s="258">
        <v>12</v>
      </c>
      <c r="M375" s="230">
        <v>30000</v>
      </c>
      <c r="N375" s="258">
        <v>1</v>
      </c>
      <c r="O375" s="258">
        <v>6</v>
      </c>
      <c r="P375" s="259">
        <v>15000</v>
      </c>
      <c r="Q375" s="258">
        <v>1</v>
      </c>
      <c r="R375" s="258">
        <v>12</v>
      </c>
    </row>
    <row r="376" spans="1:18" ht="12.75" x14ac:dyDescent="0.35">
      <c r="A376" s="257" t="s">
        <v>1805</v>
      </c>
      <c r="B376" s="14" t="s">
        <v>629</v>
      </c>
      <c r="C376" s="14" t="s">
        <v>630</v>
      </c>
      <c r="D376" s="14" t="s">
        <v>1378</v>
      </c>
      <c r="E376" s="230">
        <v>11000</v>
      </c>
      <c r="F376" s="14">
        <v>18215737</v>
      </c>
      <c r="G376" s="14" t="s">
        <v>1379</v>
      </c>
      <c r="H376" s="14" t="s">
        <v>786</v>
      </c>
      <c r="I376" s="14" t="s">
        <v>634</v>
      </c>
      <c r="J376" s="14" t="s">
        <v>639</v>
      </c>
      <c r="K376" s="258">
        <v>1</v>
      </c>
      <c r="L376" s="258">
        <v>12</v>
      </c>
      <c r="M376" s="230">
        <v>132000</v>
      </c>
      <c r="N376" s="258">
        <v>1</v>
      </c>
      <c r="O376" s="258">
        <v>6</v>
      </c>
      <c r="P376" s="259">
        <v>66000</v>
      </c>
      <c r="Q376" s="258">
        <v>1</v>
      </c>
      <c r="R376" s="258">
        <v>12</v>
      </c>
    </row>
    <row r="377" spans="1:18" ht="12.75" x14ac:dyDescent="0.35">
      <c r="A377" s="257" t="s">
        <v>1805</v>
      </c>
      <c r="B377" s="14" t="s">
        <v>629</v>
      </c>
      <c r="C377" s="14" t="s">
        <v>630</v>
      </c>
      <c r="D377" s="14" t="s">
        <v>787</v>
      </c>
      <c r="E377" s="230">
        <v>15600</v>
      </c>
      <c r="F377" s="14">
        <v>19954899</v>
      </c>
      <c r="G377" s="14" t="s">
        <v>1380</v>
      </c>
      <c r="H377" s="14" t="s">
        <v>786</v>
      </c>
      <c r="I377" s="14" t="s">
        <v>634</v>
      </c>
      <c r="J377" s="14" t="s">
        <v>639</v>
      </c>
      <c r="K377" s="258">
        <v>0</v>
      </c>
      <c r="L377" s="258">
        <v>0</v>
      </c>
      <c r="M377" s="230">
        <v>0</v>
      </c>
      <c r="N377" s="258">
        <v>1</v>
      </c>
      <c r="O377" s="258">
        <v>5</v>
      </c>
      <c r="P377" s="259">
        <v>78000</v>
      </c>
      <c r="Q377" s="258">
        <v>1</v>
      </c>
      <c r="R377" s="258">
        <v>12</v>
      </c>
    </row>
    <row r="378" spans="1:18" ht="12.75" x14ac:dyDescent="0.35">
      <c r="A378" s="257" t="s">
        <v>1805</v>
      </c>
      <c r="B378" s="14" t="s">
        <v>629</v>
      </c>
      <c r="C378" s="14" t="s">
        <v>630</v>
      </c>
      <c r="D378" s="14" t="s">
        <v>1381</v>
      </c>
      <c r="E378" s="230">
        <v>2500</v>
      </c>
      <c r="F378" s="14">
        <v>41205665</v>
      </c>
      <c r="G378" s="14" t="s">
        <v>1382</v>
      </c>
      <c r="H378" s="14" t="s">
        <v>132</v>
      </c>
      <c r="I378" s="14" t="s">
        <v>673</v>
      </c>
      <c r="J378" s="14" t="s">
        <v>672</v>
      </c>
      <c r="K378" s="258">
        <v>1</v>
      </c>
      <c r="L378" s="258">
        <v>12</v>
      </c>
      <c r="M378" s="230">
        <v>30000</v>
      </c>
      <c r="N378" s="258">
        <v>1</v>
      </c>
      <c r="O378" s="258">
        <v>6</v>
      </c>
      <c r="P378" s="259">
        <v>15000</v>
      </c>
      <c r="Q378" s="258">
        <v>1</v>
      </c>
      <c r="R378" s="258">
        <v>12</v>
      </c>
    </row>
    <row r="379" spans="1:18" ht="12.75" x14ac:dyDescent="0.35">
      <c r="A379" s="257" t="s">
        <v>1805</v>
      </c>
      <c r="B379" s="14" t="s">
        <v>629</v>
      </c>
      <c r="C379" s="14" t="s">
        <v>630</v>
      </c>
      <c r="D379" s="14" t="s">
        <v>1383</v>
      </c>
      <c r="E379" s="230">
        <v>6000</v>
      </c>
      <c r="F379" s="14">
        <v>45859748</v>
      </c>
      <c r="G379" s="14" t="s">
        <v>1384</v>
      </c>
      <c r="H379" s="14" t="s">
        <v>1065</v>
      </c>
      <c r="I379" s="14" t="s">
        <v>634</v>
      </c>
      <c r="J379" s="14" t="s">
        <v>639</v>
      </c>
      <c r="K379" s="258">
        <v>1</v>
      </c>
      <c r="L379" s="258">
        <v>12</v>
      </c>
      <c r="M379" s="230">
        <v>72000</v>
      </c>
      <c r="N379" s="258">
        <v>1</v>
      </c>
      <c r="O379" s="258">
        <v>6</v>
      </c>
      <c r="P379" s="259">
        <v>36000</v>
      </c>
      <c r="Q379" s="258">
        <v>1</v>
      </c>
      <c r="R379" s="258">
        <v>12</v>
      </c>
    </row>
    <row r="380" spans="1:18" ht="12.75" x14ac:dyDescent="0.35">
      <c r="A380" s="257" t="s">
        <v>1805</v>
      </c>
      <c r="B380" s="14" t="s">
        <v>629</v>
      </c>
      <c r="C380" s="14" t="s">
        <v>630</v>
      </c>
      <c r="D380" s="14" t="s">
        <v>1385</v>
      </c>
      <c r="E380" s="230">
        <v>6000</v>
      </c>
      <c r="F380" s="14">
        <v>10631048</v>
      </c>
      <c r="G380" s="14" t="s">
        <v>1386</v>
      </c>
      <c r="H380" s="14" t="s">
        <v>690</v>
      </c>
      <c r="I380" s="14" t="s">
        <v>634</v>
      </c>
      <c r="J380" s="14" t="s">
        <v>639</v>
      </c>
      <c r="K380" s="258">
        <v>1</v>
      </c>
      <c r="L380" s="258">
        <v>12</v>
      </c>
      <c r="M380" s="230">
        <v>72000</v>
      </c>
      <c r="N380" s="258">
        <v>1</v>
      </c>
      <c r="O380" s="258">
        <v>6</v>
      </c>
      <c r="P380" s="259">
        <v>36000</v>
      </c>
      <c r="Q380" s="258">
        <v>1</v>
      </c>
      <c r="R380" s="258">
        <v>12</v>
      </c>
    </row>
    <row r="381" spans="1:18" ht="12.75" x14ac:dyDescent="0.35">
      <c r="A381" s="257" t="s">
        <v>1805</v>
      </c>
      <c r="B381" s="14" t="s">
        <v>629</v>
      </c>
      <c r="C381" s="14" t="s">
        <v>630</v>
      </c>
      <c r="D381" s="14" t="s">
        <v>1387</v>
      </c>
      <c r="E381" s="230">
        <v>3000</v>
      </c>
      <c r="F381" s="14">
        <v>8033840</v>
      </c>
      <c r="G381" s="14" t="s">
        <v>1388</v>
      </c>
      <c r="H381" s="14" t="s">
        <v>672</v>
      </c>
      <c r="I381" s="14" t="s">
        <v>652</v>
      </c>
      <c r="J381" s="14" t="s">
        <v>672</v>
      </c>
      <c r="K381" s="258">
        <v>1</v>
      </c>
      <c r="L381" s="258">
        <v>12</v>
      </c>
      <c r="M381" s="230">
        <v>36000</v>
      </c>
      <c r="N381" s="258">
        <v>1</v>
      </c>
      <c r="O381" s="258">
        <v>6</v>
      </c>
      <c r="P381" s="259">
        <v>18000</v>
      </c>
      <c r="Q381" s="258">
        <v>1</v>
      </c>
      <c r="R381" s="258">
        <v>12</v>
      </c>
    </row>
    <row r="382" spans="1:18" ht="12.75" x14ac:dyDescent="0.35">
      <c r="A382" s="257" t="s">
        <v>1805</v>
      </c>
      <c r="B382" s="14" t="s">
        <v>629</v>
      </c>
      <c r="C382" s="14" t="s">
        <v>630</v>
      </c>
      <c r="D382" s="14" t="s">
        <v>1389</v>
      </c>
      <c r="E382" s="230">
        <v>8000</v>
      </c>
      <c r="F382" s="14">
        <v>10543569</v>
      </c>
      <c r="G382" s="14" t="s">
        <v>1390</v>
      </c>
      <c r="H382" s="14" t="s">
        <v>797</v>
      </c>
      <c r="I382" s="14" t="s">
        <v>634</v>
      </c>
      <c r="J382" s="14" t="s">
        <v>639</v>
      </c>
      <c r="K382" s="258">
        <v>1</v>
      </c>
      <c r="L382" s="258">
        <v>12</v>
      </c>
      <c r="M382" s="230">
        <v>96000</v>
      </c>
      <c r="N382" s="258">
        <v>1</v>
      </c>
      <c r="O382" s="258">
        <v>6</v>
      </c>
      <c r="P382" s="259">
        <v>48000</v>
      </c>
      <c r="Q382" s="258">
        <v>1</v>
      </c>
      <c r="R382" s="258">
        <v>12</v>
      </c>
    </row>
    <row r="383" spans="1:18" ht="12.75" x14ac:dyDescent="0.35">
      <c r="A383" s="257" t="s">
        <v>1805</v>
      </c>
      <c r="B383" s="14" t="s">
        <v>629</v>
      </c>
      <c r="C383" s="14" t="s">
        <v>630</v>
      </c>
      <c r="D383" s="14" t="s">
        <v>787</v>
      </c>
      <c r="E383" s="230">
        <v>15600</v>
      </c>
      <c r="F383" s="14">
        <v>6180341</v>
      </c>
      <c r="G383" s="14" t="s">
        <v>1391</v>
      </c>
      <c r="H383" s="14" t="s">
        <v>712</v>
      </c>
      <c r="I383" s="14" t="s">
        <v>634</v>
      </c>
      <c r="J383" s="14" t="s">
        <v>639</v>
      </c>
      <c r="K383" s="258">
        <v>1</v>
      </c>
      <c r="L383" s="258">
        <v>3</v>
      </c>
      <c r="M383" s="230">
        <v>46800</v>
      </c>
      <c r="N383" s="258">
        <v>1</v>
      </c>
      <c r="O383" s="258">
        <v>2</v>
      </c>
      <c r="P383" s="259">
        <v>31200</v>
      </c>
      <c r="Q383" s="258">
        <v>1</v>
      </c>
      <c r="R383" s="258">
        <v>12</v>
      </c>
    </row>
    <row r="384" spans="1:18" ht="12.75" x14ac:dyDescent="0.35">
      <c r="A384" s="257" t="s">
        <v>1805</v>
      </c>
      <c r="B384" s="14" t="s">
        <v>629</v>
      </c>
      <c r="C384" s="14" t="s">
        <v>630</v>
      </c>
      <c r="D384" s="14" t="s">
        <v>1314</v>
      </c>
      <c r="E384" s="230">
        <v>12000</v>
      </c>
      <c r="F384" s="14">
        <v>10220382</v>
      </c>
      <c r="G384" s="14" t="s">
        <v>1392</v>
      </c>
      <c r="H384" s="14" t="s">
        <v>638</v>
      </c>
      <c r="I384" s="14" t="s">
        <v>634</v>
      </c>
      <c r="J384" s="14" t="s">
        <v>639</v>
      </c>
      <c r="K384" s="258">
        <v>0</v>
      </c>
      <c r="L384" s="258">
        <v>0</v>
      </c>
      <c r="M384" s="230">
        <v>0</v>
      </c>
      <c r="N384" s="258">
        <v>1</v>
      </c>
      <c r="O384" s="258">
        <v>6</v>
      </c>
      <c r="P384" s="259">
        <v>72000</v>
      </c>
      <c r="Q384" s="258">
        <v>1</v>
      </c>
      <c r="R384" s="258">
        <v>12</v>
      </c>
    </row>
    <row r="385" spans="1:18" ht="12.75" x14ac:dyDescent="0.35">
      <c r="A385" s="257" t="s">
        <v>1805</v>
      </c>
      <c r="B385" s="14" t="s">
        <v>629</v>
      </c>
      <c r="C385" s="14" t="s">
        <v>630</v>
      </c>
      <c r="D385" s="14" t="s">
        <v>1393</v>
      </c>
      <c r="E385" s="230">
        <v>8000</v>
      </c>
      <c r="F385" s="14">
        <v>29597245</v>
      </c>
      <c r="G385" s="14" t="s">
        <v>1394</v>
      </c>
      <c r="H385" s="14" t="s">
        <v>642</v>
      </c>
      <c r="I385" s="14" t="s">
        <v>648</v>
      </c>
      <c r="J385" s="14" t="s">
        <v>639</v>
      </c>
      <c r="K385" s="258">
        <v>1</v>
      </c>
      <c r="L385" s="258">
        <v>12</v>
      </c>
      <c r="M385" s="230">
        <v>96000</v>
      </c>
      <c r="N385" s="258">
        <v>1</v>
      </c>
      <c r="O385" s="258">
        <v>6</v>
      </c>
      <c r="P385" s="259">
        <v>48000</v>
      </c>
      <c r="Q385" s="258">
        <v>1</v>
      </c>
      <c r="R385" s="258">
        <v>12</v>
      </c>
    </row>
    <row r="386" spans="1:18" ht="12.75" x14ac:dyDescent="0.35">
      <c r="A386" s="257" t="s">
        <v>1805</v>
      </c>
      <c r="B386" s="14" t="s">
        <v>629</v>
      </c>
      <c r="C386" s="14" t="s">
        <v>630</v>
      </c>
      <c r="D386" s="14" t="s">
        <v>1117</v>
      </c>
      <c r="E386" s="230">
        <v>15600</v>
      </c>
      <c r="F386" s="14">
        <v>16783460</v>
      </c>
      <c r="G386" s="14" t="s">
        <v>1395</v>
      </c>
      <c r="H386" s="14" t="s">
        <v>920</v>
      </c>
      <c r="I386" s="14" t="s">
        <v>634</v>
      </c>
      <c r="J386" s="14" t="s">
        <v>639</v>
      </c>
      <c r="K386" s="258">
        <v>1</v>
      </c>
      <c r="L386" s="258">
        <v>2</v>
      </c>
      <c r="M386" s="230">
        <v>31200</v>
      </c>
      <c r="N386" s="258">
        <v>1</v>
      </c>
      <c r="O386" s="258">
        <v>2</v>
      </c>
      <c r="P386" s="259">
        <v>31200</v>
      </c>
      <c r="Q386" s="258">
        <v>1</v>
      </c>
      <c r="R386" s="258">
        <v>12</v>
      </c>
    </row>
    <row r="387" spans="1:18" ht="12.75" x14ac:dyDescent="0.35">
      <c r="A387" s="257" t="s">
        <v>1805</v>
      </c>
      <c r="B387" s="14" t="s">
        <v>629</v>
      </c>
      <c r="C387" s="14" t="s">
        <v>630</v>
      </c>
      <c r="D387" s="14" t="s">
        <v>1396</v>
      </c>
      <c r="E387" s="230">
        <v>11000</v>
      </c>
      <c r="F387" s="14">
        <v>41250796</v>
      </c>
      <c r="G387" s="14" t="s">
        <v>1397</v>
      </c>
      <c r="H387" s="14" t="s">
        <v>645</v>
      </c>
      <c r="I387" s="14" t="s">
        <v>634</v>
      </c>
      <c r="J387" s="14" t="s">
        <v>639</v>
      </c>
      <c r="K387" s="258">
        <v>1</v>
      </c>
      <c r="L387" s="258">
        <v>12</v>
      </c>
      <c r="M387" s="230">
        <v>132000</v>
      </c>
      <c r="N387" s="258">
        <v>1</v>
      </c>
      <c r="O387" s="258">
        <v>6</v>
      </c>
      <c r="P387" s="259">
        <v>66000</v>
      </c>
      <c r="Q387" s="258">
        <v>1</v>
      </c>
      <c r="R387" s="258">
        <v>12</v>
      </c>
    </row>
    <row r="388" spans="1:18" ht="12.75" x14ac:dyDescent="0.35">
      <c r="A388" s="257" t="s">
        <v>1805</v>
      </c>
      <c r="B388" s="14" t="s">
        <v>629</v>
      </c>
      <c r="C388" s="14" t="s">
        <v>630</v>
      </c>
      <c r="D388" s="14" t="s">
        <v>1398</v>
      </c>
      <c r="E388" s="230">
        <v>8000</v>
      </c>
      <c r="F388" s="14">
        <v>9954247</v>
      </c>
      <c r="G388" s="14" t="s">
        <v>1399</v>
      </c>
      <c r="H388" s="14" t="s">
        <v>817</v>
      </c>
      <c r="I388" s="14" t="s">
        <v>698</v>
      </c>
      <c r="J388" s="14" t="s">
        <v>639</v>
      </c>
      <c r="K388" s="258">
        <v>1</v>
      </c>
      <c r="L388" s="258">
        <v>12</v>
      </c>
      <c r="M388" s="230">
        <v>96000</v>
      </c>
      <c r="N388" s="258">
        <v>1</v>
      </c>
      <c r="O388" s="258">
        <v>6</v>
      </c>
      <c r="P388" s="259">
        <v>48000</v>
      </c>
      <c r="Q388" s="258">
        <v>1</v>
      </c>
      <c r="R388" s="258">
        <v>12</v>
      </c>
    </row>
    <row r="389" spans="1:18" ht="12.75" x14ac:dyDescent="0.35">
      <c r="A389" s="257" t="s">
        <v>1805</v>
      </c>
      <c r="B389" s="14" t="s">
        <v>629</v>
      </c>
      <c r="C389" s="14" t="s">
        <v>630</v>
      </c>
      <c r="D389" s="14" t="s">
        <v>847</v>
      </c>
      <c r="E389" s="230">
        <v>15600</v>
      </c>
      <c r="F389" s="14">
        <v>20579272</v>
      </c>
      <c r="G389" s="14" t="s">
        <v>1400</v>
      </c>
      <c r="H389" s="14" t="s">
        <v>690</v>
      </c>
      <c r="I389" s="14" t="s">
        <v>634</v>
      </c>
      <c r="J389" s="14" t="s">
        <v>639</v>
      </c>
      <c r="K389" s="258">
        <v>1</v>
      </c>
      <c r="L389" s="258">
        <v>12</v>
      </c>
      <c r="M389" s="230">
        <v>187200</v>
      </c>
      <c r="N389" s="258">
        <v>1</v>
      </c>
      <c r="O389" s="258">
        <v>6</v>
      </c>
      <c r="P389" s="259">
        <v>93600</v>
      </c>
      <c r="Q389" s="258">
        <v>1</v>
      </c>
      <c r="R389" s="258">
        <v>12</v>
      </c>
    </row>
    <row r="390" spans="1:18" ht="12.75" x14ac:dyDescent="0.35">
      <c r="A390" s="257" t="s">
        <v>1805</v>
      </c>
      <c r="B390" s="14" t="s">
        <v>629</v>
      </c>
      <c r="C390" s="14" t="s">
        <v>630</v>
      </c>
      <c r="D390" s="14" t="s">
        <v>1401</v>
      </c>
      <c r="E390" s="230">
        <v>7000</v>
      </c>
      <c r="F390" s="14">
        <v>44024373</v>
      </c>
      <c r="G390" s="14" t="s">
        <v>1402</v>
      </c>
      <c r="H390" s="14" t="s">
        <v>638</v>
      </c>
      <c r="I390" s="14" t="s">
        <v>634</v>
      </c>
      <c r="J390" s="14" t="s">
        <v>639</v>
      </c>
      <c r="K390" s="258">
        <v>1</v>
      </c>
      <c r="L390" s="258">
        <v>12</v>
      </c>
      <c r="M390" s="230">
        <v>84000</v>
      </c>
      <c r="N390" s="258">
        <v>1</v>
      </c>
      <c r="O390" s="258">
        <v>6</v>
      </c>
      <c r="P390" s="259">
        <v>42000</v>
      </c>
      <c r="Q390" s="258">
        <v>1</v>
      </c>
      <c r="R390" s="258">
        <v>12</v>
      </c>
    </row>
    <row r="391" spans="1:18" ht="12.75" x14ac:dyDescent="0.35">
      <c r="A391" s="257" t="s">
        <v>1805</v>
      </c>
      <c r="B391" s="14" t="s">
        <v>629</v>
      </c>
      <c r="C391" s="14" t="s">
        <v>630</v>
      </c>
      <c r="D391" s="14" t="s">
        <v>708</v>
      </c>
      <c r="E391" s="230">
        <v>12000</v>
      </c>
      <c r="F391" s="14">
        <v>42979366</v>
      </c>
      <c r="G391" s="14" t="s">
        <v>1403</v>
      </c>
      <c r="H391" s="14" t="s">
        <v>638</v>
      </c>
      <c r="I391" s="14" t="s">
        <v>648</v>
      </c>
      <c r="J391" s="14" t="s">
        <v>639</v>
      </c>
      <c r="K391" s="258">
        <v>1</v>
      </c>
      <c r="L391" s="258">
        <v>12</v>
      </c>
      <c r="M391" s="230">
        <v>144000</v>
      </c>
      <c r="N391" s="258">
        <v>1</v>
      </c>
      <c r="O391" s="258">
        <v>6</v>
      </c>
      <c r="P391" s="259">
        <v>72000</v>
      </c>
      <c r="Q391" s="258">
        <v>1</v>
      </c>
      <c r="R391" s="258">
        <v>12</v>
      </c>
    </row>
    <row r="392" spans="1:18" ht="12.75" x14ac:dyDescent="0.35">
      <c r="A392" s="257" t="s">
        <v>1805</v>
      </c>
      <c r="B392" s="14" t="s">
        <v>629</v>
      </c>
      <c r="C392" s="14" t="s">
        <v>630</v>
      </c>
      <c r="D392" s="14" t="s">
        <v>847</v>
      </c>
      <c r="E392" s="230">
        <v>15600</v>
      </c>
      <c r="F392" s="14">
        <v>6239097</v>
      </c>
      <c r="G392" s="14" t="s">
        <v>1404</v>
      </c>
      <c r="H392" s="14" t="s">
        <v>1141</v>
      </c>
      <c r="I392" s="14" t="s">
        <v>634</v>
      </c>
      <c r="J392" s="14" t="s">
        <v>639</v>
      </c>
      <c r="K392" s="258">
        <v>1</v>
      </c>
      <c r="L392" s="258">
        <v>12</v>
      </c>
      <c r="M392" s="230">
        <v>187200</v>
      </c>
      <c r="N392" s="258">
        <v>1</v>
      </c>
      <c r="O392" s="258">
        <v>6</v>
      </c>
      <c r="P392" s="259">
        <v>93600</v>
      </c>
      <c r="Q392" s="258">
        <v>1</v>
      </c>
      <c r="R392" s="258">
        <v>12</v>
      </c>
    </row>
    <row r="393" spans="1:18" ht="12.75" x14ac:dyDescent="0.35">
      <c r="A393" s="257" t="s">
        <v>1805</v>
      </c>
      <c r="B393" s="14" t="s">
        <v>629</v>
      </c>
      <c r="C393" s="14" t="s">
        <v>630</v>
      </c>
      <c r="D393" s="14" t="s">
        <v>1405</v>
      </c>
      <c r="E393" s="230">
        <v>5000</v>
      </c>
      <c r="F393" s="14">
        <v>44214845</v>
      </c>
      <c r="G393" s="14" t="s">
        <v>1406</v>
      </c>
      <c r="H393" s="14" t="s">
        <v>954</v>
      </c>
      <c r="I393" s="14" t="s">
        <v>634</v>
      </c>
      <c r="J393" s="14" t="s">
        <v>635</v>
      </c>
      <c r="K393" s="258">
        <v>1</v>
      </c>
      <c r="L393" s="258">
        <v>12</v>
      </c>
      <c r="M393" s="230">
        <v>60000</v>
      </c>
      <c r="N393" s="258">
        <v>1</v>
      </c>
      <c r="O393" s="258">
        <v>6</v>
      </c>
      <c r="P393" s="259">
        <v>30000</v>
      </c>
      <c r="Q393" s="258">
        <v>1</v>
      </c>
      <c r="R393" s="258">
        <v>12</v>
      </c>
    </row>
    <row r="394" spans="1:18" ht="12.75" x14ac:dyDescent="0.35">
      <c r="A394" s="257" t="s">
        <v>1805</v>
      </c>
      <c r="B394" s="14" t="s">
        <v>629</v>
      </c>
      <c r="C394" s="14" t="s">
        <v>630</v>
      </c>
      <c r="D394" s="14" t="s">
        <v>1407</v>
      </c>
      <c r="E394" s="230">
        <v>8000</v>
      </c>
      <c r="F394" s="14">
        <v>31667182</v>
      </c>
      <c r="G394" s="14" t="s">
        <v>1408</v>
      </c>
      <c r="H394" s="14" t="s">
        <v>679</v>
      </c>
      <c r="I394" s="14" t="s">
        <v>634</v>
      </c>
      <c r="J394" s="14" t="s">
        <v>639</v>
      </c>
      <c r="K394" s="258">
        <v>1</v>
      </c>
      <c r="L394" s="258">
        <v>12</v>
      </c>
      <c r="M394" s="230">
        <v>96000</v>
      </c>
      <c r="N394" s="258">
        <v>1</v>
      </c>
      <c r="O394" s="258">
        <v>6</v>
      </c>
      <c r="P394" s="259">
        <v>48000</v>
      </c>
      <c r="Q394" s="258">
        <v>1</v>
      </c>
      <c r="R394" s="258">
        <v>12</v>
      </c>
    </row>
    <row r="395" spans="1:18" ht="12.75" x14ac:dyDescent="0.35">
      <c r="A395" s="257" t="s">
        <v>1805</v>
      </c>
      <c r="B395" s="14" t="s">
        <v>629</v>
      </c>
      <c r="C395" s="14" t="s">
        <v>630</v>
      </c>
      <c r="D395" s="14" t="s">
        <v>1409</v>
      </c>
      <c r="E395" s="230">
        <v>15600</v>
      </c>
      <c r="F395" s="14">
        <v>43057607</v>
      </c>
      <c r="G395" s="14" t="s">
        <v>1410</v>
      </c>
      <c r="H395" s="14" t="s">
        <v>638</v>
      </c>
      <c r="I395" s="14" t="s">
        <v>634</v>
      </c>
      <c r="J395" s="14" t="s">
        <v>639</v>
      </c>
      <c r="K395" s="258">
        <v>1</v>
      </c>
      <c r="L395" s="258">
        <v>1</v>
      </c>
      <c r="M395" s="230">
        <v>15600</v>
      </c>
      <c r="N395" s="258">
        <v>0</v>
      </c>
      <c r="O395" s="258">
        <v>0</v>
      </c>
      <c r="P395" s="259">
        <v>0</v>
      </c>
      <c r="Q395" s="258">
        <v>1</v>
      </c>
      <c r="R395" s="258">
        <v>12</v>
      </c>
    </row>
    <row r="396" spans="1:18" ht="12.75" x14ac:dyDescent="0.35">
      <c r="A396" s="257" t="s">
        <v>1805</v>
      </c>
      <c r="B396" s="14" t="s">
        <v>629</v>
      </c>
      <c r="C396" s="14" t="s">
        <v>630</v>
      </c>
      <c r="D396" s="14" t="s">
        <v>987</v>
      </c>
      <c r="E396" s="230">
        <v>15600</v>
      </c>
      <c r="F396" s="14">
        <v>23934544</v>
      </c>
      <c r="G396" s="14" t="s">
        <v>1411</v>
      </c>
      <c r="H396" s="14" t="s">
        <v>1139</v>
      </c>
      <c r="I396" s="14" t="s">
        <v>634</v>
      </c>
      <c r="J396" s="14" t="s">
        <v>639</v>
      </c>
      <c r="K396" s="258">
        <v>1</v>
      </c>
      <c r="L396" s="258">
        <v>12</v>
      </c>
      <c r="M396" s="230">
        <v>187200</v>
      </c>
      <c r="N396" s="258">
        <v>1</v>
      </c>
      <c r="O396" s="258">
        <v>3</v>
      </c>
      <c r="P396" s="259">
        <v>46800</v>
      </c>
      <c r="Q396" s="258">
        <v>1</v>
      </c>
      <c r="R396" s="258">
        <v>12</v>
      </c>
    </row>
    <row r="397" spans="1:18" ht="12.75" x14ac:dyDescent="0.35">
      <c r="A397" s="257" t="s">
        <v>1805</v>
      </c>
      <c r="B397" s="14" t="s">
        <v>629</v>
      </c>
      <c r="C397" s="14" t="s">
        <v>630</v>
      </c>
      <c r="D397" s="14" t="s">
        <v>1412</v>
      </c>
      <c r="E397" s="230">
        <v>10000</v>
      </c>
      <c r="F397" s="14">
        <v>3830203</v>
      </c>
      <c r="G397" s="14" t="s">
        <v>1413</v>
      </c>
      <c r="H397" s="14" t="s">
        <v>786</v>
      </c>
      <c r="I397" s="14" t="s">
        <v>634</v>
      </c>
      <c r="J397" s="14" t="s">
        <v>639</v>
      </c>
      <c r="K397" s="258">
        <v>1</v>
      </c>
      <c r="L397" s="258">
        <v>1</v>
      </c>
      <c r="M397" s="230">
        <v>10000</v>
      </c>
      <c r="N397" s="258">
        <v>0</v>
      </c>
      <c r="O397" s="258">
        <v>0</v>
      </c>
      <c r="P397" s="259">
        <v>0</v>
      </c>
      <c r="Q397" s="258">
        <v>1</v>
      </c>
      <c r="R397" s="258">
        <v>12</v>
      </c>
    </row>
    <row r="398" spans="1:18" ht="12.75" x14ac:dyDescent="0.35">
      <c r="A398" s="257" t="s">
        <v>1805</v>
      </c>
      <c r="B398" s="14" t="s">
        <v>629</v>
      </c>
      <c r="C398" s="14" t="s">
        <v>630</v>
      </c>
      <c r="D398" s="14" t="s">
        <v>1414</v>
      </c>
      <c r="E398" s="230">
        <v>3000</v>
      </c>
      <c r="F398" s="14">
        <v>7634038</v>
      </c>
      <c r="G398" s="14" t="s">
        <v>1415</v>
      </c>
      <c r="H398" s="14" t="s">
        <v>1416</v>
      </c>
      <c r="I398" s="14" t="s">
        <v>673</v>
      </c>
      <c r="J398" s="14" t="s">
        <v>639</v>
      </c>
      <c r="K398" s="258">
        <v>1</v>
      </c>
      <c r="L398" s="258">
        <v>12</v>
      </c>
      <c r="M398" s="230">
        <v>36000</v>
      </c>
      <c r="N398" s="258">
        <v>1</v>
      </c>
      <c r="O398" s="258">
        <v>6</v>
      </c>
      <c r="P398" s="259">
        <v>18000</v>
      </c>
      <c r="Q398" s="258">
        <v>1</v>
      </c>
      <c r="R398" s="258">
        <v>12</v>
      </c>
    </row>
    <row r="399" spans="1:18" ht="12.75" x14ac:dyDescent="0.35">
      <c r="A399" s="257" t="s">
        <v>1805</v>
      </c>
      <c r="B399" s="14" t="s">
        <v>629</v>
      </c>
      <c r="C399" s="14" t="s">
        <v>630</v>
      </c>
      <c r="D399" s="14" t="s">
        <v>1417</v>
      </c>
      <c r="E399" s="230">
        <v>2500</v>
      </c>
      <c r="F399" s="14">
        <v>8647561</v>
      </c>
      <c r="G399" s="14" t="s">
        <v>1418</v>
      </c>
      <c r="H399" s="14" t="s">
        <v>672</v>
      </c>
      <c r="I399" s="14" t="s">
        <v>698</v>
      </c>
      <c r="J399" s="14" t="s">
        <v>672</v>
      </c>
      <c r="K399" s="258">
        <v>1</v>
      </c>
      <c r="L399" s="258">
        <v>12</v>
      </c>
      <c r="M399" s="230">
        <v>30000</v>
      </c>
      <c r="N399" s="258">
        <v>1</v>
      </c>
      <c r="O399" s="258">
        <v>6</v>
      </c>
      <c r="P399" s="259">
        <v>15000</v>
      </c>
      <c r="Q399" s="258">
        <v>1</v>
      </c>
      <c r="R399" s="258">
        <v>12</v>
      </c>
    </row>
    <row r="400" spans="1:18" ht="12.75" x14ac:dyDescent="0.35">
      <c r="A400" s="257" t="s">
        <v>1805</v>
      </c>
      <c r="B400" s="14" t="s">
        <v>629</v>
      </c>
      <c r="C400" s="14" t="s">
        <v>630</v>
      </c>
      <c r="D400" s="14" t="s">
        <v>1419</v>
      </c>
      <c r="E400" s="230">
        <v>4200</v>
      </c>
      <c r="F400" s="14">
        <v>7537421</v>
      </c>
      <c r="G400" s="14" t="s">
        <v>1420</v>
      </c>
      <c r="H400" s="14" t="s">
        <v>693</v>
      </c>
      <c r="I400" s="14" t="s">
        <v>652</v>
      </c>
      <c r="J400" s="14" t="s">
        <v>635</v>
      </c>
      <c r="K400" s="258">
        <v>1</v>
      </c>
      <c r="L400" s="258">
        <v>12</v>
      </c>
      <c r="M400" s="230">
        <v>50400</v>
      </c>
      <c r="N400" s="258">
        <v>1</v>
      </c>
      <c r="O400" s="258">
        <v>6</v>
      </c>
      <c r="P400" s="259">
        <v>25200</v>
      </c>
      <c r="Q400" s="258">
        <v>1</v>
      </c>
      <c r="R400" s="258">
        <v>12</v>
      </c>
    </row>
    <row r="401" spans="1:18" ht="12.75" x14ac:dyDescent="0.35">
      <c r="A401" s="257" t="s">
        <v>1805</v>
      </c>
      <c r="B401" s="14" t="s">
        <v>629</v>
      </c>
      <c r="C401" s="14" t="s">
        <v>630</v>
      </c>
      <c r="D401" s="14" t="s">
        <v>1421</v>
      </c>
      <c r="E401" s="230">
        <v>11500</v>
      </c>
      <c r="F401" s="14">
        <v>9370015</v>
      </c>
      <c r="G401" s="14" t="s">
        <v>1422</v>
      </c>
      <c r="H401" s="14" t="s">
        <v>712</v>
      </c>
      <c r="I401" s="14" t="s">
        <v>634</v>
      </c>
      <c r="J401" s="14" t="s">
        <v>639</v>
      </c>
      <c r="K401" s="258">
        <v>1</v>
      </c>
      <c r="L401" s="258">
        <v>12</v>
      </c>
      <c r="M401" s="230">
        <v>138000</v>
      </c>
      <c r="N401" s="258">
        <v>1</v>
      </c>
      <c r="O401" s="258">
        <v>6</v>
      </c>
      <c r="P401" s="259">
        <v>69000</v>
      </c>
      <c r="Q401" s="258">
        <v>1</v>
      </c>
      <c r="R401" s="258">
        <v>12</v>
      </c>
    </row>
    <row r="402" spans="1:18" ht="12.75" x14ac:dyDescent="0.35">
      <c r="A402" s="257" t="s">
        <v>1805</v>
      </c>
      <c r="B402" s="14" t="s">
        <v>629</v>
      </c>
      <c r="C402" s="14" t="s">
        <v>630</v>
      </c>
      <c r="D402" s="14" t="s">
        <v>1423</v>
      </c>
      <c r="E402" s="230">
        <v>8000</v>
      </c>
      <c r="F402" s="14">
        <v>43409159</v>
      </c>
      <c r="G402" s="14" t="s">
        <v>1424</v>
      </c>
      <c r="H402" s="14" t="s">
        <v>679</v>
      </c>
      <c r="I402" s="14" t="s">
        <v>648</v>
      </c>
      <c r="J402" s="14" t="s">
        <v>639</v>
      </c>
      <c r="K402" s="258">
        <v>1</v>
      </c>
      <c r="L402" s="258">
        <v>12</v>
      </c>
      <c r="M402" s="230">
        <v>96000</v>
      </c>
      <c r="N402" s="258">
        <v>1</v>
      </c>
      <c r="O402" s="258">
        <v>6</v>
      </c>
      <c r="P402" s="259">
        <v>48000</v>
      </c>
      <c r="Q402" s="258">
        <v>1</v>
      </c>
      <c r="R402" s="258">
        <v>12</v>
      </c>
    </row>
    <row r="403" spans="1:18" ht="12.75" x14ac:dyDescent="0.35">
      <c r="A403" s="257" t="s">
        <v>1805</v>
      </c>
      <c r="B403" s="14" t="s">
        <v>629</v>
      </c>
      <c r="C403" s="14" t="s">
        <v>630</v>
      </c>
      <c r="D403" s="14" t="s">
        <v>636</v>
      </c>
      <c r="E403" s="230">
        <v>9000</v>
      </c>
      <c r="F403" s="14">
        <v>9271573</v>
      </c>
      <c r="G403" s="14" t="s">
        <v>1425</v>
      </c>
      <c r="H403" s="14" t="s">
        <v>638</v>
      </c>
      <c r="I403" s="14" t="s">
        <v>634</v>
      </c>
      <c r="J403" s="14" t="s">
        <v>639</v>
      </c>
      <c r="K403" s="258">
        <v>1</v>
      </c>
      <c r="L403" s="258">
        <v>12</v>
      </c>
      <c r="M403" s="230">
        <v>108000</v>
      </c>
      <c r="N403" s="258">
        <v>1</v>
      </c>
      <c r="O403" s="258">
        <v>6</v>
      </c>
      <c r="P403" s="259">
        <v>54000</v>
      </c>
      <c r="Q403" s="258">
        <v>1</v>
      </c>
      <c r="R403" s="258">
        <v>12</v>
      </c>
    </row>
    <row r="404" spans="1:18" ht="12.75" x14ac:dyDescent="0.35">
      <c r="A404" s="257" t="s">
        <v>1805</v>
      </c>
      <c r="B404" s="14" t="s">
        <v>629</v>
      </c>
      <c r="C404" s="14" t="s">
        <v>630</v>
      </c>
      <c r="D404" s="14" t="s">
        <v>1426</v>
      </c>
      <c r="E404" s="230">
        <v>7000</v>
      </c>
      <c r="F404" s="14">
        <v>41353765</v>
      </c>
      <c r="G404" s="14" t="s">
        <v>1427</v>
      </c>
      <c r="H404" s="14" t="s">
        <v>817</v>
      </c>
      <c r="I404" s="14" t="s">
        <v>648</v>
      </c>
      <c r="J404" s="14" t="s">
        <v>639</v>
      </c>
      <c r="K404" s="258">
        <v>1</v>
      </c>
      <c r="L404" s="258">
        <v>12</v>
      </c>
      <c r="M404" s="230">
        <v>84000</v>
      </c>
      <c r="N404" s="258">
        <v>1</v>
      </c>
      <c r="O404" s="258">
        <v>6</v>
      </c>
      <c r="P404" s="259">
        <v>42000</v>
      </c>
      <c r="Q404" s="258">
        <v>1</v>
      </c>
      <c r="R404" s="258">
        <v>12</v>
      </c>
    </row>
    <row r="405" spans="1:18" ht="12.75" x14ac:dyDescent="0.35">
      <c r="A405" s="257" t="s">
        <v>1805</v>
      </c>
      <c r="B405" s="14" t="s">
        <v>629</v>
      </c>
      <c r="C405" s="14" t="s">
        <v>630</v>
      </c>
      <c r="D405" s="14" t="s">
        <v>1428</v>
      </c>
      <c r="E405" s="230">
        <v>7000</v>
      </c>
      <c r="F405" s="14">
        <v>9177348</v>
      </c>
      <c r="G405" s="14" t="s">
        <v>1429</v>
      </c>
      <c r="H405" s="14" t="s">
        <v>972</v>
      </c>
      <c r="I405" s="14" t="s">
        <v>634</v>
      </c>
      <c r="J405" s="14" t="s">
        <v>639</v>
      </c>
      <c r="K405" s="258">
        <v>1</v>
      </c>
      <c r="L405" s="258">
        <v>12</v>
      </c>
      <c r="M405" s="230">
        <v>84000</v>
      </c>
      <c r="N405" s="258">
        <v>1</v>
      </c>
      <c r="O405" s="258">
        <v>6</v>
      </c>
      <c r="P405" s="259">
        <v>42000</v>
      </c>
      <c r="Q405" s="258">
        <v>1</v>
      </c>
      <c r="R405" s="258">
        <v>12</v>
      </c>
    </row>
    <row r="406" spans="1:18" ht="12.75" x14ac:dyDescent="0.35">
      <c r="A406" s="257" t="s">
        <v>1805</v>
      </c>
      <c r="B406" s="14" t="s">
        <v>629</v>
      </c>
      <c r="C406" s="14" t="s">
        <v>630</v>
      </c>
      <c r="D406" s="14" t="s">
        <v>1430</v>
      </c>
      <c r="E406" s="230">
        <v>7000</v>
      </c>
      <c r="F406" s="14">
        <v>10586539</v>
      </c>
      <c r="G406" s="14" t="s">
        <v>1431</v>
      </c>
      <c r="H406" s="14" t="s">
        <v>690</v>
      </c>
      <c r="I406" s="14" t="s">
        <v>634</v>
      </c>
      <c r="J406" s="14" t="s">
        <v>639</v>
      </c>
      <c r="K406" s="258">
        <v>1</v>
      </c>
      <c r="L406" s="258">
        <v>12</v>
      </c>
      <c r="M406" s="230">
        <v>84000</v>
      </c>
      <c r="N406" s="258">
        <v>1</v>
      </c>
      <c r="O406" s="258">
        <v>6</v>
      </c>
      <c r="P406" s="259">
        <v>42000</v>
      </c>
      <c r="Q406" s="258">
        <v>1</v>
      </c>
      <c r="R406" s="258">
        <v>12</v>
      </c>
    </row>
    <row r="407" spans="1:18" ht="12.75" x14ac:dyDescent="0.35">
      <c r="A407" s="257" t="s">
        <v>1805</v>
      </c>
      <c r="B407" s="14" t="s">
        <v>629</v>
      </c>
      <c r="C407" s="14" t="s">
        <v>630</v>
      </c>
      <c r="D407" s="14" t="s">
        <v>1432</v>
      </c>
      <c r="E407" s="230">
        <v>15500</v>
      </c>
      <c r="F407" s="14">
        <v>4742841</v>
      </c>
      <c r="G407" s="14" t="s">
        <v>1433</v>
      </c>
      <c r="H407" s="14" t="s">
        <v>642</v>
      </c>
      <c r="I407" s="14" t="s">
        <v>634</v>
      </c>
      <c r="J407" s="14" t="s">
        <v>639</v>
      </c>
      <c r="K407" s="258">
        <v>1</v>
      </c>
      <c r="L407" s="258">
        <v>12</v>
      </c>
      <c r="M407" s="230">
        <v>186000</v>
      </c>
      <c r="N407" s="258">
        <v>1</v>
      </c>
      <c r="O407" s="258">
        <v>6</v>
      </c>
      <c r="P407" s="259">
        <v>93000</v>
      </c>
      <c r="Q407" s="258">
        <v>1</v>
      </c>
      <c r="R407" s="258">
        <v>12</v>
      </c>
    </row>
    <row r="408" spans="1:18" ht="12.75" x14ac:dyDescent="0.35">
      <c r="A408" s="257" t="s">
        <v>1805</v>
      </c>
      <c r="B408" s="14" t="s">
        <v>629</v>
      </c>
      <c r="C408" s="14" t="s">
        <v>630</v>
      </c>
      <c r="D408" s="14" t="s">
        <v>1434</v>
      </c>
      <c r="E408" s="230">
        <v>3500</v>
      </c>
      <c r="F408" s="14">
        <v>42371325</v>
      </c>
      <c r="G408" s="14" t="s">
        <v>1435</v>
      </c>
      <c r="H408" s="14" t="s">
        <v>767</v>
      </c>
      <c r="I408" s="14" t="s">
        <v>648</v>
      </c>
      <c r="J408" s="14" t="s">
        <v>639</v>
      </c>
      <c r="K408" s="258">
        <v>1</v>
      </c>
      <c r="L408" s="258">
        <v>12</v>
      </c>
      <c r="M408" s="230">
        <v>42000</v>
      </c>
      <c r="N408" s="258">
        <v>1</v>
      </c>
      <c r="O408" s="258">
        <v>6</v>
      </c>
      <c r="P408" s="259">
        <v>21000</v>
      </c>
      <c r="Q408" s="258">
        <v>1</v>
      </c>
      <c r="R408" s="258">
        <v>12</v>
      </c>
    </row>
    <row r="409" spans="1:18" ht="12.75" x14ac:dyDescent="0.35">
      <c r="A409" s="257" t="s">
        <v>1805</v>
      </c>
      <c r="B409" s="14" t="s">
        <v>629</v>
      </c>
      <c r="C409" s="14" t="s">
        <v>630</v>
      </c>
      <c r="D409" s="14" t="s">
        <v>1436</v>
      </c>
      <c r="E409" s="230">
        <v>11500</v>
      </c>
      <c r="F409" s="14">
        <v>45949425</v>
      </c>
      <c r="G409" s="14" t="s">
        <v>1437</v>
      </c>
      <c r="H409" s="14" t="s">
        <v>638</v>
      </c>
      <c r="I409" s="14" t="s">
        <v>634</v>
      </c>
      <c r="J409" s="14" t="s">
        <v>639</v>
      </c>
      <c r="K409" s="258">
        <v>1</v>
      </c>
      <c r="L409" s="258">
        <v>12</v>
      </c>
      <c r="M409" s="230">
        <v>138000</v>
      </c>
      <c r="N409" s="258">
        <v>1</v>
      </c>
      <c r="O409" s="258">
        <v>6</v>
      </c>
      <c r="P409" s="259">
        <v>69000</v>
      </c>
      <c r="Q409" s="258">
        <v>1</v>
      </c>
      <c r="R409" s="258">
        <v>12</v>
      </c>
    </row>
    <row r="410" spans="1:18" ht="12.75" x14ac:dyDescent="0.35">
      <c r="A410" s="257" t="s">
        <v>1805</v>
      </c>
      <c r="B410" s="14" t="s">
        <v>629</v>
      </c>
      <c r="C410" s="14" t="s">
        <v>630</v>
      </c>
      <c r="D410" s="14" t="s">
        <v>680</v>
      </c>
      <c r="E410" s="230">
        <v>2000</v>
      </c>
      <c r="F410" s="14">
        <v>1207097</v>
      </c>
      <c r="G410" s="14" t="s">
        <v>1438</v>
      </c>
      <c r="H410" s="14" t="s">
        <v>821</v>
      </c>
      <c r="I410" s="14" t="s">
        <v>652</v>
      </c>
      <c r="J410" s="14" t="s">
        <v>672</v>
      </c>
      <c r="K410" s="258">
        <v>1</v>
      </c>
      <c r="L410" s="258">
        <v>12</v>
      </c>
      <c r="M410" s="230">
        <v>24000</v>
      </c>
      <c r="N410" s="258">
        <v>1</v>
      </c>
      <c r="O410" s="258">
        <v>6</v>
      </c>
      <c r="P410" s="259">
        <v>12000</v>
      </c>
      <c r="Q410" s="258">
        <v>1</v>
      </c>
      <c r="R410" s="258">
        <v>12</v>
      </c>
    </row>
    <row r="411" spans="1:18" ht="12.75" x14ac:dyDescent="0.35">
      <c r="A411" s="257" t="s">
        <v>1805</v>
      </c>
      <c r="B411" s="14" t="s">
        <v>629</v>
      </c>
      <c r="C411" s="14" t="s">
        <v>630</v>
      </c>
      <c r="D411" s="14" t="s">
        <v>1439</v>
      </c>
      <c r="E411" s="230">
        <v>7000</v>
      </c>
      <c r="F411" s="14">
        <v>40945961</v>
      </c>
      <c r="G411" s="14" t="s">
        <v>1440</v>
      </c>
      <c r="H411" s="14" t="s">
        <v>712</v>
      </c>
      <c r="I411" s="14" t="s">
        <v>634</v>
      </c>
      <c r="J411" s="14" t="s">
        <v>639</v>
      </c>
      <c r="K411" s="258">
        <v>1</v>
      </c>
      <c r="L411" s="258">
        <v>12</v>
      </c>
      <c r="M411" s="230">
        <v>84000</v>
      </c>
      <c r="N411" s="258">
        <v>1</v>
      </c>
      <c r="O411" s="258">
        <v>6</v>
      </c>
      <c r="P411" s="259">
        <v>42000</v>
      </c>
      <c r="Q411" s="258">
        <v>1</v>
      </c>
      <c r="R411" s="258">
        <v>12</v>
      </c>
    </row>
    <row r="412" spans="1:18" ht="12.75" x14ac:dyDescent="0.35">
      <c r="A412" s="257" t="s">
        <v>1805</v>
      </c>
      <c r="B412" s="14" t="s">
        <v>629</v>
      </c>
      <c r="C412" s="14" t="s">
        <v>630</v>
      </c>
      <c r="D412" s="14" t="s">
        <v>731</v>
      </c>
      <c r="E412" s="230">
        <v>3000</v>
      </c>
      <c r="F412" s="14">
        <v>70241047</v>
      </c>
      <c r="G412" s="14" t="s">
        <v>1441</v>
      </c>
      <c r="H412" s="14" t="s">
        <v>1442</v>
      </c>
      <c r="I412" s="14" t="s">
        <v>634</v>
      </c>
      <c r="J412" s="14" t="s">
        <v>635</v>
      </c>
      <c r="K412" s="258">
        <v>1</v>
      </c>
      <c r="L412" s="258">
        <v>12</v>
      </c>
      <c r="M412" s="230">
        <v>36000</v>
      </c>
      <c r="N412" s="258">
        <v>1</v>
      </c>
      <c r="O412" s="258">
        <v>6</v>
      </c>
      <c r="P412" s="259">
        <v>18000</v>
      </c>
      <c r="Q412" s="258">
        <v>1</v>
      </c>
      <c r="R412" s="258">
        <v>12</v>
      </c>
    </row>
    <row r="413" spans="1:18" ht="12.75" x14ac:dyDescent="0.35">
      <c r="A413" s="257" t="s">
        <v>1805</v>
      </c>
      <c r="B413" s="14" t="s">
        <v>629</v>
      </c>
      <c r="C413" s="14" t="s">
        <v>630</v>
      </c>
      <c r="D413" s="14" t="s">
        <v>1443</v>
      </c>
      <c r="E413" s="230">
        <v>7000</v>
      </c>
      <c r="F413" s="14">
        <v>10246530</v>
      </c>
      <c r="G413" s="14" t="s">
        <v>1444</v>
      </c>
      <c r="H413" s="14" t="s">
        <v>645</v>
      </c>
      <c r="I413" s="14" t="s">
        <v>634</v>
      </c>
      <c r="J413" s="14" t="s">
        <v>639</v>
      </c>
      <c r="K413" s="258">
        <v>1</v>
      </c>
      <c r="L413" s="258">
        <v>12</v>
      </c>
      <c r="M413" s="230">
        <v>84000</v>
      </c>
      <c r="N413" s="258">
        <v>1</v>
      </c>
      <c r="O413" s="258">
        <v>5</v>
      </c>
      <c r="P413" s="259">
        <v>35000</v>
      </c>
      <c r="Q413" s="258">
        <v>1</v>
      </c>
      <c r="R413" s="258">
        <v>12</v>
      </c>
    </row>
    <row r="414" spans="1:18" ht="12.75" x14ac:dyDescent="0.35">
      <c r="A414" s="257" t="s">
        <v>1805</v>
      </c>
      <c r="B414" s="14" t="s">
        <v>629</v>
      </c>
      <c r="C414" s="14" t="s">
        <v>630</v>
      </c>
      <c r="D414" s="14" t="s">
        <v>1122</v>
      </c>
      <c r="E414" s="230">
        <v>9500</v>
      </c>
      <c r="F414" s="14">
        <v>40398889</v>
      </c>
      <c r="G414" s="14" t="s">
        <v>1445</v>
      </c>
      <c r="H414" s="14" t="s">
        <v>690</v>
      </c>
      <c r="I414" s="14" t="s">
        <v>634</v>
      </c>
      <c r="J414" s="14" t="s">
        <v>639</v>
      </c>
      <c r="K414" s="258">
        <v>1</v>
      </c>
      <c r="L414" s="258">
        <v>12</v>
      </c>
      <c r="M414" s="230">
        <v>114000</v>
      </c>
      <c r="N414" s="258">
        <v>1</v>
      </c>
      <c r="O414" s="258">
        <v>6</v>
      </c>
      <c r="P414" s="259">
        <v>57000</v>
      </c>
      <c r="Q414" s="258">
        <v>1</v>
      </c>
      <c r="R414" s="258">
        <v>12</v>
      </c>
    </row>
    <row r="415" spans="1:18" ht="12.75" x14ac:dyDescent="0.35">
      <c r="A415" s="257" t="s">
        <v>1805</v>
      </c>
      <c r="B415" s="14" t="s">
        <v>629</v>
      </c>
      <c r="C415" s="14" t="s">
        <v>630</v>
      </c>
      <c r="D415" s="14" t="s">
        <v>987</v>
      </c>
      <c r="E415" s="230">
        <v>15600</v>
      </c>
      <c r="F415" s="14">
        <v>4649472</v>
      </c>
      <c r="G415" s="14" t="s">
        <v>1446</v>
      </c>
      <c r="H415" s="14" t="s">
        <v>638</v>
      </c>
      <c r="I415" s="14" t="s">
        <v>634</v>
      </c>
      <c r="J415" s="14" t="s">
        <v>639</v>
      </c>
      <c r="K415" s="258">
        <v>1</v>
      </c>
      <c r="L415" s="258">
        <v>5</v>
      </c>
      <c r="M415" s="230">
        <v>78000</v>
      </c>
      <c r="N415" s="258">
        <v>1</v>
      </c>
      <c r="O415" s="258">
        <v>3</v>
      </c>
      <c r="P415" s="259">
        <v>46800</v>
      </c>
      <c r="Q415" s="258">
        <v>1</v>
      </c>
      <c r="R415" s="258">
        <v>12</v>
      </c>
    </row>
    <row r="416" spans="1:18" ht="12.75" x14ac:dyDescent="0.35">
      <c r="A416" s="257" t="s">
        <v>1805</v>
      </c>
      <c r="B416" s="14" t="s">
        <v>687</v>
      </c>
      <c r="C416" s="14" t="s">
        <v>630</v>
      </c>
      <c r="D416" s="14" t="s">
        <v>774</v>
      </c>
      <c r="E416" s="230">
        <v>3000</v>
      </c>
      <c r="F416" s="14">
        <v>70923234</v>
      </c>
      <c r="G416" s="14" t="s">
        <v>1447</v>
      </c>
      <c r="H416" s="14" t="s">
        <v>767</v>
      </c>
      <c r="I416" s="14" t="s">
        <v>648</v>
      </c>
      <c r="J416" s="14" t="s">
        <v>639</v>
      </c>
      <c r="K416" s="258">
        <v>1</v>
      </c>
      <c r="L416" s="258">
        <v>2</v>
      </c>
      <c r="M416" s="230">
        <v>6000</v>
      </c>
      <c r="N416" s="258">
        <v>1</v>
      </c>
      <c r="O416" s="258">
        <v>1</v>
      </c>
      <c r="P416" s="259">
        <v>3000</v>
      </c>
      <c r="Q416" s="258">
        <v>1</v>
      </c>
      <c r="R416" s="258">
        <v>12</v>
      </c>
    </row>
    <row r="417" spans="1:18" ht="12.75" x14ac:dyDescent="0.35">
      <c r="A417" s="257" t="s">
        <v>1805</v>
      </c>
      <c r="B417" s="14" t="s">
        <v>629</v>
      </c>
      <c r="C417" s="14" t="s">
        <v>630</v>
      </c>
      <c r="D417" s="14" t="s">
        <v>1448</v>
      </c>
      <c r="E417" s="230">
        <v>8000</v>
      </c>
      <c r="F417" s="14">
        <v>42707924</v>
      </c>
      <c r="G417" s="14" t="s">
        <v>1449</v>
      </c>
      <c r="H417" s="14" t="s">
        <v>786</v>
      </c>
      <c r="I417" s="14" t="s">
        <v>634</v>
      </c>
      <c r="J417" s="14" t="s">
        <v>639</v>
      </c>
      <c r="K417" s="258">
        <v>1</v>
      </c>
      <c r="L417" s="258">
        <v>12</v>
      </c>
      <c r="M417" s="230">
        <v>96000</v>
      </c>
      <c r="N417" s="258">
        <v>1</v>
      </c>
      <c r="O417" s="258">
        <v>6</v>
      </c>
      <c r="P417" s="259">
        <v>48000</v>
      </c>
      <c r="Q417" s="258">
        <v>1</v>
      </c>
      <c r="R417" s="258">
        <v>12</v>
      </c>
    </row>
    <row r="418" spans="1:18" ht="12.75" x14ac:dyDescent="0.35">
      <c r="A418" s="257" t="s">
        <v>1805</v>
      </c>
      <c r="B418" s="14" t="s">
        <v>629</v>
      </c>
      <c r="C418" s="14" t="s">
        <v>630</v>
      </c>
      <c r="D418" s="14" t="s">
        <v>1450</v>
      </c>
      <c r="E418" s="230">
        <v>12000</v>
      </c>
      <c r="F418" s="14">
        <v>41243625</v>
      </c>
      <c r="G418" s="14" t="s">
        <v>1451</v>
      </c>
      <c r="H418" s="14" t="s">
        <v>638</v>
      </c>
      <c r="I418" s="14" t="s">
        <v>634</v>
      </c>
      <c r="J418" s="14" t="s">
        <v>639</v>
      </c>
      <c r="K418" s="258">
        <v>1</v>
      </c>
      <c r="L418" s="258">
        <v>12</v>
      </c>
      <c r="M418" s="230">
        <v>144000</v>
      </c>
      <c r="N418" s="258">
        <v>1</v>
      </c>
      <c r="O418" s="258">
        <v>6</v>
      </c>
      <c r="P418" s="259">
        <v>72000</v>
      </c>
      <c r="Q418" s="258">
        <v>1</v>
      </c>
      <c r="R418" s="258">
        <v>12</v>
      </c>
    </row>
    <row r="419" spans="1:18" ht="12.75" x14ac:dyDescent="0.35">
      <c r="A419" s="257" t="s">
        <v>1805</v>
      </c>
      <c r="B419" s="14" t="s">
        <v>629</v>
      </c>
      <c r="C419" s="14" t="s">
        <v>630</v>
      </c>
      <c r="D419" s="14" t="s">
        <v>1452</v>
      </c>
      <c r="E419" s="230">
        <v>10000</v>
      </c>
      <c r="F419" s="14">
        <v>8133713</v>
      </c>
      <c r="G419" s="14" t="s">
        <v>1453</v>
      </c>
      <c r="H419" s="14" t="s">
        <v>658</v>
      </c>
      <c r="I419" s="14" t="s">
        <v>634</v>
      </c>
      <c r="J419" s="14" t="s">
        <v>639</v>
      </c>
      <c r="K419" s="258">
        <v>1</v>
      </c>
      <c r="L419" s="258">
        <v>12</v>
      </c>
      <c r="M419" s="230">
        <v>120000</v>
      </c>
      <c r="N419" s="258">
        <v>1</v>
      </c>
      <c r="O419" s="258">
        <v>6</v>
      </c>
      <c r="P419" s="259">
        <v>60000</v>
      </c>
      <c r="Q419" s="258">
        <v>1</v>
      </c>
      <c r="R419" s="258">
        <v>12</v>
      </c>
    </row>
    <row r="420" spans="1:18" ht="12.75" x14ac:dyDescent="0.35">
      <c r="A420" s="257" t="s">
        <v>1805</v>
      </c>
      <c r="B420" s="14" t="s">
        <v>629</v>
      </c>
      <c r="C420" s="14" t="s">
        <v>630</v>
      </c>
      <c r="D420" s="14" t="s">
        <v>1454</v>
      </c>
      <c r="E420" s="230">
        <v>8000</v>
      </c>
      <c r="F420" s="14">
        <v>40185248</v>
      </c>
      <c r="G420" s="14" t="s">
        <v>1455</v>
      </c>
      <c r="H420" s="14" t="s">
        <v>661</v>
      </c>
      <c r="I420" s="14" t="s">
        <v>634</v>
      </c>
      <c r="J420" s="14" t="s">
        <v>639</v>
      </c>
      <c r="K420" s="258">
        <v>1</v>
      </c>
      <c r="L420" s="258">
        <v>1</v>
      </c>
      <c r="M420" s="230">
        <v>8000</v>
      </c>
      <c r="N420" s="258">
        <v>0</v>
      </c>
      <c r="O420" s="258">
        <v>0</v>
      </c>
      <c r="P420" s="259">
        <v>0</v>
      </c>
      <c r="Q420" s="258">
        <v>1</v>
      </c>
      <c r="R420" s="258">
        <v>12</v>
      </c>
    </row>
    <row r="421" spans="1:18" ht="12.75" x14ac:dyDescent="0.35">
      <c r="A421" s="257" t="s">
        <v>1805</v>
      </c>
      <c r="B421" s="14" t="s">
        <v>629</v>
      </c>
      <c r="C421" s="14" t="s">
        <v>630</v>
      </c>
      <c r="D421" s="14" t="s">
        <v>1456</v>
      </c>
      <c r="E421" s="230">
        <v>8000</v>
      </c>
      <c r="F421" s="14">
        <v>6154194</v>
      </c>
      <c r="G421" s="14" t="s">
        <v>1457</v>
      </c>
      <c r="H421" s="14" t="s">
        <v>1458</v>
      </c>
      <c r="I421" s="14" t="s">
        <v>648</v>
      </c>
      <c r="J421" s="14" t="s">
        <v>639</v>
      </c>
      <c r="K421" s="258">
        <v>1</v>
      </c>
      <c r="L421" s="258">
        <v>12</v>
      </c>
      <c r="M421" s="230">
        <v>96000</v>
      </c>
      <c r="N421" s="258">
        <v>1</v>
      </c>
      <c r="O421" s="258">
        <v>6</v>
      </c>
      <c r="P421" s="259">
        <v>48000</v>
      </c>
      <c r="Q421" s="258">
        <v>1</v>
      </c>
      <c r="R421" s="258">
        <v>12</v>
      </c>
    </row>
    <row r="422" spans="1:18" ht="12.75" x14ac:dyDescent="0.35">
      <c r="A422" s="257" t="s">
        <v>1805</v>
      </c>
      <c r="B422" s="14" t="s">
        <v>629</v>
      </c>
      <c r="C422" s="14" t="s">
        <v>630</v>
      </c>
      <c r="D422" s="14" t="s">
        <v>1459</v>
      </c>
      <c r="E422" s="230">
        <v>5500</v>
      </c>
      <c r="F422" s="14">
        <v>10247160</v>
      </c>
      <c r="G422" s="14" t="s">
        <v>1460</v>
      </c>
      <c r="H422" s="14" t="s">
        <v>693</v>
      </c>
      <c r="I422" s="14" t="s">
        <v>698</v>
      </c>
      <c r="J422" s="14" t="s">
        <v>733</v>
      </c>
      <c r="K422" s="258">
        <v>1</v>
      </c>
      <c r="L422" s="258">
        <v>12</v>
      </c>
      <c r="M422" s="230">
        <v>66000</v>
      </c>
      <c r="N422" s="258">
        <v>1</v>
      </c>
      <c r="O422" s="258">
        <v>6</v>
      </c>
      <c r="P422" s="259">
        <v>33000</v>
      </c>
      <c r="Q422" s="258">
        <v>1</v>
      </c>
      <c r="R422" s="258">
        <v>12</v>
      </c>
    </row>
    <row r="423" spans="1:18" ht="12.75" x14ac:dyDescent="0.35">
      <c r="A423" s="257" t="s">
        <v>1805</v>
      </c>
      <c r="B423" s="14" t="s">
        <v>629</v>
      </c>
      <c r="C423" s="14" t="s">
        <v>630</v>
      </c>
      <c r="D423" s="14" t="s">
        <v>1060</v>
      </c>
      <c r="E423" s="230">
        <v>6000</v>
      </c>
      <c r="F423" s="14">
        <v>46540004</v>
      </c>
      <c r="G423" s="14" t="s">
        <v>1461</v>
      </c>
      <c r="H423" s="14" t="s">
        <v>645</v>
      </c>
      <c r="I423" s="14" t="s">
        <v>634</v>
      </c>
      <c r="J423" s="14" t="s">
        <v>639</v>
      </c>
      <c r="K423" s="258">
        <v>1</v>
      </c>
      <c r="L423" s="258">
        <v>12</v>
      </c>
      <c r="M423" s="230">
        <v>72000</v>
      </c>
      <c r="N423" s="258">
        <v>1</v>
      </c>
      <c r="O423" s="258">
        <v>6</v>
      </c>
      <c r="P423" s="259">
        <v>36000</v>
      </c>
      <c r="Q423" s="258">
        <v>1</v>
      </c>
      <c r="R423" s="258">
        <v>12</v>
      </c>
    </row>
    <row r="424" spans="1:18" ht="12.75" x14ac:dyDescent="0.35">
      <c r="A424" s="257" t="s">
        <v>1805</v>
      </c>
      <c r="B424" s="14" t="s">
        <v>629</v>
      </c>
      <c r="C424" s="14" t="s">
        <v>630</v>
      </c>
      <c r="D424" s="14" t="s">
        <v>1462</v>
      </c>
      <c r="E424" s="230">
        <v>8000</v>
      </c>
      <c r="F424" s="14">
        <v>7084726</v>
      </c>
      <c r="G424" s="14" t="s">
        <v>1463</v>
      </c>
      <c r="H424" s="14" t="s">
        <v>786</v>
      </c>
      <c r="I424" s="14" t="s">
        <v>648</v>
      </c>
      <c r="J424" s="14" t="s">
        <v>639</v>
      </c>
      <c r="K424" s="258">
        <v>1</v>
      </c>
      <c r="L424" s="258">
        <v>12</v>
      </c>
      <c r="M424" s="230">
        <v>96000</v>
      </c>
      <c r="N424" s="258">
        <v>1</v>
      </c>
      <c r="O424" s="258">
        <v>6</v>
      </c>
      <c r="P424" s="259">
        <v>48000</v>
      </c>
      <c r="Q424" s="258">
        <v>1</v>
      </c>
      <c r="R424" s="258">
        <v>12</v>
      </c>
    </row>
    <row r="425" spans="1:18" ht="12.75" x14ac:dyDescent="0.35">
      <c r="A425" s="257" t="s">
        <v>1805</v>
      </c>
      <c r="B425" s="14" t="s">
        <v>629</v>
      </c>
      <c r="C425" s="14" t="s">
        <v>630</v>
      </c>
      <c r="D425" s="14" t="s">
        <v>1464</v>
      </c>
      <c r="E425" s="230">
        <v>7000</v>
      </c>
      <c r="F425" s="14">
        <v>70844447</v>
      </c>
      <c r="G425" s="14" t="s">
        <v>1465</v>
      </c>
      <c r="H425" s="14" t="s">
        <v>1196</v>
      </c>
      <c r="I425" s="14" t="s">
        <v>634</v>
      </c>
      <c r="J425" s="14" t="s">
        <v>639</v>
      </c>
      <c r="K425" s="258">
        <v>1</v>
      </c>
      <c r="L425" s="258">
        <v>12</v>
      </c>
      <c r="M425" s="230">
        <v>84000</v>
      </c>
      <c r="N425" s="258">
        <v>1</v>
      </c>
      <c r="O425" s="258">
        <v>5</v>
      </c>
      <c r="P425" s="259">
        <v>35000</v>
      </c>
      <c r="Q425" s="258">
        <v>1</v>
      </c>
      <c r="R425" s="258">
        <v>12</v>
      </c>
    </row>
    <row r="426" spans="1:18" ht="12.75" x14ac:dyDescent="0.35">
      <c r="A426" s="257" t="s">
        <v>1805</v>
      </c>
      <c r="B426" s="14" t="s">
        <v>629</v>
      </c>
      <c r="C426" s="14" t="s">
        <v>630</v>
      </c>
      <c r="D426" s="14" t="s">
        <v>968</v>
      </c>
      <c r="E426" s="230">
        <v>15600</v>
      </c>
      <c r="F426" s="14">
        <v>15742574</v>
      </c>
      <c r="G426" s="14" t="s">
        <v>1466</v>
      </c>
      <c r="H426" s="14" t="s">
        <v>651</v>
      </c>
      <c r="I426" s="14" t="s">
        <v>634</v>
      </c>
      <c r="J426" s="14" t="s">
        <v>639</v>
      </c>
      <c r="K426" s="258">
        <v>0</v>
      </c>
      <c r="L426" s="258">
        <v>0</v>
      </c>
      <c r="M426" s="230">
        <v>0</v>
      </c>
      <c r="N426" s="258">
        <v>1</v>
      </c>
      <c r="O426" s="258">
        <v>4</v>
      </c>
      <c r="P426" s="259">
        <v>62400</v>
      </c>
      <c r="Q426" s="258">
        <v>1</v>
      </c>
      <c r="R426" s="258">
        <v>12</v>
      </c>
    </row>
    <row r="427" spans="1:18" ht="12.75" x14ac:dyDescent="0.35">
      <c r="A427" s="257" t="s">
        <v>1805</v>
      </c>
      <c r="B427" s="14" t="s">
        <v>629</v>
      </c>
      <c r="C427" s="14" t="s">
        <v>630</v>
      </c>
      <c r="D427" s="14" t="s">
        <v>1467</v>
      </c>
      <c r="E427" s="230">
        <v>6000</v>
      </c>
      <c r="F427" s="14">
        <v>45441567</v>
      </c>
      <c r="G427" s="14" t="s">
        <v>1468</v>
      </c>
      <c r="H427" s="14" t="s">
        <v>797</v>
      </c>
      <c r="I427" s="14" t="s">
        <v>634</v>
      </c>
      <c r="J427" s="14" t="s">
        <v>639</v>
      </c>
      <c r="K427" s="258">
        <v>1</v>
      </c>
      <c r="L427" s="258">
        <v>12</v>
      </c>
      <c r="M427" s="230">
        <v>72000</v>
      </c>
      <c r="N427" s="258">
        <v>1</v>
      </c>
      <c r="O427" s="258">
        <v>6</v>
      </c>
      <c r="P427" s="259">
        <v>36000</v>
      </c>
      <c r="Q427" s="258">
        <v>1</v>
      </c>
      <c r="R427" s="258">
        <v>12</v>
      </c>
    </row>
    <row r="428" spans="1:18" ht="12.75" x14ac:dyDescent="0.35">
      <c r="A428" s="257" t="s">
        <v>1805</v>
      </c>
      <c r="B428" s="14" t="s">
        <v>629</v>
      </c>
      <c r="C428" s="14" t="s">
        <v>630</v>
      </c>
      <c r="D428" s="14" t="s">
        <v>1469</v>
      </c>
      <c r="E428" s="230">
        <v>3000</v>
      </c>
      <c r="F428" s="14">
        <v>70936069</v>
      </c>
      <c r="G428" s="14" t="s">
        <v>1470</v>
      </c>
      <c r="H428" s="14" t="s">
        <v>642</v>
      </c>
      <c r="I428" s="14" t="s">
        <v>634</v>
      </c>
      <c r="J428" s="14" t="s">
        <v>635</v>
      </c>
      <c r="K428" s="258">
        <v>1</v>
      </c>
      <c r="L428" s="258">
        <v>2</v>
      </c>
      <c r="M428" s="230">
        <v>6000</v>
      </c>
      <c r="N428" s="258">
        <v>1</v>
      </c>
      <c r="O428" s="258">
        <v>6</v>
      </c>
      <c r="P428" s="259">
        <v>18000</v>
      </c>
      <c r="Q428" s="258">
        <v>1</v>
      </c>
      <c r="R428" s="258">
        <v>12</v>
      </c>
    </row>
    <row r="429" spans="1:18" ht="12.75" x14ac:dyDescent="0.35">
      <c r="A429" s="257" t="s">
        <v>1805</v>
      </c>
      <c r="B429" s="14" t="s">
        <v>629</v>
      </c>
      <c r="C429" s="14" t="s">
        <v>630</v>
      </c>
      <c r="D429" s="14" t="s">
        <v>758</v>
      </c>
      <c r="E429" s="230">
        <v>4000</v>
      </c>
      <c r="F429" s="14">
        <v>25721723</v>
      </c>
      <c r="G429" s="14" t="s">
        <v>1471</v>
      </c>
      <c r="H429" s="14" t="s">
        <v>693</v>
      </c>
      <c r="I429" s="14" t="s">
        <v>698</v>
      </c>
      <c r="J429" s="14" t="s">
        <v>635</v>
      </c>
      <c r="K429" s="258">
        <v>1</v>
      </c>
      <c r="L429" s="258">
        <v>12</v>
      </c>
      <c r="M429" s="230">
        <v>48000</v>
      </c>
      <c r="N429" s="258">
        <v>1</v>
      </c>
      <c r="O429" s="258">
        <v>6</v>
      </c>
      <c r="P429" s="259">
        <v>24000</v>
      </c>
      <c r="Q429" s="258">
        <v>1</v>
      </c>
      <c r="R429" s="258">
        <v>12</v>
      </c>
    </row>
    <row r="430" spans="1:18" ht="12.75" x14ac:dyDescent="0.35">
      <c r="A430" s="257" t="s">
        <v>1805</v>
      </c>
      <c r="B430" s="14" t="s">
        <v>629</v>
      </c>
      <c r="C430" s="14" t="s">
        <v>630</v>
      </c>
      <c r="D430" s="14" t="s">
        <v>1108</v>
      </c>
      <c r="E430" s="230">
        <v>11500</v>
      </c>
      <c r="F430" s="14">
        <v>32926489</v>
      </c>
      <c r="G430" s="14" t="s">
        <v>1472</v>
      </c>
      <c r="H430" s="14" t="s">
        <v>720</v>
      </c>
      <c r="I430" s="14" t="s">
        <v>648</v>
      </c>
      <c r="J430" s="14" t="s">
        <v>639</v>
      </c>
      <c r="K430" s="258">
        <v>1</v>
      </c>
      <c r="L430" s="258">
        <v>11</v>
      </c>
      <c r="M430" s="230">
        <v>126500</v>
      </c>
      <c r="N430" s="258">
        <v>1</v>
      </c>
      <c r="O430" s="258">
        <v>6</v>
      </c>
      <c r="P430" s="259">
        <v>69000</v>
      </c>
      <c r="Q430" s="258">
        <v>1</v>
      </c>
      <c r="R430" s="258">
        <v>12</v>
      </c>
    </row>
    <row r="431" spans="1:18" ht="12.75" x14ac:dyDescent="0.35">
      <c r="A431" s="257" t="s">
        <v>1805</v>
      </c>
      <c r="B431" s="14" t="s">
        <v>629</v>
      </c>
      <c r="C431" s="14" t="s">
        <v>630</v>
      </c>
      <c r="D431" s="14" t="s">
        <v>649</v>
      </c>
      <c r="E431" s="230">
        <v>3000</v>
      </c>
      <c r="F431" s="14">
        <v>41661525</v>
      </c>
      <c r="G431" s="14" t="s">
        <v>1473</v>
      </c>
      <c r="H431" s="14" t="s">
        <v>693</v>
      </c>
      <c r="I431" s="14" t="s">
        <v>634</v>
      </c>
      <c r="J431" s="14" t="s">
        <v>635</v>
      </c>
      <c r="K431" s="258">
        <v>1</v>
      </c>
      <c r="L431" s="258">
        <v>12</v>
      </c>
      <c r="M431" s="230">
        <v>36000</v>
      </c>
      <c r="N431" s="258">
        <v>1</v>
      </c>
      <c r="O431" s="258">
        <v>6</v>
      </c>
      <c r="P431" s="259">
        <v>18000</v>
      </c>
      <c r="Q431" s="258">
        <v>1</v>
      </c>
      <c r="R431" s="258">
        <v>12</v>
      </c>
    </row>
    <row r="432" spans="1:18" ht="12.75" x14ac:dyDescent="0.35">
      <c r="A432" s="257" t="s">
        <v>1805</v>
      </c>
      <c r="B432" s="14" t="s">
        <v>629</v>
      </c>
      <c r="C432" s="14" t="s">
        <v>630</v>
      </c>
      <c r="D432" s="14" t="s">
        <v>931</v>
      </c>
      <c r="E432" s="230">
        <v>15600</v>
      </c>
      <c r="F432" s="14">
        <v>7264014</v>
      </c>
      <c r="G432" s="14" t="s">
        <v>1474</v>
      </c>
      <c r="H432" s="14" t="s">
        <v>1475</v>
      </c>
      <c r="I432" s="14" t="s">
        <v>634</v>
      </c>
      <c r="J432" s="14" t="s">
        <v>639</v>
      </c>
      <c r="K432" s="258">
        <v>0</v>
      </c>
      <c r="L432" s="258">
        <v>0</v>
      </c>
      <c r="M432" s="230">
        <v>0</v>
      </c>
      <c r="N432" s="258">
        <v>1</v>
      </c>
      <c r="O432" s="258">
        <v>1</v>
      </c>
      <c r="P432" s="259">
        <v>15600</v>
      </c>
      <c r="Q432" s="258">
        <v>1</v>
      </c>
      <c r="R432" s="258">
        <v>12</v>
      </c>
    </row>
    <row r="433" spans="1:18" ht="12.75" x14ac:dyDescent="0.35">
      <c r="A433" s="257" t="s">
        <v>1805</v>
      </c>
      <c r="B433" s="14" t="s">
        <v>629</v>
      </c>
      <c r="C433" s="14" t="s">
        <v>630</v>
      </c>
      <c r="D433" s="14" t="s">
        <v>847</v>
      </c>
      <c r="E433" s="230">
        <v>14500</v>
      </c>
      <c r="F433" s="14">
        <v>29560510</v>
      </c>
      <c r="G433" s="14" t="s">
        <v>1476</v>
      </c>
      <c r="H433" s="14" t="s">
        <v>638</v>
      </c>
      <c r="I433" s="14" t="s">
        <v>634</v>
      </c>
      <c r="J433" s="14" t="s">
        <v>639</v>
      </c>
      <c r="K433" s="258">
        <v>1</v>
      </c>
      <c r="L433" s="258">
        <v>12</v>
      </c>
      <c r="M433" s="230">
        <v>174000</v>
      </c>
      <c r="N433" s="258">
        <v>1</v>
      </c>
      <c r="O433" s="258">
        <v>6</v>
      </c>
      <c r="P433" s="259">
        <v>87000</v>
      </c>
      <c r="Q433" s="258">
        <v>1</v>
      </c>
      <c r="R433" s="258">
        <v>12</v>
      </c>
    </row>
    <row r="434" spans="1:18" ht="12.75" x14ac:dyDescent="0.35">
      <c r="A434" s="257" t="s">
        <v>1805</v>
      </c>
      <c r="B434" s="14" t="s">
        <v>629</v>
      </c>
      <c r="C434" s="14" t="s">
        <v>630</v>
      </c>
      <c r="D434" s="14" t="s">
        <v>1477</v>
      </c>
      <c r="E434" s="230">
        <v>3500</v>
      </c>
      <c r="F434" s="14">
        <v>44430111</v>
      </c>
      <c r="G434" s="14" t="s">
        <v>1478</v>
      </c>
      <c r="H434" s="14" t="s">
        <v>1479</v>
      </c>
      <c r="I434" s="14" t="s">
        <v>648</v>
      </c>
      <c r="J434" s="14" t="s">
        <v>648</v>
      </c>
      <c r="K434" s="258">
        <v>1</v>
      </c>
      <c r="L434" s="258">
        <v>12</v>
      </c>
      <c r="M434" s="230">
        <v>42000</v>
      </c>
      <c r="N434" s="258">
        <v>1</v>
      </c>
      <c r="O434" s="258">
        <v>6</v>
      </c>
      <c r="P434" s="259">
        <v>21000</v>
      </c>
      <c r="Q434" s="258">
        <v>1</v>
      </c>
      <c r="R434" s="258">
        <v>12</v>
      </c>
    </row>
    <row r="435" spans="1:18" ht="12.75" x14ac:dyDescent="0.35">
      <c r="A435" s="257" t="s">
        <v>1805</v>
      </c>
      <c r="B435" s="14" t="s">
        <v>629</v>
      </c>
      <c r="C435" s="14" t="s">
        <v>630</v>
      </c>
      <c r="D435" s="14" t="s">
        <v>1480</v>
      </c>
      <c r="E435" s="230">
        <v>3500</v>
      </c>
      <c r="F435" s="14">
        <v>43666114</v>
      </c>
      <c r="G435" s="14" t="s">
        <v>1481</v>
      </c>
      <c r="H435" s="14" t="s">
        <v>693</v>
      </c>
      <c r="I435" s="14" t="s">
        <v>634</v>
      </c>
      <c r="J435" s="14" t="s">
        <v>635</v>
      </c>
      <c r="K435" s="258">
        <v>1</v>
      </c>
      <c r="L435" s="258">
        <v>12</v>
      </c>
      <c r="M435" s="230">
        <v>42000</v>
      </c>
      <c r="N435" s="258">
        <v>1</v>
      </c>
      <c r="O435" s="258">
        <v>6</v>
      </c>
      <c r="P435" s="259">
        <v>21000</v>
      </c>
      <c r="Q435" s="258">
        <v>1</v>
      </c>
      <c r="R435" s="258">
        <v>12</v>
      </c>
    </row>
    <row r="436" spans="1:18" ht="12.75" x14ac:dyDescent="0.35">
      <c r="A436" s="257" t="s">
        <v>1805</v>
      </c>
      <c r="B436" s="14" t="s">
        <v>629</v>
      </c>
      <c r="C436" s="14" t="s">
        <v>630</v>
      </c>
      <c r="D436" s="14" t="s">
        <v>1482</v>
      </c>
      <c r="E436" s="230">
        <v>3000</v>
      </c>
      <c r="F436" s="14">
        <v>21139827</v>
      </c>
      <c r="G436" s="14" t="s">
        <v>1483</v>
      </c>
      <c r="H436" s="14" t="s">
        <v>658</v>
      </c>
      <c r="I436" s="14" t="s">
        <v>652</v>
      </c>
      <c r="J436" s="14" t="s">
        <v>635</v>
      </c>
      <c r="K436" s="258">
        <v>1</v>
      </c>
      <c r="L436" s="258">
        <v>12</v>
      </c>
      <c r="M436" s="230">
        <v>36000</v>
      </c>
      <c r="N436" s="258">
        <v>1</v>
      </c>
      <c r="O436" s="258">
        <v>6</v>
      </c>
      <c r="P436" s="259">
        <v>18000</v>
      </c>
      <c r="Q436" s="258">
        <v>1</v>
      </c>
      <c r="R436" s="258">
        <v>12</v>
      </c>
    </row>
    <row r="437" spans="1:18" ht="12.75" x14ac:dyDescent="0.35">
      <c r="A437" s="257" t="s">
        <v>1805</v>
      </c>
      <c r="B437" s="14" t="s">
        <v>629</v>
      </c>
      <c r="C437" s="14" t="s">
        <v>630</v>
      </c>
      <c r="D437" s="14" t="s">
        <v>1398</v>
      </c>
      <c r="E437" s="230">
        <v>8000</v>
      </c>
      <c r="F437" s="14">
        <v>44531653</v>
      </c>
      <c r="G437" s="14" t="s">
        <v>1484</v>
      </c>
      <c r="H437" s="14" t="s">
        <v>817</v>
      </c>
      <c r="I437" s="14" t="s">
        <v>648</v>
      </c>
      <c r="J437" s="14" t="s">
        <v>648</v>
      </c>
      <c r="K437" s="258">
        <v>1</v>
      </c>
      <c r="L437" s="258">
        <v>12</v>
      </c>
      <c r="M437" s="230">
        <v>96000</v>
      </c>
      <c r="N437" s="258">
        <v>1</v>
      </c>
      <c r="O437" s="258">
        <v>6</v>
      </c>
      <c r="P437" s="259">
        <v>48000</v>
      </c>
      <c r="Q437" s="258">
        <v>1</v>
      </c>
      <c r="R437" s="258">
        <v>12</v>
      </c>
    </row>
    <row r="438" spans="1:18" ht="12.75" x14ac:dyDescent="0.35">
      <c r="A438" s="257" t="s">
        <v>1805</v>
      </c>
      <c r="B438" s="14" t="s">
        <v>629</v>
      </c>
      <c r="C438" s="14" t="s">
        <v>630</v>
      </c>
      <c r="D438" s="14" t="s">
        <v>1485</v>
      </c>
      <c r="E438" s="230">
        <v>6000</v>
      </c>
      <c r="F438" s="14">
        <v>70431354</v>
      </c>
      <c r="G438" s="14" t="s">
        <v>1486</v>
      </c>
      <c r="H438" s="14" t="s">
        <v>676</v>
      </c>
      <c r="I438" s="14" t="s">
        <v>634</v>
      </c>
      <c r="J438" s="14" t="s">
        <v>639</v>
      </c>
      <c r="K438" s="258">
        <v>1</v>
      </c>
      <c r="L438" s="258">
        <v>12</v>
      </c>
      <c r="M438" s="230">
        <v>72000</v>
      </c>
      <c r="N438" s="258">
        <v>1</v>
      </c>
      <c r="O438" s="258">
        <v>6</v>
      </c>
      <c r="P438" s="259">
        <v>36000</v>
      </c>
      <c r="Q438" s="258">
        <v>1</v>
      </c>
      <c r="R438" s="258">
        <v>12</v>
      </c>
    </row>
    <row r="439" spans="1:18" ht="12.75" x14ac:dyDescent="0.35">
      <c r="A439" s="257" t="s">
        <v>1805</v>
      </c>
      <c r="B439" s="14" t="s">
        <v>629</v>
      </c>
      <c r="C439" s="14" t="s">
        <v>630</v>
      </c>
      <c r="D439" s="14" t="s">
        <v>1487</v>
      </c>
      <c r="E439" s="230">
        <v>7000</v>
      </c>
      <c r="F439" s="14">
        <v>41575083</v>
      </c>
      <c r="G439" s="14" t="s">
        <v>1488</v>
      </c>
      <c r="H439" s="14" t="s">
        <v>1489</v>
      </c>
      <c r="I439" s="14" t="s">
        <v>634</v>
      </c>
      <c r="J439" s="14" t="s">
        <v>639</v>
      </c>
      <c r="K439" s="258">
        <v>1</v>
      </c>
      <c r="L439" s="258">
        <v>12</v>
      </c>
      <c r="M439" s="230">
        <v>84000</v>
      </c>
      <c r="N439" s="258">
        <v>1</v>
      </c>
      <c r="O439" s="258">
        <v>6</v>
      </c>
      <c r="P439" s="259">
        <v>42000</v>
      </c>
      <c r="Q439" s="258">
        <v>1</v>
      </c>
      <c r="R439" s="258">
        <v>12</v>
      </c>
    </row>
    <row r="440" spans="1:18" ht="12.75" x14ac:dyDescent="0.35">
      <c r="A440" s="257" t="s">
        <v>1805</v>
      </c>
      <c r="B440" s="14" t="s">
        <v>629</v>
      </c>
      <c r="C440" s="14" t="s">
        <v>630</v>
      </c>
      <c r="D440" s="14" t="s">
        <v>1490</v>
      </c>
      <c r="E440" s="230">
        <v>5000</v>
      </c>
      <c r="F440" s="14">
        <v>7449414</v>
      </c>
      <c r="G440" s="14" t="s">
        <v>1491</v>
      </c>
      <c r="H440" s="14" t="s">
        <v>642</v>
      </c>
      <c r="I440" s="14" t="s">
        <v>648</v>
      </c>
      <c r="J440" s="14" t="s">
        <v>639</v>
      </c>
      <c r="K440" s="258">
        <v>1</v>
      </c>
      <c r="L440" s="258">
        <v>12</v>
      </c>
      <c r="M440" s="230">
        <v>60000</v>
      </c>
      <c r="N440" s="258">
        <v>0</v>
      </c>
      <c r="O440" s="258">
        <v>0</v>
      </c>
      <c r="P440" s="259">
        <v>0</v>
      </c>
      <c r="Q440" s="258">
        <v>1</v>
      </c>
      <c r="R440" s="258">
        <v>12</v>
      </c>
    </row>
    <row r="441" spans="1:18" ht="12.75" x14ac:dyDescent="0.35">
      <c r="A441" s="257" t="s">
        <v>1805</v>
      </c>
      <c r="B441" s="14" t="s">
        <v>629</v>
      </c>
      <c r="C441" s="14" t="s">
        <v>630</v>
      </c>
      <c r="D441" s="14" t="s">
        <v>1492</v>
      </c>
      <c r="E441" s="230">
        <v>14000</v>
      </c>
      <c r="F441" s="14">
        <v>45855522</v>
      </c>
      <c r="G441" s="14" t="s">
        <v>1493</v>
      </c>
      <c r="H441" s="14" t="s">
        <v>651</v>
      </c>
      <c r="I441" s="14" t="s">
        <v>648</v>
      </c>
      <c r="J441" s="14" t="s">
        <v>639</v>
      </c>
      <c r="K441" s="258">
        <v>1</v>
      </c>
      <c r="L441" s="258">
        <v>8</v>
      </c>
      <c r="M441" s="230">
        <v>112000</v>
      </c>
      <c r="N441" s="258">
        <v>0</v>
      </c>
      <c r="O441" s="258">
        <v>0</v>
      </c>
      <c r="P441" s="259">
        <v>0</v>
      </c>
      <c r="Q441" s="258">
        <v>1</v>
      </c>
      <c r="R441" s="258">
        <v>12</v>
      </c>
    </row>
    <row r="442" spans="1:18" ht="12.75" x14ac:dyDescent="0.35">
      <c r="A442" s="257" t="s">
        <v>1805</v>
      </c>
      <c r="B442" s="14" t="s">
        <v>629</v>
      </c>
      <c r="C442" s="14" t="s">
        <v>630</v>
      </c>
      <c r="D442" s="14" t="s">
        <v>1494</v>
      </c>
      <c r="E442" s="230">
        <v>9860</v>
      </c>
      <c r="F442" s="14">
        <v>26716395</v>
      </c>
      <c r="G442" s="14" t="s">
        <v>1495</v>
      </c>
      <c r="H442" s="14" t="s">
        <v>972</v>
      </c>
      <c r="I442" s="14" t="s">
        <v>634</v>
      </c>
      <c r="J442" s="14" t="s">
        <v>639</v>
      </c>
      <c r="K442" s="258">
        <v>1</v>
      </c>
      <c r="L442" s="258">
        <v>12</v>
      </c>
      <c r="M442" s="230">
        <v>118320</v>
      </c>
      <c r="N442" s="258">
        <v>1</v>
      </c>
      <c r="O442" s="258">
        <v>6</v>
      </c>
      <c r="P442" s="259">
        <v>59160</v>
      </c>
      <c r="Q442" s="258">
        <v>1</v>
      </c>
      <c r="R442" s="258">
        <v>12</v>
      </c>
    </row>
    <row r="443" spans="1:18" ht="12.75" x14ac:dyDescent="0.35">
      <c r="A443" s="257" t="s">
        <v>1805</v>
      </c>
      <c r="B443" s="14" t="s">
        <v>629</v>
      </c>
      <c r="C443" s="14" t="s">
        <v>630</v>
      </c>
      <c r="D443" s="14" t="s">
        <v>1496</v>
      </c>
      <c r="E443" s="230">
        <v>8500</v>
      </c>
      <c r="F443" s="14">
        <v>21526936</v>
      </c>
      <c r="G443" s="14" t="s">
        <v>1497</v>
      </c>
      <c r="H443" s="14" t="s">
        <v>1498</v>
      </c>
      <c r="I443" s="14" t="s">
        <v>634</v>
      </c>
      <c r="J443" s="14" t="s">
        <v>639</v>
      </c>
      <c r="K443" s="258">
        <v>1</v>
      </c>
      <c r="L443" s="258">
        <v>12</v>
      </c>
      <c r="M443" s="230">
        <v>102000</v>
      </c>
      <c r="N443" s="258">
        <v>1</v>
      </c>
      <c r="O443" s="258">
        <v>6</v>
      </c>
      <c r="P443" s="259">
        <v>51000</v>
      </c>
      <c r="Q443" s="258">
        <v>1</v>
      </c>
      <c r="R443" s="258">
        <v>12</v>
      </c>
    </row>
    <row r="444" spans="1:18" ht="12.75" x14ac:dyDescent="0.35">
      <c r="A444" s="257" t="s">
        <v>1805</v>
      </c>
      <c r="B444" s="14" t="s">
        <v>629</v>
      </c>
      <c r="C444" s="14" t="s">
        <v>630</v>
      </c>
      <c r="D444" s="14" t="s">
        <v>889</v>
      </c>
      <c r="E444" s="230">
        <v>10500</v>
      </c>
      <c r="F444" s="14">
        <v>10138985</v>
      </c>
      <c r="G444" s="14" t="s">
        <v>1499</v>
      </c>
      <c r="H444" s="14" t="s">
        <v>817</v>
      </c>
      <c r="I444" s="14" t="s">
        <v>634</v>
      </c>
      <c r="J444" s="14" t="s">
        <v>639</v>
      </c>
      <c r="K444" s="258">
        <v>1</v>
      </c>
      <c r="L444" s="258">
        <v>12</v>
      </c>
      <c r="M444" s="230">
        <v>126000</v>
      </c>
      <c r="N444" s="258">
        <v>1</v>
      </c>
      <c r="O444" s="258">
        <v>6</v>
      </c>
      <c r="P444" s="259">
        <v>63000</v>
      </c>
      <c r="Q444" s="258">
        <v>1</v>
      </c>
      <c r="R444" s="258">
        <v>12</v>
      </c>
    </row>
    <row r="445" spans="1:18" ht="12.75" x14ac:dyDescent="0.35">
      <c r="A445" s="257" t="s">
        <v>1805</v>
      </c>
      <c r="B445" s="14" t="s">
        <v>629</v>
      </c>
      <c r="C445" s="14" t="s">
        <v>630</v>
      </c>
      <c r="D445" s="14" t="s">
        <v>1500</v>
      </c>
      <c r="E445" s="230">
        <v>10000</v>
      </c>
      <c r="F445" s="14">
        <v>9278585</v>
      </c>
      <c r="G445" s="14" t="s">
        <v>1501</v>
      </c>
      <c r="H445" s="14" t="s">
        <v>645</v>
      </c>
      <c r="I445" s="14" t="s">
        <v>634</v>
      </c>
      <c r="J445" s="14" t="s">
        <v>639</v>
      </c>
      <c r="K445" s="258">
        <v>1</v>
      </c>
      <c r="L445" s="258">
        <v>12</v>
      </c>
      <c r="M445" s="230">
        <v>120000</v>
      </c>
      <c r="N445" s="258">
        <v>1</v>
      </c>
      <c r="O445" s="258">
        <v>6</v>
      </c>
      <c r="P445" s="259">
        <v>60000</v>
      </c>
      <c r="Q445" s="258">
        <v>1</v>
      </c>
      <c r="R445" s="258">
        <v>12</v>
      </c>
    </row>
    <row r="446" spans="1:18" ht="12.75" x14ac:dyDescent="0.35">
      <c r="A446" s="257" t="s">
        <v>1805</v>
      </c>
      <c r="B446" s="14" t="s">
        <v>629</v>
      </c>
      <c r="C446" s="14" t="s">
        <v>630</v>
      </c>
      <c r="D446" s="14" t="s">
        <v>905</v>
      </c>
      <c r="E446" s="230">
        <v>1800</v>
      </c>
      <c r="F446" s="14">
        <v>9274266</v>
      </c>
      <c r="G446" s="14" t="s">
        <v>1502</v>
      </c>
      <c r="H446" s="14" t="s">
        <v>1377</v>
      </c>
      <c r="I446" s="14" t="s">
        <v>673</v>
      </c>
      <c r="J446" s="14" t="s">
        <v>639</v>
      </c>
      <c r="K446" s="258">
        <v>1</v>
      </c>
      <c r="L446" s="258">
        <v>12</v>
      </c>
      <c r="M446" s="230">
        <v>21600</v>
      </c>
      <c r="N446" s="258">
        <v>1</v>
      </c>
      <c r="O446" s="258">
        <v>6</v>
      </c>
      <c r="P446" s="259">
        <v>10800</v>
      </c>
      <c r="Q446" s="258">
        <v>1</v>
      </c>
      <c r="R446" s="258">
        <v>12</v>
      </c>
    </row>
    <row r="447" spans="1:18" ht="12.75" x14ac:dyDescent="0.35">
      <c r="A447" s="257" t="s">
        <v>1805</v>
      </c>
      <c r="B447" s="14" t="s">
        <v>629</v>
      </c>
      <c r="C447" s="14" t="s">
        <v>630</v>
      </c>
      <c r="D447" s="14" t="s">
        <v>1503</v>
      </c>
      <c r="E447" s="230">
        <v>3000</v>
      </c>
      <c r="F447" s="14">
        <v>41043953</v>
      </c>
      <c r="G447" s="14" t="s">
        <v>1504</v>
      </c>
      <c r="H447" s="14" t="s">
        <v>767</v>
      </c>
      <c r="I447" s="14" t="s">
        <v>648</v>
      </c>
      <c r="J447" s="14" t="s">
        <v>639</v>
      </c>
      <c r="K447" s="258">
        <v>1</v>
      </c>
      <c r="L447" s="258">
        <v>12</v>
      </c>
      <c r="M447" s="230">
        <v>36000</v>
      </c>
      <c r="N447" s="258">
        <v>1</v>
      </c>
      <c r="O447" s="258">
        <v>6</v>
      </c>
      <c r="P447" s="259">
        <v>18000</v>
      </c>
      <c r="Q447" s="258">
        <v>1</v>
      </c>
      <c r="R447" s="258">
        <v>12</v>
      </c>
    </row>
    <row r="448" spans="1:18" ht="12.75" x14ac:dyDescent="0.35">
      <c r="A448" s="257" t="s">
        <v>1805</v>
      </c>
      <c r="B448" s="14" t="s">
        <v>629</v>
      </c>
      <c r="C448" s="14" t="s">
        <v>630</v>
      </c>
      <c r="D448" s="14" t="s">
        <v>734</v>
      </c>
      <c r="E448" s="230">
        <v>9000</v>
      </c>
      <c r="F448" s="14">
        <v>21446199</v>
      </c>
      <c r="G448" s="14" t="s">
        <v>1505</v>
      </c>
      <c r="H448" s="14" t="s">
        <v>638</v>
      </c>
      <c r="I448" s="14" t="s">
        <v>634</v>
      </c>
      <c r="J448" s="14" t="s">
        <v>639</v>
      </c>
      <c r="K448" s="258">
        <v>1</v>
      </c>
      <c r="L448" s="258">
        <v>12</v>
      </c>
      <c r="M448" s="230">
        <v>108000</v>
      </c>
      <c r="N448" s="258">
        <v>1</v>
      </c>
      <c r="O448" s="258">
        <v>6</v>
      </c>
      <c r="P448" s="259">
        <v>54000</v>
      </c>
      <c r="Q448" s="258">
        <v>1</v>
      </c>
      <c r="R448" s="258">
        <v>12</v>
      </c>
    </row>
    <row r="449" spans="1:18" ht="12.75" x14ac:dyDescent="0.35">
      <c r="A449" s="257" t="s">
        <v>1805</v>
      </c>
      <c r="B449" s="14" t="s">
        <v>687</v>
      </c>
      <c r="C449" s="14" t="s">
        <v>630</v>
      </c>
      <c r="D449" s="14" t="s">
        <v>1506</v>
      </c>
      <c r="E449" s="230">
        <v>8000</v>
      </c>
      <c r="F449" s="14">
        <v>45486559</v>
      </c>
      <c r="G449" s="14" t="s">
        <v>1507</v>
      </c>
      <c r="H449" s="14" t="s">
        <v>712</v>
      </c>
      <c r="I449" s="14" t="s">
        <v>634</v>
      </c>
      <c r="J449" s="14" t="s">
        <v>639</v>
      </c>
      <c r="K449" s="258">
        <v>1</v>
      </c>
      <c r="L449" s="258">
        <v>2</v>
      </c>
      <c r="M449" s="230">
        <v>16000</v>
      </c>
      <c r="N449" s="258">
        <v>1</v>
      </c>
      <c r="O449" s="258">
        <v>6</v>
      </c>
      <c r="P449" s="259">
        <v>48000</v>
      </c>
      <c r="Q449" s="258">
        <v>1</v>
      </c>
      <c r="R449" s="258">
        <v>12</v>
      </c>
    </row>
    <row r="450" spans="1:18" ht="12.75" x14ac:dyDescent="0.35">
      <c r="A450" s="257" t="s">
        <v>1805</v>
      </c>
      <c r="B450" s="14" t="s">
        <v>629</v>
      </c>
      <c r="C450" s="14" t="s">
        <v>630</v>
      </c>
      <c r="D450" s="14" t="s">
        <v>1508</v>
      </c>
      <c r="E450" s="230">
        <v>3400</v>
      </c>
      <c r="F450" s="14">
        <v>41015672</v>
      </c>
      <c r="G450" s="14" t="s">
        <v>1509</v>
      </c>
      <c r="H450" s="14" t="s">
        <v>904</v>
      </c>
      <c r="I450" s="14" t="s">
        <v>648</v>
      </c>
      <c r="J450" s="14" t="s">
        <v>639</v>
      </c>
      <c r="K450" s="258">
        <v>1</v>
      </c>
      <c r="L450" s="258">
        <v>12</v>
      </c>
      <c r="M450" s="230">
        <v>40800</v>
      </c>
      <c r="N450" s="258">
        <v>1</v>
      </c>
      <c r="O450" s="258">
        <v>6</v>
      </c>
      <c r="P450" s="259">
        <v>20400</v>
      </c>
      <c r="Q450" s="258">
        <v>1</v>
      </c>
      <c r="R450" s="258">
        <v>12</v>
      </c>
    </row>
    <row r="451" spans="1:18" ht="12.75" x14ac:dyDescent="0.35">
      <c r="A451" s="257" t="s">
        <v>1805</v>
      </c>
      <c r="B451" s="14" t="s">
        <v>629</v>
      </c>
      <c r="C451" s="14" t="s">
        <v>630</v>
      </c>
      <c r="D451" s="14" t="s">
        <v>1051</v>
      </c>
      <c r="E451" s="230">
        <v>7000</v>
      </c>
      <c r="F451" s="14">
        <v>43361798</v>
      </c>
      <c r="G451" s="14" t="s">
        <v>1510</v>
      </c>
      <c r="H451" s="14" t="s">
        <v>786</v>
      </c>
      <c r="I451" s="14" t="s">
        <v>634</v>
      </c>
      <c r="J451" s="14" t="s">
        <v>639</v>
      </c>
      <c r="K451" s="258">
        <v>1</v>
      </c>
      <c r="L451" s="258">
        <v>12</v>
      </c>
      <c r="M451" s="230">
        <v>84000</v>
      </c>
      <c r="N451" s="258">
        <v>1</v>
      </c>
      <c r="O451" s="258">
        <v>6</v>
      </c>
      <c r="P451" s="259">
        <v>42000</v>
      </c>
      <c r="Q451" s="258">
        <v>1</v>
      </c>
      <c r="R451" s="258">
        <v>12</v>
      </c>
    </row>
    <row r="452" spans="1:18" ht="12.75" x14ac:dyDescent="0.35">
      <c r="A452" s="257" t="s">
        <v>1805</v>
      </c>
      <c r="B452" s="14" t="s">
        <v>629</v>
      </c>
      <c r="C452" s="14" t="s">
        <v>630</v>
      </c>
      <c r="D452" s="14" t="s">
        <v>1511</v>
      </c>
      <c r="E452" s="230">
        <v>4000</v>
      </c>
      <c r="F452" s="14">
        <v>71127936</v>
      </c>
      <c r="G452" s="14" t="s">
        <v>1512</v>
      </c>
      <c r="H452" s="14" t="s">
        <v>686</v>
      </c>
      <c r="I452" s="14" t="s">
        <v>648</v>
      </c>
      <c r="J452" s="14" t="s">
        <v>648</v>
      </c>
      <c r="K452" s="258">
        <v>1</v>
      </c>
      <c r="L452" s="258">
        <v>12</v>
      </c>
      <c r="M452" s="230">
        <v>48000</v>
      </c>
      <c r="N452" s="258">
        <v>1</v>
      </c>
      <c r="O452" s="258">
        <v>6</v>
      </c>
      <c r="P452" s="259">
        <v>24000</v>
      </c>
      <c r="Q452" s="258">
        <v>1</v>
      </c>
      <c r="R452" s="258">
        <v>12</v>
      </c>
    </row>
    <row r="453" spans="1:18" ht="12.75" x14ac:dyDescent="0.35">
      <c r="A453" s="257" t="s">
        <v>1805</v>
      </c>
      <c r="B453" s="14" t="s">
        <v>629</v>
      </c>
      <c r="C453" s="14" t="s">
        <v>630</v>
      </c>
      <c r="D453" s="14" t="s">
        <v>1513</v>
      </c>
      <c r="E453" s="230">
        <v>6000</v>
      </c>
      <c r="F453" s="14">
        <v>9852400</v>
      </c>
      <c r="G453" s="14" t="s">
        <v>1514</v>
      </c>
      <c r="H453" s="14" t="s">
        <v>723</v>
      </c>
      <c r="I453" s="14" t="s">
        <v>634</v>
      </c>
      <c r="J453" s="14" t="s">
        <v>639</v>
      </c>
      <c r="K453" s="258">
        <v>1</v>
      </c>
      <c r="L453" s="258">
        <v>12</v>
      </c>
      <c r="M453" s="230">
        <v>72000</v>
      </c>
      <c r="N453" s="258">
        <v>1</v>
      </c>
      <c r="O453" s="258">
        <v>6</v>
      </c>
      <c r="P453" s="259">
        <v>36000</v>
      </c>
      <c r="Q453" s="258">
        <v>1</v>
      </c>
      <c r="R453" s="258">
        <v>12</v>
      </c>
    </row>
    <row r="454" spans="1:18" ht="12.75" x14ac:dyDescent="0.35">
      <c r="A454" s="257" t="s">
        <v>1805</v>
      </c>
      <c r="B454" s="14" t="s">
        <v>629</v>
      </c>
      <c r="C454" s="14" t="s">
        <v>630</v>
      </c>
      <c r="D454" s="14" t="s">
        <v>1492</v>
      </c>
      <c r="E454" s="230">
        <v>15600</v>
      </c>
      <c r="F454" s="14">
        <v>9683951</v>
      </c>
      <c r="G454" s="14" t="s">
        <v>1515</v>
      </c>
      <c r="H454" s="14" t="s">
        <v>895</v>
      </c>
      <c r="I454" s="14" t="s">
        <v>634</v>
      </c>
      <c r="J454" s="14" t="s">
        <v>639</v>
      </c>
      <c r="K454" s="258">
        <v>1</v>
      </c>
      <c r="L454" s="258">
        <v>1</v>
      </c>
      <c r="M454" s="230">
        <v>15600</v>
      </c>
      <c r="N454" s="258">
        <v>1</v>
      </c>
      <c r="O454" s="258">
        <v>1</v>
      </c>
      <c r="P454" s="259">
        <v>15600</v>
      </c>
      <c r="Q454" s="258">
        <v>1</v>
      </c>
      <c r="R454" s="258">
        <v>12</v>
      </c>
    </row>
    <row r="455" spans="1:18" ht="12.75" x14ac:dyDescent="0.35">
      <c r="A455" s="257" t="s">
        <v>1805</v>
      </c>
      <c r="B455" s="14" t="s">
        <v>629</v>
      </c>
      <c r="C455" s="14" t="s">
        <v>630</v>
      </c>
      <c r="D455" s="14" t="s">
        <v>1516</v>
      </c>
      <c r="E455" s="230">
        <v>10000</v>
      </c>
      <c r="F455" s="14">
        <v>31676444</v>
      </c>
      <c r="G455" s="14" t="s">
        <v>1517</v>
      </c>
      <c r="H455" s="14" t="s">
        <v>679</v>
      </c>
      <c r="I455" s="14" t="s">
        <v>634</v>
      </c>
      <c r="J455" s="14" t="s">
        <v>639</v>
      </c>
      <c r="K455" s="258">
        <v>1</v>
      </c>
      <c r="L455" s="258">
        <v>12</v>
      </c>
      <c r="M455" s="230">
        <v>120000</v>
      </c>
      <c r="N455" s="258">
        <v>1</v>
      </c>
      <c r="O455" s="258">
        <v>6</v>
      </c>
      <c r="P455" s="259">
        <v>60000</v>
      </c>
      <c r="Q455" s="258">
        <v>1</v>
      </c>
      <c r="R455" s="258">
        <v>12</v>
      </c>
    </row>
    <row r="456" spans="1:18" ht="12.75" x14ac:dyDescent="0.35">
      <c r="A456" s="257" t="s">
        <v>1805</v>
      </c>
      <c r="B456" s="14" t="s">
        <v>629</v>
      </c>
      <c r="C456" s="14" t="s">
        <v>630</v>
      </c>
      <c r="D456" s="14" t="s">
        <v>1119</v>
      </c>
      <c r="E456" s="230">
        <v>15600</v>
      </c>
      <c r="F456" s="14">
        <v>9343133</v>
      </c>
      <c r="G456" s="14" t="s">
        <v>1518</v>
      </c>
      <c r="H456" s="14" t="s">
        <v>712</v>
      </c>
      <c r="I456" s="14" t="s">
        <v>634</v>
      </c>
      <c r="J456" s="14" t="s">
        <v>639</v>
      </c>
      <c r="K456" s="258">
        <v>0</v>
      </c>
      <c r="L456" s="258">
        <v>0</v>
      </c>
      <c r="M456" s="230">
        <v>0</v>
      </c>
      <c r="N456" s="258">
        <v>1</v>
      </c>
      <c r="O456" s="258">
        <v>1</v>
      </c>
      <c r="P456" s="259">
        <v>15600</v>
      </c>
      <c r="Q456" s="258">
        <v>1</v>
      </c>
      <c r="R456" s="258">
        <v>12</v>
      </c>
    </row>
    <row r="457" spans="1:18" ht="12.75" x14ac:dyDescent="0.35">
      <c r="A457" s="257" t="s">
        <v>1805</v>
      </c>
      <c r="B457" s="14" t="s">
        <v>629</v>
      </c>
      <c r="C457" s="14" t="s">
        <v>630</v>
      </c>
      <c r="D457" s="14" t="s">
        <v>1302</v>
      </c>
      <c r="E457" s="230">
        <v>8000</v>
      </c>
      <c r="F457" s="14">
        <v>8891603</v>
      </c>
      <c r="G457" s="14" t="s">
        <v>1519</v>
      </c>
      <c r="H457" s="14" t="s">
        <v>638</v>
      </c>
      <c r="I457" s="14" t="s">
        <v>634</v>
      </c>
      <c r="J457" s="14" t="s">
        <v>639</v>
      </c>
      <c r="K457" s="258">
        <v>1</v>
      </c>
      <c r="L457" s="258">
        <v>12</v>
      </c>
      <c r="M457" s="230">
        <v>96000</v>
      </c>
      <c r="N457" s="258">
        <v>1</v>
      </c>
      <c r="O457" s="258">
        <v>6</v>
      </c>
      <c r="P457" s="259">
        <v>48000</v>
      </c>
      <c r="Q457" s="258">
        <v>1</v>
      </c>
      <c r="R457" s="258">
        <v>12</v>
      </c>
    </row>
    <row r="458" spans="1:18" ht="12.75" x14ac:dyDescent="0.35">
      <c r="A458" s="257" t="s">
        <v>1805</v>
      </c>
      <c r="B458" s="14" t="s">
        <v>629</v>
      </c>
      <c r="C458" s="14" t="s">
        <v>630</v>
      </c>
      <c r="D458" s="14" t="s">
        <v>1183</v>
      </c>
      <c r="E458" s="230">
        <v>3000</v>
      </c>
      <c r="F458" s="14">
        <v>7506089</v>
      </c>
      <c r="G458" s="14" t="s">
        <v>1520</v>
      </c>
      <c r="H458" s="14" t="s">
        <v>672</v>
      </c>
      <c r="I458" s="14" t="s">
        <v>673</v>
      </c>
      <c r="J458" s="14" t="s">
        <v>672</v>
      </c>
      <c r="K458" s="258">
        <v>1</v>
      </c>
      <c r="L458" s="258">
        <v>12</v>
      </c>
      <c r="M458" s="230">
        <v>36000</v>
      </c>
      <c r="N458" s="258">
        <v>1</v>
      </c>
      <c r="O458" s="258">
        <v>6</v>
      </c>
      <c r="P458" s="259">
        <v>18000</v>
      </c>
      <c r="Q458" s="258">
        <v>1</v>
      </c>
      <c r="R458" s="258">
        <v>12</v>
      </c>
    </row>
    <row r="459" spans="1:18" ht="12.75" x14ac:dyDescent="0.35">
      <c r="A459" s="257" t="s">
        <v>1805</v>
      </c>
      <c r="B459" s="14" t="s">
        <v>629</v>
      </c>
      <c r="C459" s="14" t="s">
        <v>630</v>
      </c>
      <c r="D459" s="14" t="s">
        <v>1294</v>
      </c>
      <c r="E459" s="230">
        <v>10500</v>
      </c>
      <c r="F459" s="14">
        <v>41858636</v>
      </c>
      <c r="G459" s="14" t="s">
        <v>1521</v>
      </c>
      <c r="H459" s="14" t="s">
        <v>1196</v>
      </c>
      <c r="I459" s="14" t="s">
        <v>634</v>
      </c>
      <c r="J459" s="14" t="s">
        <v>639</v>
      </c>
      <c r="K459" s="258">
        <v>1</v>
      </c>
      <c r="L459" s="258">
        <v>12</v>
      </c>
      <c r="M459" s="230">
        <v>126000</v>
      </c>
      <c r="N459" s="258">
        <v>1</v>
      </c>
      <c r="O459" s="258">
        <v>6</v>
      </c>
      <c r="P459" s="259">
        <v>63000</v>
      </c>
      <c r="Q459" s="258">
        <v>1</v>
      </c>
      <c r="R459" s="258">
        <v>12</v>
      </c>
    </row>
    <row r="460" spans="1:18" ht="12.75" x14ac:dyDescent="0.35">
      <c r="A460" s="257" t="s">
        <v>1805</v>
      </c>
      <c r="B460" s="14" t="s">
        <v>629</v>
      </c>
      <c r="C460" s="14" t="s">
        <v>630</v>
      </c>
      <c r="D460" s="14" t="s">
        <v>907</v>
      </c>
      <c r="E460" s="230">
        <v>12500</v>
      </c>
      <c r="F460" s="14">
        <v>9886455</v>
      </c>
      <c r="G460" s="14" t="s">
        <v>1522</v>
      </c>
      <c r="H460" s="14" t="s">
        <v>904</v>
      </c>
      <c r="I460" s="14" t="s">
        <v>634</v>
      </c>
      <c r="J460" s="14" t="s">
        <v>639</v>
      </c>
      <c r="K460" s="258">
        <v>1</v>
      </c>
      <c r="L460" s="258">
        <v>2</v>
      </c>
      <c r="M460" s="230">
        <v>25000</v>
      </c>
      <c r="N460" s="258">
        <v>0</v>
      </c>
      <c r="O460" s="258">
        <v>0</v>
      </c>
      <c r="P460" s="259">
        <v>0</v>
      </c>
      <c r="Q460" s="258">
        <v>1</v>
      </c>
      <c r="R460" s="258">
        <v>12</v>
      </c>
    </row>
    <row r="461" spans="1:18" ht="12.75" x14ac:dyDescent="0.35">
      <c r="A461" s="257" t="s">
        <v>1805</v>
      </c>
      <c r="B461" s="14" t="s">
        <v>629</v>
      </c>
      <c r="C461" s="14" t="s">
        <v>630</v>
      </c>
      <c r="D461" s="14" t="s">
        <v>1523</v>
      </c>
      <c r="E461" s="230">
        <v>8000</v>
      </c>
      <c r="F461" s="14">
        <v>42564035</v>
      </c>
      <c r="G461" s="14" t="s">
        <v>1524</v>
      </c>
      <c r="H461" s="14" t="s">
        <v>676</v>
      </c>
      <c r="I461" s="14" t="s">
        <v>698</v>
      </c>
      <c r="J461" s="14" t="s">
        <v>648</v>
      </c>
      <c r="K461" s="258">
        <v>1</v>
      </c>
      <c r="L461" s="258">
        <v>12</v>
      </c>
      <c r="M461" s="230">
        <v>96000</v>
      </c>
      <c r="N461" s="258">
        <v>1</v>
      </c>
      <c r="O461" s="258">
        <v>6</v>
      </c>
      <c r="P461" s="259">
        <v>48000</v>
      </c>
      <c r="Q461" s="258">
        <v>1</v>
      </c>
      <c r="R461" s="258">
        <v>12</v>
      </c>
    </row>
    <row r="462" spans="1:18" ht="12.75" x14ac:dyDescent="0.35">
      <c r="A462" s="257" t="s">
        <v>1805</v>
      </c>
      <c r="B462" s="14" t="s">
        <v>629</v>
      </c>
      <c r="C462" s="14" t="s">
        <v>630</v>
      </c>
      <c r="D462" s="14" t="s">
        <v>1525</v>
      </c>
      <c r="E462" s="230">
        <v>10500</v>
      </c>
      <c r="F462" s="14">
        <v>9904421</v>
      </c>
      <c r="G462" s="14" t="s">
        <v>1526</v>
      </c>
      <c r="H462" s="14" t="s">
        <v>1527</v>
      </c>
      <c r="I462" s="14" t="s">
        <v>634</v>
      </c>
      <c r="J462" s="14" t="s">
        <v>639</v>
      </c>
      <c r="K462" s="258">
        <v>1</v>
      </c>
      <c r="L462" s="258">
        <v>12</v>
      </c>
      <c r="M462" s="230">
        <v>126000</v>
      </c>
      <c r="N462" s="258">
        <v>1</v>
      </c>
      <c r="O462" s="258">
        <v>6</v>
      </c>
      <c r="P462" s="259">
        <v>63000</v>
      </c>
      <c r="Q462" s="258">
        <v>1</v>
      </c>
      <c r="R462" s="258">
        <v>12</v>
      </c>
    </row>
    <row r="463" spans="1:18" ht="12.75" x14ac:dyDescent="0.35">
      <c r="A463" s="257" t="s">
        <v>1805</v>
      </c>
      <c r="B463" s="14" t="s">
        <v>629</v>
      </c>
      <c r="C463" s="14" t="s">
        <v>630</v>
      </c>
      <c r="D463" s="14" t="s">
        <v>996</v>
      </c>
      <c r="E463" s="230">
        <v>15600</v>
      </c>
      <c r="F463" s="14">
        <v>25770561</v>
      </c>
      <c r="G463" s="14" t="s">
        <v>1528</v>
      </c>
      <c r="H463" s="14" t="s">
        <v>638</v>
      </c>
      <c r="I463" s="14" t="s">
        <v>634</v>
      </c>
      <c r="J463" s="14" t="s">
        <v>639</v>
      </c>
      <c r="K463" s="258">
        <v>0</v>
      </c>
      <c r="L463" s="258">
        <v>0</v>
      </c>
      <c r="M463" s="230">
        <v>0</v>
      </c>
      <c r="N463" s="258">
        <v>1</v>
      </c>
      <c r="O463" s="258">
        <v>1</v>
      </c>
      <c r="P463" s="259">
        <v>15600</v>
      </c>
      <c r="Q463" s="258">
        <v>1</v>
      </c>
      <c r="R463" s="258">
        <v>12</v>
      </c>
    </row>
    <row r="464" spans="1:18" ht="12.75" x14ac:dyDescent="0.35">
      <c r="A464" s="257" t="s">
        <v>1805</v>
      </c>
      <c r="B464" s="14" t="s">
        <v>629</v>
      </c>
      <c r="C464" s="14" t="s">
        <v>630</v>
      </c>
      <c r="D464" s="14" t="s">
        <v>1529</v>
      </c>
      <c r="E464" s="230">
        <v>15600</v>
      </c>
      <c r="F464" s="14">
        <v>10770377</v>
      </c>
      <c r="G464" s="14" t="s">
        <v>1530</v>
      </c>
      <c r="H464" s="14" t="s">
        <v>638</v>
      </c>
      <c r="I464" s="14" t="s">
        <v>634</v>
      </c>
      <c r="J464" s="14" t="s">
        <v>639</v>
      </c>
      <c r="K464" s="258">
        <v>1</v>
      </c>
      <c r="L464" s="258">
        <v>2</v>
      </c>
      <c r="M464" s="230">
        <v>31200</v>
      </c>
      <c r="N464" s="258">
        <v>1</v>
      </c>
      <c r="O464" s="258">
        <v>3</v>
      </c>
      <c r="P464" s="259">
        <v>46800</v>
      </c>
      <c r="Q464" s="258">
        <v>1</v>
      </c>
      <c r="R464" s="258">
        <v>12</v>
      </c>
    </row>
    <row r="465" spans="1:18" ht="12.75" x14ac:dyDescent="0.35">
      <c r="A465" s="257" t="s">
        <v>1805</v>
      </c>
      <c r="B465" s="14" t="s">
        <v>629</v>
      </c>
      <c r="C465" s="14" t="s">
        <v>630</v>
      </c>
      <c r="D465" s="14" t="s">
        <v>873</v>
      </c>
      <c r="E465" s="230">
        <v>4000</v>
      </c>
      <c r="F465" s="14">
        <v>73149593</v>
      </c>
      <c r="G465" s="14" t="s">
        <v>1531</v>
      </c>
      <c r="H465" s="14" t="s">
        <v>645</v>
      </c>
      <c r="I465" s="14" t="s">
        <v>648</v>
      </c>
      <c r="J465" s="14" t="s">
        <v>648</v>
      </c>
      <c r="K465" s="258">
        <v>1</v>
      </c>
      <c r="L465" s="258">
        <v>12</v>
      </c>
      <c r="M465" s="230">
        <v>48000</v>
      </c>
      <c r="N465" s="258">
        <v>1</v>
      </c>
      <c r="O465" s="258">
        <v>6</v>
      </c>
      <c r="P465" s="259">
        <v>24000</v>
      </c>
      <c r="Q465" s="258">
        <v>1</v>
      </c>
      <c r="R465" s="258">
        <v>12</v>
      </c>
    </row>
    <row r="466" spans="1:18" ht="12.75" x14ac:dyDescent="0.35">
      <c r="A466" s="257" t="s">
        <v>1805</v>
      </c>
      <c r="B466" s="14" t="s">
        <v>629</v>
      </c>
      <c r="C466" s="14" t="s">
        <v>630</v>
      </c>
      <c r="D466" s="14" t="s">
        <v>1532</v>
      </c>
      <c r="E466" s="230">
        <v>5500</v>
      </c>
      <c r="F466" s="14">
        <v>21576619</v>
      </c>
      <c r="G466" s="14" t="s">
        <v>1533</v>
      </c>
      <c r="H466" s="14" t="s">
        <v>669</v>
      </c>
      <c r="I466" s="14" t="s">
        <v>634</v>
      </c>
      <c r="J466" s="14" t="s">
        <v>639</v>
      </c>
      <c r="K466" s="258">
        <v>1</v>
      </c>
      <c r="L466" s="258">
        <v>12</v>
      </c>
      <c r="M466" s="230">
        <v>66000</v>
      </c>
      <c r="N466" s="258">
        <v>1</v>
      </c>
      <c r="O466" s="258">
        <v>6</v>
      </c>
      <c r="P466" s="259">
        <v>33000</v>
      </c>
      <c r="Q466" s="258">
        <v>1</v>
      </c>
      <c r="R466" s="258">
        <v>12</v>
      </c>
    </row>
    <row r="467" spans="1:18" ht="12.75" x14ac:dyDescent="0.35">
      <c r="A467" s="257" t="s">
        <v>1805</v>
      </c>
      <c r="B467" s="14" t="s">
        <v>629</v>
      </c>
      <c r="C467" s="14" t="s">
        <v>630</v>
      </c>
      <c r="D467" s="14" t="s">
        <v>1534</v>
      </c>
      <c r="E467" s="230">
        <v>6000</v>
      </c>
      <c r="F467" s="14">
        <v>16708949</v>
      </c>
      <c r="G467" s="14" t="s">
        <v>1535</v>
      </c>
      <c r="H467" s="14" t="s">
        <v>1536</v>
      </c>
      <c r="I467" s="14" t="s">
        <v>648</v>
      </c>
      <c r="J467" s="14" t="s">
        <v>648</v>
      </c>
      <c r="K467" s="258">
        <v>1</v>
      </c>
      <c r="L467" s="258">
        <v>12</v>
      </c>
      <c r="M467" s="230">
        <v>72000</v>
      </c>
      <c r="N467" s="258">
        <v>1</v>
      </c>
      <c r="O467" s="258">
        <v>6</v>
      </c>
      <c r="P467" s="259">
        <v>36000</v>
      </c>
      <c r="Q467" s="258">
        <v>1</v>
      </c>
      <c r="R467" s="258">
        <v>12</v>
      </c>
    </row>
    <row r="468" spans="1:18" ht="12.75" x14ac:dyDescent="0.35">
      <c r="A468" s="257" t="s">
        <v>1805</v>
      </c>
      <c r="B468" s="14" t="s">
        <v>629</v>
      </c>
      <c r="C468" s="14" t="s">
        <v>630</v>
      </c>
      <c r="D468" s="14" t="s">
        <v>1087</v>
      </c>
      <c r="E468" s="230">
        <v>8000</v>
      </c>
      <c r="F468" s="14">
        <v>42805054</v>
      </c>
      <c r="G468" s="14" t="s">
        <v>1537</v>
      </c>
      <c r="H468" s="14" t="s">
        <v>690</v>
      </c>
      <c r="I468" s="14" t="s">
        <v>648</v>
      </c>
      <c r="J468" s="14" t="s">
        <v>639</v>
      </c>
      <c r="K468" s="258">
        <v>1</v>
      </c>
      <c r="L468" s="258">
        <v>12</v>
      </c>
      <c r="M468" s="230">
        <v>96000</v>
      </c>
      <c r="N468" s="258">
        <v>1</v>
      </c>
      <c r="O468" s="258">
        <v>6</v>
      </c>
      <c r="P468" s="259">
        <v>48000</v>
      </c>
      <c r="Q468" s="258">
        <v>1</v>
      </c>
      <c r="R468" s="258">
        <v>12</v>
      </c>
    </row>
    <row r="469" spans="1:18" ht="12.75" x14ac:dyDescent="0.35">
      <c r="A469" s="257" t="s">
        <v>1805</v>
      </c>
      <c r="B469" s="14" t="s">
        <v>629</v>
      </c>
      <c r="C469" s="14" t="s">
        <v>630</v>
      </c>
      <c r="D469" s="14" t="s">
        <v>1538</v>
      </c>
      <c r="E469" s="230">
        <v>12000</v>
      </c>
      <c r="F469" s="14">
        <v>9335581</v>
      </c>
      <c r="G469" s="14" t="s">
        <v>1539</v>
      </c>
      <c r="H469" s="14" t="s">
        <v>895</v>
      </c>
      <c r="I469" s="14" t="s">
        <v>648</v>
      </c>
      <c r="J469" s="14" t="s">
        <v>639</v>
      </c>
      <c r="K469" s="258">
        <v>1</v>
      </c>
      <c r="L469" s="258">
        <v>12</v>
      </c>
      <c r="M469" s="230">
        <v>144000</v>
      </c>
      <c r="N469" s="258">
        <v>1</v>
      </c>
      <c r="O469" s="258">
        <v>6</v>
      </c>
      <c r="P469" s="259">
        <v>72000</v>
      </c>
      <c r="Q469" s="258">
        <v>1</v>
      </c>
      <c r="R469" s="258">
        <v>12</v>
      </c>
    </row>
    <row r="470" spans="1:18" ht="12.75" x14ac:dyDescent="0.35">
      <c r="A470" s="257" t="s">
        <v>1805</v>
      </c>
      <c r="B470" s="14" t="s">
        <v>687</v>
      </c>
      <c r="C470" s="14" t="s">
        <v>630</v>
      </c>
      <c r="D470" s="14" t="s">
        <v>1540</v>
      </c>
      <c r="E470" s="230">
        <v>9000</v>
      </c>
      <c r="F470" s="14">
        <v>40214513</v>
      </c>
      <c r="G470" s="14" t="s">
        <v>1541</v>
      </c>
      <c r="H470" s="14" t="s">
        <v>786</v>
      </c>
      <c r="I470" s="14" t="s">
        <v>634</v>
      </c>
      <c r="J470" s="14" t="s">
        <v>639</v>
      </c>
      <c r="K470" s="258">
        <v>1</v>
      </c>
      <c r="L470" s="258">
        <v>2</v>
      </c>
      <c r="M470" s="230">
        <v>18000</v>
      </c>
      <c r="N470" s="258">
        <v>1</v>
      </c>
      <c r="O470" s="258">
        <v>6</v>
      </c>
      <c r="P470" s="259">
        <v>54000</v>
      </c>
      <c r="Q470" s="258">
        <v>1</v>
      </c>
      <c r="R470" s="258">
        <v>12</v>
      </c>
    </row>
    <row r="471" spans="1:18" ht="12.75" x14ac:dyDescent="0.35">
      <c r="A471" s="257" t="s">
        <v>1805</v>
      </c>
      <c r="B471" s="14" t="s">
        <v>629</v>
      </c>
      <c r="C471" s="14" t="s">
        <v>630</v>
      </c>
      <c r="D471" s="14" t="s">
        <v>1542</v>
      </c>
      <c r="E471" s="230">
        <v>6000</v>
      </c>
      <c r="F471" s="14">
        <v>41134370</v>
      </c>
      <c r="G471" s="14" t="s">
        <v>1543</v>
      </c>
      <c r="H471" s="14" t="s">
        <v>817</v>
      </c>
      <c r="I471" s="14" t="s">
        <v>634</v>
      </c>
      <c r="J471" s="14" t="s">
        <v>639</v>
      </c>
      <c r="K471" s="258">
        <v>1</v>
      </c>
      <c r="L471" s="258">
        <v>10</v>
      </c>
      <c r="M471" s="230">
        <v>60000</v>
      </c>
      <c r="N471" s="258">
        <v>1</v>
      </c>
      <c r="O471" s="258">
        <v>6</v>
      </c>
      <c r="P471" s="259">
        <v>36000</v>
      </c>
      <c r="Q471" s="258">
        <v>1</v>
      </c>
      <c r="R471" s="258">
        <v>12</v>
      </c>
    </row>
    <row r="472" spans="1:18" ht="12.75" x14ac:dyDescent="0.35">
      <c r="A472" s="257" t="s">
        <v>1805</v>
      </c>
      <c r="B472" s="14" t="s">
        <v>629</v>
      </c>
      <c r="C472" s="14" t="s">
        <v>630</v>
      </c>
      <c r="D472" s="14" t="s">
        <v>1076</v>
      </c>
      <c r="E472" s="230">
        <v>8500</v>
      </c>
      <c r="F472" s="14">
        <v>21565126</v>
      </c>
      <c r="G472" s="14" t="s">
        <v>1544</v>
      </c>
      <c r="H472" s="14" t="s">
        <v>1139</v>
      </c>
      <c r="I472" s="14" t="s">
        <v>634</v>
      </c>
      <c r="J472" s="14" t="s">
        <v>639</v>
      </c>
      <c r="K472" s="258">
        <v>1</v>
      </c>
      <c r="L472" s="258">
        <v>12</v>
      </c>
      <c r="M472" s="230">
        <v>102000</v>
      </c>
      <c r="N472" s="258">
        <v>1</v>
      </c>
      <c r="O472" s="258">
        <v>6</v>
      </c>
      <c r="P472" s="259">
        <v>51000</v>
      </c>
      <c r="Q472" s="258">
        <v>1</v>
      </c>
      <c r="R472" s="258">
        <v>12</v>
      </c>
    </row>
    <row r="473" spans="1:18" ht="12.75" x14ac:dyDescent="0.35">
      <c r="A473" s="257" t="s">
        <v>1805</v>
      </c>
      <c r="B473" s="14" t="s">
        <v>629</v>
      </c>
      <c r="C473" s="14" t="s">
        <v>630</v>
      </c>
      <c r="D473" s="14" t="s">
        <v>1407</v>
      </c>
      <c r="E473" s="230">
        <v>8000</v>
      </c>
      <c r="F473" s="14">
        <v>6609860</v>
      </c>
      <c r="G473" s="14" t="s">
        <v>1545</v>
      </c>
      <c r="H473" s="14" t="s">
        <v>686</v>
      </c>
      <c r="I473" s="14" t="s">
        <v>634</v>
      </c>
      <c r="J473" s="14" t="s">
        <v>639</v>
      </c>
      <c r="K473" s="258">
        <v>1</v>
      </c>
      <c r="L473" s="258">
        <v>12</v>
      </c>
      <c r="M473" s="230">
        <v>96000</v>
      </c>
      <c r="N473" s="258">
        <v>1</v>
      </c>
      <c r="O473" s="258">
        <v>6</v>
      </c>
      <c r="P473" s="259">
        <v>48000</v>
      </c>
      <c r="Q473" s="258">
        <v>1</v>
      </c>
      <c r="R473" s="258">
        <v>12</v>
      </c>
    </row>
    <row r="474" spans="1:18" ht="12.75" x14ac:dyDescent="0.35">
      <c r="A474" s="257" t="s">
        <v>1805</v>
      </c>
      <c r="B474" s="14" t="s">
        <v>629</v>
      </c>
      <c r="C474" s="14" t="s">
        <v>630</v>
      </c>
      <c r="D474" s="14" t="s">
        <v>1546</v>
      </c>
      <c r="E474" s="230">
        <v>7000</v>
      </c>
      <c r="F474" s="14">
        <v>18121497</v>
      </c>
      <c r="G474" s="14" t="s">
        <v>1547</v>
      </c>
      <c r="H474" s="14" t="s">
        <v>1527</v>
      </c>
      <c r="I474" s="14" t="s">
        <v>634</v>
      </c>
      <c r="J474" s="14" t="s">
        <v>639</v>
      </c>
      <c r="K474" s="258">
        <v>1</v>
      </c>
      <c r="L474" s="258">
        <v>12</v>
      </c>
      <c r="M474" s="230">
        <v>84000</v>
      </c>
      <c r="N474" s="258">
        <v>1</v>
      </c>
      <c r="O474" s="258">
        <v>6</v>
      </c>
      <c r="P474" s="259">
        <v>42000</v>
      </c>
      <c r="Q474" s="258">
        <v>1</v>
      </c>
      <c r="R474" s="258">
        <v>12</v>
      </c>
    </row>
    <row r="475" spans="1:18" ht="12.75" x14ac:dyDescent="0.35">
      <c r="A475" s="257" t="s">
        <v>1805</v>
      </c>
      <c r="B475" s="14" t="s">
        <v>629</v>
      </c>
      <c r="C475" s="14" t="s">
        <v>630</v>
      </c>
      <c r="D475" s="14" t="s">
        <v>992</v>
      </c>
      <c r="E475" s="230">
        <v>3500</v>
      </c>
      <c r="F475" s="14">
        <v>32118491</v>
      </c>
      <c r="G475" s="14" t="s">
        <v>1548</v>
      </c>
      <c r="H475" s="14" t="s">
        <v>672</v>
      </c>
      <c r="I475" s="14" t="s">
        <v>652</v>
      </c>
      <c r="J475" s="14" t="s">
        <v>869</v>
      </c>
      <c r="K475" s="258">
        <v>1</v>
      </c>
      <c r="L475" s="258">
        <v>12</v>
      </c>
      <c r="M475" s="230">
        <v>42000</v>
      </c>
      <c r="N475" s="258">
        <v>1</v>
      </c>
      <c r="O475" s="258">
        <v>6</v>
      </c>
      <c r="P475" s="259">
        <v>21000</v>
      </c>
      <c r="Q475" s="258">
        <v>1</v>
      </c>
      <c r="R475" s="258">
        <v>12</v>
      </c>
    </row>
    <row r="476" spans="1:18" ht="12.75" x14ac:dyDescent="0.35">
      <c r="A476" s="257" t="s">
        <v>1805</v>
      </c>
      <c r="B476" s="14" t="s">
        <v>629</v>
      </c>
      <c r="C476" s="14" t="s">
        <v>630</v>
      </c>
      <c r="D476" s="14" t="s">
        <v>994</v>
      </c>
      <c r="E476" s="230">
        <v>9000</v>
      </c>
      <c r="F476" s="14">
        <v>41146433</v>
      </c>
      <c r="G476" s="14" t="s">
        <v>1549</v>
      </c>
      <c r="H476" s="14" t="s">
        <v>651</v>
      </c>
      <c r="I476" s="14" t="s">
        <v>634</v>
      </c>
      <c r="J476" s="14" t="s">
        <v>639</v>
      </c>
      <c r="K476" s="258">
        <v>1</v>
      </c>
      <c r="L476" s="258">
        <v>12</v>
      </c>
      <c r="M476" s="230">
        <v>108000</v>
      </c>
      <c r="N476" s="258">
        <v>1</v>
      </c>
      <c r="O476" s="258">
        <v>6</v>
      </c>
      <c r="P476" s="259">
        <v>54000</v>
      </c>
      <c r="Q476" s="258">
        <v>1</v>
      </c>
      <c r="R476" s="258">
        <v>12</v>
      </c>
    </row>
    <row r="477" spans="1:18" ht="12.75" x14ac:dyDescent="0.35">
      <c r="A477" s="257" t="s">
        <v>1805</v>
      </c>
      <c r="B477" s="14" t="s">
        <v>629</v>
      </c>
      <c r="C477" s="14" t="s">
        <v>630</v>
      </c>
      <c r="D477" s="14" t="s">
        <v>994</v>
      </c>
      <c r="E477" s="230">
        <v>9000</v>
      </c>
      <c r="F477" s="14">
        <v>41359949</v>
      </c>
      <c r="G477" s="14" t="s">
        <v>1550</v>
      </c>
      <c r="H477" s="14" t="s">
        <v>638</v>
      </c>
      <c r="I477" s="14" t="s">
        <v>634</v>
      </c>
      <c r="J477" s="14" t="s">
        <v>639</v>
      </c>
      <c r="K477" s="258">
        <v>1</v>
      </c>
      <c r="L477" s="258">
        <v>12</v>
      </c>
      <c r="M477" s="230">
        <v>108000</v>
      </c>
      <c r="N477" s="258">
        <v>1</v>
      </c>
      <c r="O477" s="258">
        <v>6</v>
      </c>
      <c r="P477" s="259">
        <v>54000</v>
      </c>
      <c r="Q477" s="258">
        <v>1</v>
      </c>
      <c r="R477" s="258">
        <v>12</v>
      </c>
    </row>
    <row r="478" spans="1:18" ht="12.75" x14ac:dyDescent="0.35">
      <c r="A478" s="257" t="s">
        <v>1805</v>
      </c>
      <c r="B478" s="14" t="s">
        <v>629</v>
      </c>
      <c r="C478" s="14" t="s">
        <v>630</v>
      </c>
      <c r="D478" s="14" t="s">
        <v>1551</v>
      </c>
      <c r="E478" s="230">
        <v>13000</v>
      </c>
      <c r="F478" s="14">
        <v>10613577</v>
      </c>
      <c r="G478" s="14" t="s">
        <v>1552</v>
      </c>
      <c r="H478" s="14" t="s">
        <v>797</v>
      </c>
      <c r="I478" s="14" t="s">
        <v>634</v>
      </c>
      <c r="J478" s="14" t="s">
        <v>639</v>
      </c>
      <c r="K478" s="258">
        <v>1</v>
      </c>
      <c r="L478" s="258">
        <v>12</v>
      </c>
      <c r="M478" s="230">
        <v>156000</v>
      </c>
      <c r="N478" s="258">
        <v>1</v>
      </c>
      <c r="O478" s="258">
        <v>6</v>
      </c>
      <c r="P478" s="259">
        <v>78000</v>
      </c>
      <c r="Q478" s="258">
        <v>1</v>
      </c>
      <c r="R478" s="258">
        <v>12</v>
      </c>
    </row>
    <row r="479" spans="1:18" ht="12.75" x14ac:dyDescent="0.35">
      <c r="A479" s="257" t="s">
        <v>1805</v>
      </c>
      <c r="B479" s="14" t="s">
        <v>629</v>
      </c>
      <c r="C479" s="14" t="s">
        <v>630</v>
      </c>
      <c r="D479" s="14" t="s">
        <v>1553</v>
      </c>
      <c r="E479" s="230">
        <v>2600</v>
      </c>
      <c r="F479" s="14">
        <v>9127289</v>
      </c>
      <c r="G479" s="14" t="s">
        <v>1554</v>
      </c>
      <c r="H479" s="14" t="s">
        <v>672</v>
      </c>
      <c r="I479" s="14" t="s">
        <v>652</v>
      </c>
      <c r="J479" s="14" t="s">
        <v>869</v>
      </c>
      <c r="K479" s="258">
        <v>1</v>
      </c>
      <c r="L479" s="258">
        <v>12</v>
      </c>
      <c r="M479" s="230">
        <v>31200</v>
      </c>
      <c r="N479" s="258">
        <v>1</v>
      </c>
      <c r="O479" s="258">
        <v>6</v>
      </c>
      <c r="P479" s="259">
        <v>15600</v>
      </c>
      <c r="Q479" s="258">
        <v>1</v>
      </c>
      <c r="R479" s="258">
        <v>12</v>
      </c>
    </row>
    <row r="480" spans="1:18" ht="12.75" x14ac:dyDescent="0.35">
      <c r="A480" s="257" t="s">
        <v>1805</v>
      </c>
      <c r="B480" s="14" t="s">
        <v>629</v>
      </c>
      <c r="C480" s="14" t="s">
        <v>630</v>
      </c>
      <c r="D480" s="14" t="s">
        <v>1555</v>
      </c>
      <c r="E480" s="230">
        <v>4500</v>
      </c>
      <c r="F480" s="14">
        <v>10070177</v>
      </c>
      <c r="G480" s="14" t="s">
        <v>1556</v>
      </c>
      <c r="H480" s="14" t="s">
        <v>1557</v>
      </c>
      <c r="I480" s="14" t="s">
        <v>634</v>
      </c>
      <c r="J480" s="14" t="s">
        <v>639</v>
      </c>
      <c r="K480" s="258">
        <v>1</v>
      </c>
      <c r="L480" s="258">
        <v>12</v>
      </c>
      <c r="M480" s="230">
        <v>54000</v>
      </c>
      <c r="N480" s="258">
        <v>1</v>
      </c>
      <c r="O480" s="258">
        <v>6</v>
      </c>
      <c r="P480" s="259">
        <v>27000</v>
      </c>
      <c r="Q480" s="258">
        <v>1</v>
      </c>
      <c r="R480" s="258">
        <v>12</v>
      </c>
    </row>
    <row r="481" spans="1:18" ht="12.75" x14ac:dyDescent="0.35">
      <c r="A481" s="257" t="s">
        <v>1805</v>
      </c>
      <c r="B481" s="14" t="s">
        <v>629</v>
      </c>
      <c r="C481" s="14" t="s">
        <v>630</v>
      </c>
      <c r="D481" s="14" t="s">
        <v>1231</v>
      </c>
      <c r="E481" s="230">
        <v>5000</v>
      </c>
      <c r="F481" s="14">
        <v>46412172</v>
      </c>
      <c r="G481" s="14" t="s">
        <v>1558</v>
      </c>
      <c r="H481" s="14" t="s">
        <v>638</v>
      </c>
      <c r="I481" s="14" t="s">
        <v>634</v>
      </c>
      <c r="J481" s="14" t="s">
        <v>639</v>
      </c>
      <c r="K481" s="258">
        <v>1</v>
      </c>
      <c r="L481" s="258">
        <v>2</v>
      </c>
      <c r="M481" s="230">
        <v>10000</v>
      </c>
      <c r="N481" s="258">
        <v>1</v>
      </c>
      <c r="O481" s="258">
        <v>6</v>
      </c>
      <c r="P481" s="259">
        <v>30000</v>
      </c>
      <c r="Q481" s="258">
        <v>1</v>
      </c>
      <c r="R481" s="258">
        <v>12</v>
      </c>
    </row>
    <row r="482" spans="1:18" ht="12.75" x14ac:dyDescent="0.35">
      <c r="A482" s="257" t="s">
        <v>1805</v>
      </c>
      <c r="B482" s="14" t="s">
        <v>629</v>
      </c>
      <c r="C482" s="14" t="s">
        <v>630</v>
      </c>
      <c r="D482" s="14" t="s">
        <v>636</v>
      </c>
      <c r="E482" s="230">
        <v>8500</v>
      </c>
      <c r="F482" s="14">
        <v>10728338</v>
      </c>
      <c r="G482" s="14" t="s">
        <v>1559</v>
      </c>
      <c r="H482" s="14" t="s">
        <v>638</v>
      </c>
      <c r="I482" s="14" t="s">
        <v>634</v>
      </c>
      <c r="J482" s="14" t="s">
        <v>639</v>
      </c>
      <c r="K482" s="258">
        <v>1</v>
      </c>
      <c r="L482" s="258">
        <v>12</v>
      </c>
      <c r="M482" s="230">
        <v>102000</v>
      </c>
      <c r="N482" s="258">
        <v>1</v>
      </c>
      <c r="O482" s="258">
        <v>6</v>
      </c>
      <c r="P482" s="259">
        <v>51000</v>
      </c>
      <c r="Q482" s="258">
        <v>1</v>
      </c>
      <c r="R482" s="258">
        <v>12</v>
      </c>
    </row>
    <row r="483" spans="1:18" ht="12.75" x14ac:dyDescent="0.35">
      <c r="A483" s="257" t="s">
        <v>1805</v>
      </c>
      <c r="B483" s="14" t="s">
        <v>687</v>
      </c>
      <c r="C483" s="14" t="s">
        <v>630</v>
      </c>
      <c r="D483" s="14" t="s">
        <v>826</v>
      </c>
      <c r="E483" s="230">
        <v>8000</v>
      </c>
      <c r="F483" s="14">
        <v>46594209</v>
      </c>
      <c r="G483" s="14" t="s">
        <v>1560</v>
      </c>
      <c r="H483" s="14" t="s">
        <v>690</v>
      </c>
      <c r="I483" s="14" t="s">
        <v>634</v>
      </c>
      <c r="J483" s="14" t="s">
        <v>639</v>
      </c>
      <c r="K483" s="258">
        <v>1</v>
      </c>
      <c r="L483" s="258">
        <v>2</v>
      </c>
      <c r="M483" s="230">
        <v>16000</v>
      </c>
      <c r="N483" s="258">
        <v>1</v>
      </c>
      <c r="O483" s="258">
        <v>6</v>
      </c>
      <c r="P483" s="259">
        <v>48000</v>
      </c>
      <c r="Q483" s="258">
        <v>1</v>
      </c>
      <c r="R483" s="258">
        <v>12</v>
      </c>
    </row>
    <row r="484" spans="1:18" ht="12.75" x14ac:dyDescent="0.35">
      <c r="A484" s="257" t="s">
        <v>1805</v>
      </c>
      <c r="B484" s="14" t="s">
        <v>687</v>
      </c>
      <c r="C484" s="14" t="s">
        <v>630</v>
      </c>
      <c r="D484" s="14" t="s">
        <v>807</v>
      </c>
      <c r="E484" s="230">
        <v>8000</v>
      </c>
      <c r="F484" s="14">
        <v>44610856</v>
      </c>
      <c r="G484" s="14" t="s">
        <v>1561</v>
      </c>
      <c r="H484" s="14" t="s">
        <v>817</v>
      </c>
      <c r="I484" s="14" t="s">
        <v>634</v>
      </c>
      <c r="J484" s="14" t="s">
        <v>639</v>
      </c>
      <c r="K484" s="258">
        <v>1</v>
      </c>
      <c r="L484" s="258">
        <v>2</v>
      </c>
      <c r="M484" s="230">
        <v>16000</v>
      </c>
      <c r="N484" s="258">
        <v>1</v>
      </c>
      <c r="O484" s="258">
        <v>6</v>
      </c>
      <c r="P484" s="259">
        <v>48000</v>
      </c>
      <c r="Q484" s="258">
        <v>1</v>
      </c>
      <c r="R484" s="258">
        <v>12</v>
      </c>
    </row>
    <row r="485" spans="1:18" ht="12.75" x14ac:dyDescent="0.35">
      <c r="A485" s="257" t="s">
        <v>1805</v>
      </c>
      <c r="B485" s="14" t="s">
        <v>629</v>
      </c>
      <c r="C485" s="14" t="s">
        <v>630</v>
      </c>
      <c r="D485" s="14" t="s">
        <v>1562</v>
      </c>
      <c r="E485" s="230">
        <v>7000</v>
      </c>
      <c r="F485" s="14">
        <v>31920222</v>
      </c>
      <c r="G485" s="14" t="s">
        <v>1563</v>
      </c>
      <c r="H485" s="14" t="s">
        <v>690</v>
      </c>
      <c r="I485" s="14" t="s">
        <v>634</v>
      </c>
      <c r="J485" s="14" t="s">
        <v>639</v>
      </c>
      <c r="K485" s="258">
        <v>1</v>
      </c>
      <c r="L485" s="258">
        <v>12</v>
      </c>
      <c r="M485" s="230">
        <v>84000</v>
      </c>
      <c r="N485" s="258">
        <v>1</v>
      </c>
      <c r="O485" s="258">
        <v>6</v>
      </c>
      <c r="P485" s="259">
        <v>42000</v>
      </c>
      <c r="Q485" s="258">
        <v>1</v>
      </c>
      <c r="R485" s="258">
        <v>12</v>
      </c>
    </row>
    <row r="486" spans="1:18" ht="12.75" x14ac:dyDescent="0.35">
      <c r="A486" s="257" t="s">
        <v>1805</v>
      </c>
      <c r="B486" s="14" t="s">
        <v>629</v>
      </c>
      <c r="C486" s="14" t="s">
        <v>630</v>
      </c>
      <c r="D486" s="14" t="s">
        <v>1564</v>
      </c>
      <c r="E486" s="230">
        <v>5000</v>
      </c>
      <c r="F486" s="14">
        <v>70859978</v>
      </c>
      <c r="G486" s="14" t="s">
        <v>1565</v>
      </c>
      <c r="H486" s="14" t="s">
        <v>693</v>
      </c>
      <c r="I486" s="14" t="s">
        <v>634</v>
      </c>
      <c r="J486" s="14" t="s">
        <v>635</v>
      </c>
      <c r="K486" s="258">
        <v>1</v>
      </c>
      <c r="L486" s="258">
        <v>12</v>
      </c>
      <c r="M486" s="230">
        <v>60000</v>
      </c>
      <c r="N486" s="258">
        <v>1</v>
      </c>
      <c r="O486" s="258">
        <v>6</v>
      </c>
      <c r="P486" s="259">
        <v>30000</v>
      </c>
      <c r="Q486" s="258">
        <v>1</v>
      </c>
      <c r="R486" s="258">
        <v>12</v>
      </c>
    </row>
    <row r="487" spans="1:18" ht="12.75" x14ac:dyDescent="0.35">
      <c r="A487" s="257" t="s">
        <v>1805</v>
      </c>
      <c r="B487" s="14" t="s">
        <v>629</v>
      </c>
      <c r="C487" s="14" t="s">
        <v>630</v>
      </c>
      <c r="D487" s="14" t="s">
        <v>1219</v>
      </c>
      <c r="E487" s="230">
        <v>11000</v>
      </c>
      <c r="F487" s="14">
        <v>7759612</v>
      </c>
      <c r="G487" s="14" t="s">
        <v>1566</v>
      </c>
      <c r="H487" s="14" t="s">
        <v>638</v>
      </c>
      <c r="I487" s="14" t="s">
        <v>648</v>
      </c>
      <c r="J487" s="14" t="s">
        <v>639</v>
      </c>
      <c r="K487" s="258">
        <v>1</v>
      </c>
      <c r="L487" s="258">
        <v>12</v>
      </c>
      <c r="M487" s="230">
        <v>132000</v>
      </c>
      <c r="N487" s="258">
        <v>1</v>
      </c>
      <c r="O487" s="258">
        <v>6</v>
      </c>
      <c r="P487" s="259">
        <v>66000</v>
      </c>
      <c r="Q487" s="258">
        <v>1</v>
      </c>
      <c r="R487" s="258">
        <v>12</v>
      </c>
    </row>
    <row r="488" spans="1:18" ht="12.75" x14ac:dyDescent="0.35">
      <c r="A488" s="257" t="s">
        <v>1805</v>
      </c>
      <c r="B488" s="14" t="s">
        <v>629</v>
      </c>
      <c r="C488" s="14" t="s">
        <v>630</v>
      </c>
      <c r="D488" s="14" t="s">
        <v>935</v>
      </c>
      <c r="E488" s="230">
        <v>9000</v>
      </c>
      <c r="F488" s="14">
        <v>41795673</v>
      </c>
      <c r="G488" s="14" t="s">
        <v>1567</v>
      </c>
      <c r="H488" s="14" t="s">
        <v>679</v>
      </c>
      <c r="I488" s="14" t="s">
        <v>634</v>
      </c>
      <c r="J488" s="14" t="s">
        <v>639</v>
      </c>
      <c r="K488" s="258">
        <v>1</v>
      </c>
      <c r="L488" s="258">
        <v>12</v>
      </c>
      <c r="M488" s="230">
        <v>108000</v>
      </c>
      <c r="N488" s="258">
        <v>1</v>
      </c>
      <c r="O488" s="258">
        <v>1</v>
      </c>
      <c r="P488" s="259">
        <v>9000</v>
      </c>
      <c r="Q488" s="258">
        <v>1</v>
      </c>
      <c r="R488" s="258">
        <v>12</v>
      </c>
    </row>
    <row r="489" spans="1:18" ht="12.75" x14ac:dyDescent="0.35">
      <c r="A489" s="257" t="s">
        <v>1805</v>
      </c>
      <c r="B489" s="14" t="s">
        <v>629</v>
      </c>
      <c r="C489" s="14" t="s">
        <v>630</v>
      </c>
      <c r="D489" s="14" t="s">
        <v>1568</v>
      </c>
      <c r="E489" s="230">
        <v>7000</v>
      </c>
      <c r="F489" s="14">
        <v>42084078</v>
      </c>
      <c r="G489" s="14" t="s">
        <v>1569</v>
      </c>
      <c r="H489" s="14" t="s">
        <v>638</v>
      </c>
      <c r="I489" s="14" t="s">
        <v>634</v>
      </c>
      <c r="J489" s="14" t="s">
        <v>639</v>
      </c>
      <c r="K489" s="258">
        <v>1</v>
      </c>
      <c r="L489" s="258">
        <v>12</v>
      </c>
      <c r="M489" s="230">
        <v>84000</v>
      </c>
      <c r="N489" s="258">
        <v>1</v>
      </c>
      <c r="O489" s="258">
        <v>6</v>
      </c>
      <c r="P489" s="259">
        <v>42000</v>
      </c>
      <c r="Q489" s="258">
        <v>1</v>
      </c>
      <c r="R489" s="258">
        <v>12</v>
      </c>
    </row>
    <row r="490" spans="1:18" ht="12.75" x14ac:dyDescent="0.35">
      <c r="A490" s="257" t="s">
        <v>1805</v>
      </c>
      <c r="B490" s="14" t="s">
        <v>629</v>
      </c>
      <c r="C490" s="14" t="s">
        <v>630</v>
      </c>
      <c r="D490" s="14" t="s">
        <v>1570</v>
      </c>
      <c r="E490" s="230">
        <v>5000</v>
      </c>
      <c r="F490" s="14">
        <v>45232442</v>
      </c>
      <c r="G490" s="14" t="s">
        <v>1571</v>
      </c>
      <c r="H490" s="14" t="s">
        <v>895</v>
      </c>
      <c r="I490" s="14" t="s">
        <v>648</v>
      </c>
      <c r="J490" s="14" t="s">
        <v>648</v>
      </c>
      <c r="K490" s="258">
        <v>1</v>
      </c>
      <c r="L490" s="258">
        <v>12</v>
      </c>
      <c r="M490" s="230">
        <v>60000</v>
      </c>
      <c r="N490" s="258">
        <v>1</v>
      </c>
      <c r="O490" s="258">
        <v>6</v>
      </c>
      <c r="P490" s="259">
        <v>30000</v>
      </c>
      <c r="Q490" s="258">
        <v>1</v>
      </c>
      <c r="R490" s="258">
        <v>12</v>
      </c>
    </row>
    <row r="491" spans="1:18" ht="12.75" x14ac:dyDescent="0.35">
      <c r="A491" s="257" t="s">
        <v>1805</v>
      </c>
      <c r="B491" s="14" t="s">
        <v>629</v>
      </c>
      <c r="C491" s="14" t="s">
        <v>630</v>
      </c>
      <c r="D491" s="14" t="s">
        <v>1572</v>
      </c>
      <c r="E491" s="230">
        <v>8500</v>
      </c>
      <c r="F491" s="14">
        <v>7811043</v>
      </c>
      <c r="G491" s="14" t="s">
        <v>1573</v>
      </c>
      <c r="H491" s="14" t="s">
        <v>1574</v>
      </c>
      <c r="I491" s="14" t="s">
        <v>634</v>
      </c>
      <c r="J491" s="14" t="s">
        <v>639</v>
      </c>
      <c r="K491" s="258">
        <v>1</v>
      </c>
      <c r="L491" s="258">
        <v>12</v>
      </c>
      <c r="M491" s="230">
        <v>102000</v>
      </c>
      <c r="N491" s="258">
        <v>1</v>
      </c>
      <c r="O491" s="258">
        <v>6</v>
      </c>
      <c r="P491" s="259">
        <v>51000</v>
      </c>
      <c r="Q491" s="258">
        <v>1</v>
      </c>
      <c r="R491" s="258">
        <v>12</v>
      </c>
    </row>
    <row r="492" spans="1:18" ht="12.75" x14ac:dyDescent="0.35">
      <c r="A492" s="257" t="s">
        <v>1805</v>
      </c>
      <c r="B492" s="14" t="s">
        <v>629</v>
      </c>
      <c r="C492" s="14" t="s">
        <v>630</v>
      </c>
      <c r="D492" s="14" t="s">
        <v>1575</v>
      </c>
      <c r="E492" s="230">
        <v>3000</v>
      </c>
      <c r="F492" s="14">
        <v>10535210</v>
      </c>
      <c r="G492" s="14" t="s">
        <v>1576</v>
      </c>
      <c r="H492" s="14" t="s">
        <v>991</v>
      </c>
      <c r="I492" s="14" t="s">
        <v>673</v>
      </c>
      <c r="J492" s="14" t="s">
        <v>635</v>
      </c>
      <c r="K492" s="258">
        <v>1</v>
      </c>
      <c r="L492" s="258">
        <v>12</v>
      </c>
      <c r="M492" s="230">
        <v>36000</v>
      </c>
      <c r="N492" s="258">
        <v>1</v>
      </c>
      <c r="O492" s="258">
        <v>6</v>
      </c>
      <c r="P492" s="259">
        <v>18000</v>
      </c>
      <c r="Q492" s="258">
        <v>1</v>
      </c>
      <c r="R492" s="258">
        <v>12</v>
      </c>
    </row>
    <row r="493" spans="1:18" ht="12.75" x14ac:dyDescent="0.35">
      <c r="A493" s="257" t="s">
        <v>1805</v>
      </c>
      <c r="B493" s="14" t="s">
        <v>629</v>
      </c>
      <c r="C493" s="14" t="s">
        <v>630</v>
      </c>
      <c r="D493" s="14" t="s">
        <v>1577</v>
      </c>
      <c r="E493" s="230">
        <v>8000</v>
      </c>
      <c r="F493" s="14">
        <v>40777511</v>
      </c>
      <c r="G493" s="14" t="s">
        <v>1578</v>
      </c>
      <c r="H493" s="14" t="s">
        <v>786</v>
      </c>
      <c r="I493" s="14" t="s">
        <v>634</v>
      </c>
      <c r="J493" s="14" t="s">
        <v>639</v>
      </c>
      <c r="K493" s="258">
        <v>1</v>
      </c>
      <c r="L493" s="258">
        <v>12</v>
      </c>
      <c r="M493" s="230">
        <v>96000</v>
      </c>
      <c r="N493" s="258">
        <v>1</v>
      </c>
      <c r="O493" s="258">
        <v>6</v>
      </c>
      <c r="P493" s="259">
        <v>48000</v>
      </c>
      <c r="Q493" s="258">
        <v>1</v>
      </c>
      <c r="R493" s="258">
        <v>12</v>
      </c>
    </row>
    <row r="494" spans="1:18" ht="12.75" x14ac:dyDescent="0.35">
      <c r="A494" s="257" t="s">
        <v>1805</v>
      </c>
      <c r="B494" s="14" t="s">
        <v>629</v>
      </c>
      <c r="C494" s="14" t="s">
        <v>630</v>
      </c>
      <c r="D494" s="14" t="s">
        <v>870</v>
      </c>
      <c r="E494" s="230">
        <v>6500</v>
      </c>
      <c r="F494" s="14">
        <v>8268890</v>
      </c>
      <c r="G494" s="14" t="s">
        <v>1579</v>
      </c>
      <c r="H494" s="14" t="s">
        <v>645</v>
      </c>
      <c r="I494" s="14" t="s">
        <v>634</v>
      </c>
      <c r="J494" s="14" t="s">
        <v>639</v>
      </c>
      <c r="K494" s="258">
        <v>1</v>
      </c>
      <c r="L494" s="258">
        <v>12</v>
      </c>
      <c r="M494" s="230">
        <v>78000</v>
      </c>
      <c r="N494" s="258">
        <v>1</v>
      </c>
      <c r="O494" s="258">
        <v>6</v>
      </c>
      <c r="P494" s="259">
        <v>39000</v>
      </c>
      <c r="Q494" s="258">
        <v>1</v>
      </c>
      <c r="R494" s="258">
        <v>12</v>
      </c>
    </row>
    <row r="495" spans="1:18" ht="12.75" x14ac:dyDescent="0.35">
      <c r="A495" s="257" t="s">
        <v>1805</v>
      </c>
      <c r="B495" s="14" t="s">
        <v>629</v>
      </c>
      <c r="C495" s="14" t="s">
        <v>630</v>
      </c>
      <c r="D495" s="14" t="s">
        <v>1580</v>
      </c>
      <c r="E495" s="230">
        <v>15600</v>
      </c>
      <c r="F495" s="14">
        <v>42820447</v>
      </c>
      <c r="G495" s="14" t="s">
        <v>1581</v>
      </c>
      <c r="H495" s="14" t="s">
        <v>638</v>
      </c>
      <c r="I495" s="14" t="s">
        <v>634</v>
      </c>
      <c r="J495" s="14" t="s">
        <v>639</v>
      </c>
      <c r="K495" s="258">
        <v>1</v>
      </c>
      <c r="L495" s="258">
        <v>12</v>
      </c>
      <c r="M495" s="230">
        <v>187200</v>
      </c>
      <c r="N495" s="258">
        <v>1</v>
      </c>
      <c r="O495" s="258">
        <v>6</v>
      </c>
      <c r="P495" s="259">
        <v>93600</v>
      </c>
      <c r="Q495" s="258">
        <v>1</v>
      </c>
      <c r="R495" s="258">
        <v>12</v>
      </c>
    </row>
    <row r="496" spans="1:18" ht="12.75" x14ac:dyDescent="0.35">
      <c r="A496" s="257" t="s">
        <v>1805</v>
      </c>
      <c r="B496" s="14" t="s">
        <v>629</v>
      </c>
      <c r="C496" s="14" t="s">
        <v>630</v>
      </c>
      <c r="D496" s="14" t="s">
        <v>1582</v>
      </c>
      <c r="E496" s="230">
        <v>9500</v>
      </c>
      <c r="F496" s="14">
        <v>6452841</v>
      </c>
      <c r="G496" s="14" t="s">
        <v>1583</v>
      </c>
      <c r="H496" s="14" t="s">
        <v>669</v>
      </c>
      <c r="I496" s="14" t="s">
        <v>634</v>
      </c>
      <c r="J496" s="14" t="s">
        <v>639</v>
      </c>
      <c r="K496" s="258">
        <v>1</v>
      </c>
      <c r="L496" s="258">
        <v>12</v>
      </c>
      <c r="M496" s="230">
        <v>114000</v>
      </c>
      <c r="N496" s="258">
        <v>1</v>
      </c>
      <c r="O496" s="258">
        <v>6</v>
      </c>
      <c r="P496" s="259">
        <v>57000</v>
      </c>
      <c r="Q496" s="258">
        <v>1</v>
      </c>
      <c r="R496" s="258">
        <v>12</v>
      </c>
    </row>
    <row r="497" spans="1:18" ht="12.75" x14ac:dyDescent="0.35">
      <c r="A497" s="257" t="s">
        <v>1805</v>
      </c>
      <c r="B497" s="14" t="s">
        <v>629</v>
      </c>
      <c r="C497" s="14" t="s">
        <v>630</v>
      </c>
      <c r="D497" s="14" t="s">
        <v>649</v>
      </c>
      <c r="E497" s="230">
        <v>5000</v>
      </c>
      <c r="F497" s="14">
        <v>10051717</v>
      </c>
      <c r="G497" s="14" t="s">
        <v>1584</v>
      </c>
      <c r="H497" s="14" t="s">
        <v>1585</v>
      </c>
      <c r="I497" s="14" t="s">
        <v>634</v>
      </c>
      <c r="J497" s="14" t="s">
        <v>639</v>
      </c>
      <c r="K497" s="258">
        <v>1</v>
      </c>
      <c r="L497" s="258">
        <v>12</v>
      </c>
      <c r="M497" s="230">
        <v>60000</v>
      </c>
      <c r="N497" s="258">
        <v>1</v>
      </c>
      <c r="O497" s="258">
        <v>6</v>
      </c>
      <c r="P497" s="259">
        <v>30000</v>
      </c>
      <c r="Q497" s="258">
        <v>1</v>
      </c>
      <c r="R497" s="258">
        <v>12</v>
      </c>
    </row>
    <row r="498" spans="1:18" ht="12.75" x14ac:dyDescent="0.35">
      <c r="A498" s="257" t="s">
        <v>1805</v>
      </c>
      <c r="B498" s="14" t="s">
        <v>629</v>
      </c>
      <c r="C498" s="14" t="s">
        <v>630</v>
      </c>
      <c r="D498" s="14" t="s">
        <v>1586</v>
      </c>
      <c r="E498" s="230">
        <v>4000</v>
      </c>
      <c r="F498" s="14">
        <v>71819820</v>
      </c>
      <c r="G498" s="14" t="s">
        <v>1587</v>
      </c>
      <c r="H498" s="14" t="s">
        <v>638</v>
      </c>
      <c r="I498" s="14" t="s">
        <v>634</v>
      </c>
      <c r="J498" s="14" t="s">
        <v>639</v>
      </c>
      <c r="K498" s="258">
        <v>1</v>
      </c>
      <c r="L498" s="258">
        <v>12</v>
      </c>
      <c r="M498" s="230">
        <v>48000</v>
      </c>
      <c r="N498" s="258">
        <v>1</v>
      </c>
      <c r="O498" s="258">
        <v>6</v>
      </c>
      <c r="P498" s="259">
        <v>24000</v>
      </c>
      <c r="Q498" s="258">
        <v>1</v>
      </c>
      <c r="R498" s="258">
        <v>12</v>
      </c>
    </row>
    <row r="499" spans="1:18" ht="12.75" x14ac:dyDescent="0.35">
      <c r="A499" s="257" t="s">
        <v>1805</v>
      </c>
      <c r="B499" s="14" t="s">
        <v>629</v>
      </c>
      <c r="C499" s="14" t="s">
        <v>630</v>
      </c>
      <c r="D499" s="14" t="s">
        <v>674</v>
      </c>
      <c r="E499" s="230">
        <v>8500</v>
      </c>
      <c r="F499" s="14">
        <v>43746586</v>
      </c>
      <c r="G499" s="14" t="s">
        <v>1588</v>
      </c>
      <c r="H499" s="14" t="s">
        <v>679</v>
      </c>
      <c r="I499" s="14" t="s">
        <v>634</v>
      </c>
      <c r="J499" s="14" t="s">
        <v>639</v>
      </c>
      <c r="K499" s="258">
        <v>1</v>
      </c>
      <c r="L499" s="258">
        <v>12</v>
      </c>
      <c r="M499" s="230">
        <v>102000</v>
      </c>
      <c r="N499" s="258">
        <v>1</v>
      </c>
      <c r="O499" s="258">
        <v>6</v>
      </c>
      <c r="P499" s="259">
        <v>51000</v>
      </c>
      <c r="Q499" s="258">
        <v>1</v>
      </c>
      <c r="R499" s="258">
        <v>12</v>
      </c>
    </row>
    <row r="500" spans="1:18" ht="12.75" x14ac:dyDescent="0.35">
      <c r="A500" s="257" t="s">
        <v>1805</v>
      </c>
      <c r="B500" s="14" t="s">
        <v>629</v>
      </c>
      <c r="C500" s="14" t="s">
        <v>630</v>
      </c>
      <c r="D500" s="14" t="s">
        <v>1407</v>
      </c>
      <c r="E500" s="230">
        <v>8000</v>
      </c>
      <c r="F500" s="14">
        <v>40653260</v>
      </c>
      <c r="G500" s="14" t="s">
        <v>1589</v>
      </c>
      <c r="H500" s="14" t="s">
        <v>679</v>
      </c>
      <c r="I500" s="14" t="s">
        <v>634</v>
      </c>
      <c r="J500" s="14" t="s">
        <v>639</v>
      </c>
      <c r="K500" s="258">
        <v>1</v>
      </c>
      <c r="L500" s="258">
        <v>12</v>
      </c>
      <c r="M500" s="230">
        <v>96000</v>
      </c>
      <c r="N500" s="258">
        <v>1</v>
      </c>
      <c r="O500" s="258">
        <v>6</v>
      </c>
      <c r="P500" s="259">
        <v>48000</v>
      </c>
      <c r="Q500" s="258">
        <v>1</v>
      </c>
      <c r="R500" s="258">
        <v>12</v>
      </c>
    </row>
    <row r="501" spans="1:18" ht="12.75" x14ac:dyDescent="0.35">
      <c r="A501" s="257" t="s">
        <v>1805</v>
      </c>
      <c r="B501" s="14" t="s">
        <v>629</v>
      </c>
      <c r="C501" s="14" t="s">
        <v>630</v>
      </c>
      <c r="D501" s="14" t="s">
        <v>1302</v>
      </c>
      <c r="E501" s="230">
        <v>8000</v>
      </c>
      <c r="F501" s="14">
        <v>10545043</v>
      </c>
      <c r="G501" s="14" t="s">
        <v>1590</v>
      </c>
      <c r="H501" s="14" t="s">
        <v>638</v>
      </c>
      <c r="I501" s="14" t="s">
        <v>634</v>
      </c>
      <c r="J501" s="14" t="s">
        <v>639</v>
      </c>
      <c r="K501" s="258">
        <v>1</v>
      </c>
      <c r="L501" s="258">
        <v>12</v>
      </c>
      <c r="M501" s="230">
        <v>96000</v>
      </c>
      <c r="N501" s="258">
        <v>1</v>
      </c>
      <c r="O501" s="258">
        <v>6</v>
      </c>
      <c r="P501" s="259">
        <v>48000</v>
      </c>
      <c r="Q501" s="258">
        <v>1</v>
      </c>
      <c r="R501" s="258">
        <v>12</v>
      </c>
    </row>
    <row r="502" spans="1:18" ht="12.75" x14ac:dyDescent="0.35">
      <c r="A502" s="257" t="s">
        <v>1805</v>
      </c>
      <c r="B502" s="14" t="s">
        <v>629</v>
      </c>
      <c r="C502" s="14" t="s">
        <v>630</v>
      </c>
      <c r="D502" s="14" t="s">
        <v>1591</v>
      </c>
      <c r="E502" s="230">
        <v>6000</v>
      </c>
      <c r="F502" s="14">
        <v>31680587</v>
      </c>
      <c r="G502" s="14" t="s">
        <v>1592</v>
      </c>
      <c r="H502" s="14" t="s">
        <v>638</v>
      </c>
      <c r="I502" s="14" t="s">
        <v>634</v>
      </c>
      <c r="J502" s="14" t="s">
        <v>639</v>
      </c>
      <c r="K502" s="258">
        <v>1</v>
      </c>
      <c r="L502" s="258">
        <v>10</v>
      </c>
      <c r="M502" s="230">
        <v>60000</v>
      </c>
      <c r="N502" s="258">
        <v>0</v>
      </c>
      <c r="O502" s="258">
        <v>0</v>
      </c>
      <c r="P502" s="259">
        <v>0</v>
      </c>
      <c r="Q502" s="258">
        <v>1</v>
      </c>
      <c r="R502" s="258">
        <v>12</v>
      </c>
    </row>
    <row r="503" spans="1:18" ht="12.75" x14ac:dyDescent="0.35">
      <c r="A503" s="257" t="s">
        <v>1805</v>
      </c>
      <c r="B503" s="14" t="s">
        <v>629</v>
      </c>
      <c r="C503" s="14" t="s">
        <v>630</v>
      </c>
      <c r="D503" s="14" t="s">
        <v>849</v>
      </c>
      <c r="E503" s="230">
        <v>7000</v>
      </c>
      <c r="F503" s="14">
        <v>42960489</v>
      </c>
      <c r="G503" s="14" t="s">
        <v>1593</v>
      </c>
      <c r="H503" s="14" t="s">
        <v>638</v>
      </c>
      <c r="I503" s="14" t="s">
        <v>634</v>
      </c>
      <c r="J503" s="14" t="s">
        <v>639</v>
      </c>
      <c r="K503" s="258">
        <v>1</v>
      </c>
      <c r="L503" s="258">
        <v>12</v>
      </c>
      <c r="M503" s="230">
        <v>84000</v>
      </c>
      <c r="N503" s="258">
        <v>1</v>
      </c>
      <c r="O503" s="258">
        <v>6</v>
      </c>
      <c r="P503" s="259">
        <v>42000</v>
      </c>
      <c r="Q503" s="258">
        <v>1</v>
      </c>
      <c r="R503" s="258">
        <v>12</v>
      </c>
    </row>
    <row r="504" spans="1:18" ht="12.75" x14ac:dyDescent="0.35">
      <c r="A504" s="257" t="s">
        <v>1805</v>
      </c>
      <c r="B504" s="14" t="s">
        <v>629</v>
      </c>
      <c r="C504" s="14" t="s">
        <v>630</v>
      </c>
      <c r="D504" s="14" t="s">
        <v>1594</v>
      </c>
      <c r="E504" s="230">
        <v>4500</v>
      </c>
      <c r="F504" s="14">
        <v>9771374</v>
      </c>
      <c r="G504" s="14" t="s">
        <v>1595</v>
      </c>
      <c r="H504" s="14" t="s">
        <v>1596</v>
      </c>
      <c r="I504" s="14" t="s">
        <v>634</v>
      </c>
      <c r="J504" s="14" t="s">
        <v>639</v>
      </c>
      <c r="K504" s="258">
        <v>1</v>
      </c>
      <c r="L504" s="258">
        <v>12</v>
      </c>
      <c r="M504" s="230">
        <v>54000</v>
      </c>
      <c r="N504" s="258">
        <v>1</v>
      </c>
      <c r="O504" s="258">
        <v>6</v>
      </c>
      <c r="P504" s="259">
        <v>27000</v>
      </c>
      <c r="Q504" s="258">
        <v>1</v>
      </c>
      <c r="R504" s="258">
        <v>12</v>
      </c>
    </row>
    <row r="505" spans="1:18" ht="12.75" x14ac:dyDescent="0.35">
      <c r="A505" s="257" t="s">
        <v>1805</v>
      </c>
      <c r="B505" s="14" t="s">
        <v>629</v>
      </c>
      <c r="C505" s="14" t="s">
        <v>630</v>
      </c>
      <c r="D505" s="14" t="s">
        <v>987</v>
      </c>
      <c r="E505" s="230">
        <v>15600</v>
      </c>
      <c r="F505" s="14">
        <v>1334200</v>
      </c>
      <c r="G505" s="14" t="s">
        <v>1597</v>
      </c>
      <c r="H505" s="14" t="s">
        <v>645</v>
      </c>
      <c r="I505" s="14" t="s">
        <v>648</v>
      </c>
      <c r="J505" s="14" t="s">
        <v>639</v>
      </c>
      <c r="K505" s="258">
        <v>1</v>
      </c>
      <c r="L505" s="258">
        <v>4</v>
      </c>
      <c r="M505" s="230">
        <v>62400</v>
      </c>
      <c r="N505" s="258">
        <v>0</v>
      </c>
      <c r="O505" s="258">
        <v>0</v>
      </c>
      <c r="P505" s="259">
        <v>0</v>
      </c>
      <c r="Q505" s="258">
        <v>1</v>
      </c>
      <c r="R505" s="258">
        <v>12</v>
      </c>
    </row>
    <row r="506" spans="1:18" ht="12.75" x14ac:dyDescent="0.35">
      <c r="A506" s="257" t="s">
        <v>1805</v>
      </c>
      <c r="B506" s="14" t="s">
        <v>629</v>
      </c>
      <c r="C506" s="14" t="s">
        <v>630</v>
      </c>
      <c r="D506" s="14" t="s">
        <v>1099</v>
      </c>
      <c r="E506" s="230">
        <v>12500</v>
      </c>
      <c r="F506" s="14">
        <v>10251125</v>
      </c>
      <c r="G506" s="14" t="s">
        <v>1598</v>
      </c>
      <c r="H506" s="14" t="s">
        <v>661</v>
      </c>
      <c r="I506" s="14" t="s">
        <v>634</v>
      </c>
      <c r="J506" s="14" t="s">
        <v>639</v>
      </c>
      <c r="K506" s="258">
        <v>1</v>
      </c>
      <c r="L506" s="258">
        <v>12</v>
      </c>
      <c r="M506" s="230">
        <v>150000</v>
      </c>
      <c r="N506" s="258">
        <v>1</v>
      </c>
      <c r="O506" s="258">
        <v>6</v>
      </c>
      <c r="P506" s="259">
        <v>75000</v>
      </c>
      <c r="Q506" s="258">
        <v>1</v>
      </c>
      <c r="R506" s="258">
        <v>12</v>
      </c>
    </row>
    <row r="507" spans="1:18" ht="12.75" x14ac:dyDescent="0.35">
      <c r="A507" s="257" t="s">
        <v>1805</v>
      </c>
      <c r="B507" s="14" t="s">
        <v>629</v>
      </c>
      <c r="C507" s="14" t="s">
        <v>630</v>
      </c>
      <c r="D507" s="14" t="s">
        <v>1599</v>
      </c>
      <c r="E507" s="230">
        <v>6000</v>
      </c>
      <c r="F507" s="14">
        <v>6282579</v>
      </c>
      <c r="G507" s="14" t="s">
        <v>1600</v>
      </c>
      <c r="H507" s="14" t="s">
        <v>645</v>
      </c>
      <c r="I507" s="14" t="s">
        <v>648</v>
      </c>
      <c r="J507" s="14" t="s">
        <v>639</v>
      </c>
      <c r="K507" s="258">
        <v>1</v>
      </c>
      <c r="L507" s="258">
        <v>12</v>
      </c>
      <c r="M507" s="230">
        <v>72000</v>
      </c>
      <c r="N507" s="258">
        <v>1</v>
      </c>
      <c r="O507" s="258">
        <v>6</v>
      </c>
      <c r="P507" s="259">
        <v>36000</v>
      </c>
      <c r="Q507" s="258">
        <v>1</v>
      </c>
      <c r="R507" s="258">
        <v>12</v>
      </c>
    </row>
    <row r="508" spans="1:18" ht="12.75" x14ac:dyDescent="0.35">
      <c r="A508" s="257" t="s">
        <v>1805</v>
      </c>
      <c r="B508" s="14" t="s">
        <v>629</v>
      </c>
      <c r="C508" s="14" t="s">
        <v>630</v>
      </c>
      <c r="D508" s="14" t="s">
        <v>1601</v>
      </c>
      <c r="E508" s="230">
        <v>6500</v>
      </c>
      <c r="F508" s="14">
        <v>45622179</v>
      </c>
      <c r="G508" s="14" t="s">
        <v>1602</v>
      </c>
      <c r="H508" s="14" t="s">
        <v>642</v>
      </c>
      <c r="I508" s="14" t="s">
        <v>634</v>
      </c>
      <c r="J508" s="14" t="s">
        <v>639</v>
      </c>
      <c r="K508" s="258">
        <v>1</v>
      </c>
      <c r="L508" s="258">
        <v>12</v>
      </c>
      <c r="M508" s="230">
        <v>78000</v>
      </c>
      <c r="N508" s="258">
        <v>1</v>
      </c>
      <c r="O508" s="258">
        <v>6</v>
      </c>
      <c r="P508" s="259">
        <v>39000</v>
      </c>
      <c r="Q508" s="258">
        <v>1</v>
      </c>
      <c r="R508" s="258">
        <v>12</v>
      </c>
    </row>
    <row r="509" spans="1:18" ht="12.75" x14ac:dyDescent="0.35">
      <c r="A509" s="257" t="s">
        <v>1805</v>
      </c>
      <c r="B509" s="14" t="s">
        <v>629</v>
      </c>
      <c r="C509" s="14" t="s">
        <v>630</v>
      </c>
      <c r="D509" s="14" t="s">
        <v>670</v>
      </c>
      <c r="E509" s="230">
        <v>3000</v>
      </c>
      <c r="F509" s="14">
        <v>10405896</v>
      </c>
      <c r="G509" s="14" t="s">
        <v>1603</v>
      </c>
      <c r="H509" s="14" t="s">
        <v>672</v>
      </c>
      <c r="I509" s="14" t="s">
        <v>673</v>
      </c>
      <c r="J509" s="14" t="s">
        <v>672</v>
      </c>
      <c r="K509" s="258">
        <v>1</v>
      </c>
      <c r="L509" s="258">
        <v>12</v>
      </c>
      <c r="M509" s="230">
        <v>36000</v>
      </c>
      <c r="N509" s="258">
        <v>1</v>
      </c>
      <c r="O509" s="258">
        <v>6</v>
      </c>
      <c r="P509" s="259">
        <v>18000</v>
      </c>
      <c r="Q509" s="258">
        <v>1</v>
      </c>
      <c r="R509" s="258">
        <v>12</v>
      </c>
    </row>
    <row r="510" spans="1:18" ht="12.75" x14ac:dyDescent="0.35">
      <c r="A510" s="257" t="s">
        <v>1805</v>
      </c>
      <c r="B510" s="14" t="s">
        <v>629</v>
      </c>
      <c r="C510" s="14" t="s">
        <v>630</v>
      </c>
      <c r="D510" s="14" t="s">
        <v>935</v>
      </c>
      <c r="E510" s="230">
        <v>9000</v>
      </c>
      <c r="F510" s="14">
        <v>41177193</v>
      </c>
      <c r="G510" s="14" t="s">
        <v>1604</v>
      </c>
      <c r="H510" s="14" t="s">
        <v>679</v>
      </c>
      <c r="I510" s="14" t="s">
        <v>634</v>
      </c>
      <c r="J510" s="14" t="s">
        <v>639</v>
      </c>
      <c r="K510" s="258">
        <v>1</v>
      </c>
      <c r="L510" s="258">
        <v>12</v>
      </c>
      <c r="M510" s="230">
        <v>108000</v>
      </c>
      <c r="N510" s="258">
        <v>1</v>
      </c>
      <c r="O510" s="258">
        <v>6</v>
      </c>
      <c r="P510" s="259">
        <v>54000</v>
      </c>
      <c r="Q510" s="258">
        <v>1</v>
      </c>
      <c r="R510" s="258">
        <v>12</v>
      </c>
    </row>
    <row r="511" spans="1:18" ht="12.75" x14ac:dyDescent="0.35">
      <c r="A511" s="257" t="s">
        <v>1805</v>
      </c>
      <c r="B511" s="14" t="s">
        <v>629</v>
      </c>
      <c r="C511" s="14" t="s">
        <v>630</v>
      </c>
      <c r="D511" s="14" t="s">
        <v>1605</v>
      </c>
      <c r="E511" s="230">
        <v>3000</v>
      </c>
      <c r="F511" s="14">
        <v>10471052</v>
      </c>
      <c r="G511" s="14" t="s">
        <v>1606</v>
      </c>
      <c r="H511" s="14" t="s">
        <v>693</v>
      </c>
      <c r="I511" s="14" t="s">
        <v>634</v>
      </c>
      <c r="J511" s="14" t="s">
        <v>635</v>
      </c>
      <c r="K511" s="258">
        <v>1</v>
      </c>
      <c r="L511" s="258">
        <v>12</v>
      </c>
      <c r="M511" s="230">
        <v>36000</v>
      </c>
      <c r="N511" s="258">
        <v>1</v>
      </c>
      <c r="O511" s="258">
        <v>6</v>
      </c>
      <c r="P511" s="259">
        <v>18000</v>
      </c>
      <c r="Q511" s="258">
        <v>1</v>
      </c>
      <c r="R511" s="258">
        <v>12</v>
      </c>
    </row>
    <row r="512" spans="1:18" ht="12.75" x14ac:dyDescent="0.35">
      <c r="A512" s="257" t="s">
        <v>1805</v>
      </c>
      <c r="B512" s="14" t="s">
        <v>629</v>
      </c>
      <c r="C512" s="14" t="s">
        <v>630</v>
      </c>
      <c r="D512" s="14" t="s">
        <v>731</v>
      </c>
      <c r="E512" s="230">
        <v>1800</v>
      </c>
      <c r="F512" s="14">
        <v>7180508</v>
      </c>
      <c r="G512" s="14" t="s">
        <v>1607</v>
      </c>
      <c r="H512" s="14" t="s">
        <v>767</v>
      </c>
      <c r="I512" s="14" t="s">
        <v>634</v>
      </c>
      <c r="J512" s="14" t="s">
        <v>733</v>
      </c>
      <c r="K512" s="258">
        <v>1</v>
      </c>
      <c r="L512" s="258">
        <v>12</v>
      </c>
      <c r="M512" s="230">
        <v>21600</v>
      </c>
      <c r="N512" s="258">
        <v>1</v>
      </c>
      <c r="O512" s="258">
        <v>6</v>
      </c>
      <c r="P512" s="259">
        <v>10800</v>
      </c>
      <c r="Q512" s="258">
        <v>1</v>
      </c>
      <c r="R512" s="258">
        <v>12</v>
      </c>
    </row>
    <row r="513" spans="1:18" ht="12.75" x14ac:dyDescent="0.35">
      <c r="A513" s="257" t="s">
        <v>1805</v>
      </c>
      <c r="B513" s="14" t="s">
        <v>629</v>
      </c>
      <c r="C513" s="14" t="s">
        <v>630</v>
      </c>
      <c r="D513" s="14" t="s">
        <v>847</v>
      </c>
      <c r="E513" s="230">
        <v>15600</v>
      </c>
      <c r="F513" s="14">
        <v>10770580</v>
      </c>
      <c r="G513" s="14" t="s">
        <v>1608</v>
      </c>
      <c r="H513" s="14" t="s">
        <v>963</v>
      </c>
      <c r="I513" s="14" t="s">
        <v>634</v>
      </c>
      <c r="J513" s="14" t="s">
        <v>639</v>
      </c>
      <c r="K513" s="258">
        <v>1</v>
      </c>
      <c r="L513" s="258">
        <v>12</v>
      </c>
      <c r="M513" s="230">
        <v>187200</v>
      </c>
      <c r="N513" s="258">
        <v>1</v>
      </c>
      <c r="O513" s="258">
        <v>6</v>
      </c>
      <c r="P513" s="259">
        <v>93600</v>
      </c>
      <c r="Q513" s="258">
        <v>1</v>
      </c>
      <c r="R513" s="258">
        <v>12</v>
      </c>
    </row>
    <row r="514" spans="1:18" ht="12.75" x14ac:dyDescent="0.35">
      <c r="A514" s="257" t="s">
        <v>1805</v>
      </c>
      <c r="B514" s="14" t="s">
        <v>687</v>
      </c>
      <c r="C514" s="14" t="s">
        <v>630</v>
      </c>
      <c r="D514" s="14" t="s">
        <v>774</v>
      </c>
      <c r="E514" s="230">
        <v>3000</v>
      </c>
      <c r="F514" s="14">
        <v>73253304</v>
      </c>
      <c r="G514" s="14" t="s">
        <v>1609</v>
      </c>
      <c r="H514" s="14" t="s">
        <v>797</v>
      </c>
      <c r="I514" s="14" t="s">
        <v>648</v>
      </c>
      <c r="J514" s="14" t="s">
        <v>639</v>
      </c>
      <c r="K514" s="258">
        <v>1</v>
      </c>
      <c r="L514" s="258">
        <v>2</v>
      </c>
      <c r="M514" s="230">
        <v>6000</v>
      </c>
      <c r="N514" s="258">
        <v>1</v>
      </c>
      <c r="O514" s="258">
        <v>6</v>
      </c>
      <c r="P514" s="259">
        <v>18000</v>
      </c>
      <c r="Q514" s="258">
        <v>1</v>
      </c>
      <c r="R514" s="258">
        <v>12</v>
      </c>
    </row>
    <row r="515" spans="1:18" ht="12.75" x14ac:dyDescent="0.35">
      <c r="A515" s="257" t="s">
        <v>1805</v>
      </c>
      <c r="B515" s="14" t="s">
        <v>629</v>
      </c>
      <c r="C515" s="14" t="s">
        <v>630</v>
      </c>
      <c r="D515" s="14" t="s">
        <v>1610</v>
      </c>
      <c r="E515" s="230">
        <v>4500</v>
      </c>
      <c r="F515" s="14">
        <v>46519443</v>
      </c>
      <c r="G515" s="14" t="s">
        <v>1611</v>
      </c>
      <c r="H515" s="14" t="s">
        <v>701</v>
      </c>
      <c r="I515" s="14" t="s">
        <v>634</v>
      </c>
      <c r="J515" s="14" t="s">
        <v>639</v>
      </c>
      <c r="K515" s="258">
        <v>1</v>
      </c>
      <c r="L515" s="258">
        <v>12</v>
      </c>
      <c r="M515" s="230">
        <v>54000</v>
      </c>
      <c r="N515" s="258">
        <v>1</v>
      </c>
      <c r="O515" s="258">
        <v>6</v>
      </c>
      <c r="P515" s="259">
        <v>27000</v>
      </c>
      <c r="Q515" s="258">
        <v>1</v>
      </c>
      <c r="R515" s="258">
        <v>12</v>
      </c>
    </row>
    <row r="516" spans="1:18" ht="12.75" x14ac:dyDescent="0.35">
      <c r="A516" s="257" t="s">
        <v>1805</v>
      </c>
      <c r="B516" s="14" t="s">
        <v>629</v>
      </c>
      <c r="C516" s="14" t="s">
        <v>630</v>
      </c>
      <c r="D516" s="14" t="s">
        <v>1612</v>
      </c>
      <c r="E516" s="230">
        <v>3500</v>
      </c>
      <c r="F516" s="14">
        <v>41661998</v>
      </c>
      <c r="G516" s="14" t="s">
        <v>1613</v>
      </c>
      <c r="H516" s="14" t="s">
        <v>1377</v>
      </c>
      <c r="I516" s="14" t="s">
        <v>698</v>
      </c>
      <c r="J516" s="14" t="s">
        <v>639</v>
      </c>
      <c r="K516" s="258">
        <v>1</v>
      </c>
      <c r="L516" s="258">
        <v>12</v>
      </c>
      <c r="M516" s="230">
        <v>42000</v>
      </c>
      <c r="N516" s="258">
        <v>1</v>
      </c>
      <c r="O516" s="258">
        <v>6</v>
      </c>
      <c r="P516" s="259">
        <v>21000</v>
      </c>
      <c r="Q516" s="258">
        <v>1</v>
      </c>
      <c r="R516" s="258">
        <v>12</v>
      </c>
    </row>
    <row r="517" spans="1:18" ht="12.75" x14ac:dyDescent="0.35">
      <c r="A517" s="257" t="s">
        <v>1805</v>
      </c>
      <c r="B517" s="14" t="s">
        <v>629</v>
      </c>
      <c r="C517" s="14" t="s">
        <v>630</v>
      </c>
      <c r="D517" s="14" t="s">
        <v>1614</v>
      </c>
      <c r="E517" s="230">
        <v>9000</v>
      </c>
      <c r="F517" s="14">
        <v>9357288</v>
      </c>
      <c r="G517" s="14" t="s">
        <v>1615</v>
      </c>
      <c r="H517" s="14" t="s">
        <v>1498</v>
      </c>
      <c r="I517" s="14" t="s">
        <v>634</v>
      </c>
      <c r="J517" s="14" t="s">
        <v>639</v>
      </c>
      <c r="K517" s="258">
        <v>1</v>
      </c>
      <c r="L517" s="258">
        <v>12</v>
      </c>
      <c r="M517" s="230">
        <v>108000</v>
      </c>
      <c r="N517" s="258">
        <v>1</v>
      </c>
      <c r="O517" s="258">
        <v>6</v>
      </c>
      <c r="P517" s="259">
        <v>54000</v>
      </c>
      <c r="Q517" s="258">
        <v>1</v>
      </c>
      <c r="R517" s="258">
        <v>12</v>
      </c>
    </row>
    <row r="518" spans="1:18" ht="12.75" x14ac:dyDescent="0.35">
      <c r="A518" s="257" t="s">
        <v>1805</v>
      </c>
      <c r="B518" s="14" t="s">
        <v>629</v>
      </c>
      <c r="C518" s="14" t="s">
        <v>630</v>
      </c>
      <c r="D518" s="14" t="s">
        <v>1409</v>
      </c>
      <c r="E518" s="230">
        <v>15600</v>
      </c>
      <c r="F518" s="14">
        <v>43942616</v>
      </c>
      <c r="G518" s="14" t="s">
        <v>1616</v>
      </c>
      <c r="H518" s="14" t="s">
        <v>638</v>
      </c>
      <c r="I518" s="14" t="s">
        <v>634</v>
      </c>
      <c r="J518" s="14" t="s">
        <v>639</v>
      </c>
      <c r="K518" s="258">
        <v>1</v>
      </c>
      <c r="L518" s="258">
        <v>12</v>
      </c>
      <c r="M518" s="230">
        <v>187200</v>
      </c>
      <c r="N518" s="258">
        <v>1</v>
      </c>
      <c r="O518" s="258">
        <v>1</v>
      </c>
      <c r="P518" s="259">
        <v>15600</v>
      </c>
      <c r="Q518" s="258">
        <v>1</v>
      </c>
      <c r="R518" s="258">
        <v>12</v>
      </c>
    </row>
    <row r="519" spans="1:18" ht="12.75" x14ac:dyDescent="0.35">
      <c r="A519" s="257" t="s">
        <v>1805</v>
      </c>
      <c r="B519" s="14" t="s">
        <v>629</v>
      </c>
      <c r="C519" s="14" t="s">
        <v>630</v>
      </c>
      <c r="D519" s="14" t="s">
        <v>1617</v>
      </c>
      <c r="E519" s="230">
        <v>4500</v>
      </c>
      <c r="F519" s="14">
        <v>44138204</v>
      </c>
      <c r="G519" s="14" t="s">
        <v>1618</v>
      </c>
      <c r="H519" s="14" t="s">
        <v>767</v>
      </c>
      <c r="I519" s="14" t="s">
        <v>648</v>
      </c>
      <c r="J519" s="14" t="s">
        <v>648</v>
      </c>
      <c r="K519" s="258">
        <v>1</v>
      </c>
      <c r="L519" s="258">
        <v>12</v>
      </c>
      <c r="M519" s="230">
        <v>54000</v>
      </c>
      <c r="N519" s="258">
        <v>1</v>
      </c>
      <c r="O519" s="258">
        <v>6</v>
      </c>
      <c r="P519" s="259">
        <v>27000</v>
      </c>
      <c r="Q519" s="258">
        <v>1</v>
      </c>
      <c r="R519" s="258">
        <v>12</v>
      </c>
    </row>
    <row r="520" spans="1:18" ht="12.75" x14ac:dyDescent="0.35">
      <c r="A520" s="257" t="s">
        <v>1805</v>
      </c>
      <c r="B520" s="14" t="s">
        <v>629</v>
      </c>
      <c r="C520" s="14" t="s">
        <v>630</v>
      </c>
      <c r="D520" s="14" t="s">
        <v>1619</v>
      </c>
      <c r="E520" s="230">
        <v>6000</v>
      </c>
      <c r="F520" s="14">
        <v>40784964</v>
      </c>
      <c r="G520" s="14" t="s">
        <v>1620</v>
      </c>
      <c r="H520" s="14" t="s">
        <v>872</v>
      </c>
      <c r="I520" s="14" t="s">
        <v>634</v>
      </c>
      <c r="J520" s="14" t="s">
        <v>639</v>
      </c>
      <c r="K520" s="258">
        <v>1</v>
      </c>
      <c r="L520" s="258">
        <v>12</v>
      </c>
      <c r="M520" s="230">
        <v>72000</v>
      </c>
      <c r="N520" s="258">
        <v>1</v>
      </c>
      <c r="O520" s="258">
        <v>6</v>
      </c>
      <c r="P520" s="259">
        <v>36000</v>
      </c>
      <c r="Q520" s="258">
        <v>1</v>
      </c>
      <c r="R520" s="258">
        <v>12</v>
      </c>
    </row>
    <row r="521" spans="1:18" ht="12.75" x14ac:dyDescent="0.35">
      <c r="A521" s="257" t="s">
        <v>1805</v>
      </c>
      <c r="B521" s="14" t="s">
        <v>629</v>
      </c>
      <c r="C521" s="14" t="s">
        <v>630</v>
      </c>
      <c r="D521" s="14" t="s">
        <v>1122</v>
      </c>
      <c r="E521" s="230">
        <v>10500</v>
      </c>
      <c r="F521" s="14">
        <v>1334202</v>
      </c>
      <c r="G521" s="14" t="s">
        <v>1621</v>
      </c>
      <c r="H521" s="14" t="s">
        <v>786</v>
      </c>
      <c r="I521" s="14" t="s">
        <v>634</v>
      </c>
      <c r="J521" s="14" t="s">
        <v>639</v>
      </c>
      <c r="K521" s="258">
        <v>1</v>
      </c>
      <c r="L521" s="258">
        <v>12</v>
      </c>
      <c r="M521" s="230">
        <v>126000</v>
      </c>
      <c r="N521" s="258">
        <v>1</v>
      </c>
      <c r="O521" s="258">
        <v>6</v>
      </c>
      <c r="P521" s="259">
        <v>63000</v>
      </c>
      <c r="Q521" s="258">
        <v>1</v>
      </c>
      <c r="R521" s="258">
        <v>12</v>
      </c>
    </row>
    <row r="522" spans="1:18" ht="12.75" x14ac:dyDescent="0.35">
      <c r="A522" s="257" t="s">
        <v>1805</v>
      </c>
      <c r="B522" s="14" t="s">
        <v>629</v>
      </c>
      <c r="C522" s="14" t="s">
        <v>630</v>
      </c>
      <c r="D522" s="14" t="s">
        <v>1622</v>
      </c>
      <c r="E522" s="230">
        <v>8000</v>
      </c>
      <c r="F522" s="14">
        <v>40745312</v>
      </c>
      <c r="G522" s="14" t="s">
        <v>1623</v>
      </c>
      <c r="H522" s="14" t="s">
        <v>786</v>
      </c>
      <c r="I522" s="14" t="s">
        <v>634</v>
      </c>
      <c r="J522" s="14" t="s">
        <v>639</v>
      </c>
      <c r="K522" s="258">
        <v>1</v>
      </c>
      <c r="L522" s="258">
        <v>12</v>
      </c>
      <c r="M522" s="230">
        <v>96000</v>
      </c>
      <c r="N522" s="258">
        <v>1</v>
      </c>
      <c r="O522" s="258">
        <v>6</v>
      </c>
      <c r="P522" s="259">
        <v>48000</v>
      </c>
      <c r="Q522" s="258">
        <v>1</v>
      </c>
      <c r="R522" s="258">
        <v>12</v>
      </c>
    </row>
    <row r="523" spans="1:18" ht="12.75" x14ac:dyDescent="0.35">
      <c r="A523" s="257" t="s">
        <v>1805</v>
      </c>
      <c r="B523" s="14" t="s">
        <v>629</v>
      </c>
      <c r="C523" s="14" t="s">
        <v>630</v>
      </c>
      <c r="D523" s="14" t="s">
        <v>789</v>
      </c>
      <c r="E523" s="230">
        <v>15600</v>
      </c>
      <c r="F523" s="14">
        <v>41562131</v>
      </c>
      <c r="G523" s="14" t="s">
        <v>1624</v>
      </c>
      <c r="H523" s="14" t="s">
        <v>679</v>
      </c>
      <c r="I523" s="14" t="s">
        <v>648</v>
      </c>
      <c r="J523" s="14" t="s">
        <v>639</v>
      </c>
      <c r="K523" s="258">
        <v>1</v>
      </c>
      <c r="L523" s="258">
        <v>1</v>
      </c>
      <c r="M523" s="230">
        <v>15600</v>
      </c>
      <c r="N523" s="258">
        <v>0</v>
      </c>
      <c r="O523" s="258">
        <v>0</v>
      </c>
      <c r="P523" s="259">
        <v>0</v>
      </c>
      <c r="Q523" s="258">
        <v>1</v>
      </c>
      <c r="R523" s="258">
        <v>12</v>
      </c>
    </row>
    <row r="524" spans="1:18" ht="12.75" x14ac:dyDescent="0.35">
      <c r="A524" s="257" t="s">
        <v>1805</v>
      </c>
      <c r="B524" s="14" t="s">
        <v>629</v>
      </c>
      <c r="C524" s="14" t="s">
        <v>630</v>
      </c>
      <c r="D524" s="14" t="s">
        <v>1625</v>
      </c>
      <c r="E524" s="230">
        <v>3000</v>
      </c>
      <c r="F524" s="14">
        <v>7831269</v>
      </c>
      <c r="G524" s="14" t="s">
        <v>1626</v>
      </c>
      <c r="H524" s="14" t="s">
        <v>642</v>
      </c>
      <c r="I524" s="14" t="s">
        <v>648</v>
      </c>
      <c r="J524" s="14" t="s">
        <v>635</v>
      </c>
      <c r="K524" s="258">
        <v>1</v>
      </c>
      <c r="L524" s="258">
        <v>12</v>
      </c>
      <c r="M524" s="230">
        <v>36000</v>
      </c>
      <c r="N524" s="258">
        <v>1</v>
      </c>
      <c r="O524" s="258">
        <v>6</v>
      </c>
      <c r="P524" s="259">
        <v>18000</v>
      </c>
      <c r="Q524" s="258">
        <v>1</v>
      </c>
      <c r="R524" s="258">
        <v>12</v>
      </c>
    </row>
    <row r="525" spans="1:18" ht="12.75" x14ac:dyDescent="0.35">
      <c r="A525" s="257" t="s">
        <v>1805</v>
      </c>
      <c r="B525" s="14" t="s">
        <v>629</v>
      </c>
      <c r="C525" s="14" t="s">
        <v>630</v>
      </c>
      <c r="D525" s="14" t="s">
        <v>1627</v>
      </c>
      <c r="E525" s="230">
        <v>7000</v>
      </c>
      <c r="F525" s="14">
        <v>17822076</v>
      </c>
      <c r="G525" s="14" t="s">
        <v>1628</v>
      </c>
      <c r="H525" s="14" t="s">
        <v>651</v>
      </c>
      <c r="I525" s="14" t="s">
        <v>634</v>
      </c>
      <c r="J525" s="14" t="s">
        <v>639</v>
      </c>
      <c r="K525" s="258">
        <v>1</v>
      </c>
      <c r="L525" s="258">
        <v>12</v>
      </c>
      <c r="M525" s="230">
        <v>84000</v>
      </c>
      <c r="N525" s="258">
        <v>1</v>
      </c>
      <c r="O525" s="258">
        <v>6</v>
      </c>
      <c r="P525" s="259">
        <v>42000</v>
      </c>
      <c r="Q525" s="258">
        <v>1</v>
      </c>
      <c r="R525" s="258">
        <v>12</v>
      </c>
    </row>
    <row r="526" spans="1:18" ht="12.75" x14ac:dyDescent="0.35">
      <c r="A526" s="257" t="s">
        <v>1805</v>
      </c>
      <c r="B526" s="14" t="s">
        <v>629</v>
      </c>
      <c r="C526" s="14" t="s">
        <v>630</v>
      </c>
      <c r="D526" s="14" t="s">
        <v>1409</v>
      </c>
      <c r="E526" s="230">
        <v>12000</v>
      </c>
      <c r="F526" s="14">
        <v>10736083</v>
      </c>
      <c r="G526" s="14" t="s">
        <v>1629</v>
      </c>
      <c r="H526" s="14" t="s">
        <v>638</v>
      </c>
      <c r="I526" s="14" t="s">
        <v>634</v>
      </c>
      <c r="J526" s="14" t="s">
        <v>639</v>
      </c>
      <c r="K526" s="258">
        <v>0</v>
      </c>
      <c r="L526" s="258">
        <v>0</v>
      </c>
      <c r="M526" s="230">
        <v>0</v>
      </c>
      <c r="N526" s="258">
        <v>1</v>
      </c>
      <c r="O526" s="258">
        <v>1</v>
      </c>
      <c r="P526" s="259">
        <v>12000</v>
      </c>
      <c r="Q526" s="258">
        <v>1</v>
      </c>
      <c r="R526" s="258">
        <v>12</v>
      </c>
    </row>
    <row r="527" spans="1:18" ht="12.75" x14ac:dyDescent="0.35">
      <c r="A527" s="257" t="s">
        <v>1805</v>
      </c>
      <c r="B527" s="14" t="s">
        <v>629</v>
      </c>
      <c r="C527" s="14" t="s">
        <v>630</v>
      </c>
      <c r="D527" s="14" t="s">
        <v>1344</v>
      </c>
      <c r="E527" s="230">
        <v>5000</v>
      </c>
      <c r="F527" s="14">
        <v>44215600</v>
      </c>
      <c r="G527" s="14" t="s">
        <v>1630</v>
      </c>
      <c r="H527" s="14" t="s">
        <v>1631</v>
      </c>
      <c r="I527" s="14" t="s">
        <v>634</v>
      </c>
      <c r="J527" s="14" t="s">
        <v>639</v>
      </c>
      <c r="K527" s="258">
        <v>1</v>
      </c>
      <c r="L527" s="258">
        <v>12</v>
      </c>
      <c r="M527" s="230">
        <v>60000</v>
      </c>
      <c r="N527" s="258">
        <v>1</v>
      </c>
      <c r="O527" s="258">
        <v>6</v>
      </c>
      <c r="P527" s="259">
        <v>30000</v>
      </c>
      <c r="Q527" s="258">
        <v>1</v>
      </c>
      <c r="R527" s="258">
        <v>12</v>
      </c>
    </row>
    <row r="528" spans="1:18" ht="12.75" x14ac:dyDescent="0.35">
      <c r="A528" s="257" t="s">
        <v>1805</v>
      </c>
      <c r="B528" s="14" t="s">
        <v>629</v>
      </c>
      <c r="C528" s="14" t="s">
        <v>630</v>
      </c>
      <c r="D528" s="14" t="s">
        <v>1632</v>
      </c>
      <c r="E528" s="230">
        <v>8120</v>
      </c>
      <c r="F528" s="14">
        <v>40340975</v>
      </c>
      <c r="G528" s="14" t="s">
        <v>1633</v>
      </c>
      <c r="H528" s="14" t="s">
        <v>899</v>
      </c>
      <c r="I528" s="14" t="s">
        <v>634</v>
      </c>
      <c r="J528" s="14" t="s">
        <v>639</v>
      </c>
      <c r="K528" s="258">
        <v>1</v>
      </c>
      <c r="L528" s="258">
        <v>12</v>
      </c>
      <c r="M528" s="230">
        <v>97440</v>
      </c>
      <c r="N528" s="258">
        <v>1</v>
      </c>
      <c r="O528" s="258">
        <v>6</v>
      </c>
      <c r="P528" s="259">
        <v>48720</v>
      </c>
      <c r="Q528" s="258">
        <v>1</v>
      </c>
      <c r="R528" s="258">
        <v>12</v>
      </c>
    </row>
    <row r="529" spans="1:18" ht="12.75" x14ac:dyDescent="0.35">
      <c r="A529" s="257" t="s">
        <v>1805</v>
      </c>
      <c r="B529" s="14" t="s">
        <v>629</v>
      </c>
      <c r="C529" s="14" t="s">
        <v>630</v>
      </c>
      <c r="D529" s="14" t="s">
        <v>1634</v>
      </c>
      <c r="E529" s="230">
        <v>10500</v>
      </c>
      <c r="F529" s="14">
        <v>40089447</v>
      </c>
      <c r="G529" s="14" t="s">
        <v>1635</v>
      </c>
      <c r="H529" s="14" t="s">
        <v>712</v>
      </c>
      <c r="I529" s="14" t="s">
        <v>634</v>
      </c>
      <c r="J529" s="14" t="s">
        <v>639</v>
      </c>
      <c r="K529" s="258">
        <v>1</v>
      </c>
      <c r="L529" s="258">
        <v>12</v>
      </c>
      <c r="M529" s="230">
        <v>126000</v>
      </c>
      <c r="N529" s="258">
        <v>1</v>
      </c>
      <c r="O529" s="258">
        <v>6</v>
      </c>
      <c r="P529" s="259">
        <v>63000</v>
      </c>
      <c r="Q529" s="258">
        <v>1</v>
      </c>
      <c r="R529" s="258">
        <v>12</v>
      </c>
    </row>
    <row r="530" spans="1:18" ht="12.75" x14ac:dyDescent="0.35">
      <c r="A530" s="257" t="s">
        <v>1805</v>
      </c>
      <c r="B530" s="14" t="s">
        <v>629</v>
      </c>
      <c r="C530" s="14" t="s">
        <v>630</v>
      </c>
      <c r="D530" s="14" t="s">
        <v>1636</v>
      </c>
      <c r="E530" s="230">
        <v>10000</v>
      </c>
      <c r="F530" s="14">
        <v>40765002</v>
      </c>
      <c r="G530" s="14" t="s">
        <v>1637</v>
      </c>
      <c r="H530" s="14" t="s">
        <v>638</v>
      </c>
      <c r="I530" s="14" t="s">
        <v>634</v>
      </c>
      <c r="J530" s="14" t="s">
        <v>639</v>
      </c>
      <c r="K530" s="258">
        <v>1</v>
      </c>
      <c r="L530" s="258">
        <v>12</v>
      </c>
      <c r="M530" s="230">
        <v>120000</v>
      </c>
      <c r="N530" s="258">
        <v>1</v>
      </c>
      <c r="O530" s="258">
        <v>6</v>
      </c>
      <c r="P530" s="259">
        <v>60000</v>
      </c>
      <c r="Q530" s="258">
        <v>1</v>
      </c>
      <c r="R530" s="258">
        <v>12</v>
      </c>
    </row>
    <row r="531" spans="1:18" ht="12.75" x14ac:dyDescent="0.35">
      <c r="A531" s="257" t="s">
        <v>1805</v>
      </c>
      <c r="B531" s="14" t="s">
        <v>629</v>
      </c>
      <c r="C531" s="14" t="s">
        <v>630</v>
      </c>
      <c r="D531" s="14" t="s">
        <v>1638</v>
      </c>
      <c r="E531" s="230">
        <v>3000</v>
      </c>
      <c r="F531" s="14">
        <v>46695968</v>
      </c>
      <c r="G531" s="14" t="s">
        <v>1639</v>
      </c>
      <c r="H531" s="14" t="s">
        <v>767</v>
      </c>
      <c r="I531" s="14" t="s">
        <v>634</v>
      </c>
      <c r="J531" s="14" t="s">
        <v>635</v>
      </c>
      <c r="K531" s="258">
        <v>1</v>
      </c>
      <c r="L531" s="258">
        <v>12</v>
      </c>
      <c r="M531" s="230">
        <v>36000</v>
      </c>
      <c r="N531" s="258">
        <v>1</v>
      </c>
      <c r="O531" s="258">
        <v>6</v>
      </c>
      <c r="P531" s="259">
        <v>18000</v>
      </c>
      <c r="Q531" s="258">
        <v>1</v>
      </c>
      <c r="R531" s="258">
        <v>12</v>
      </c>
    </row>
    <row r="532" spans="1:18" ht="12.75" x14ac:dyDescent="0.35">
      <c r="A532" s="257" t="s">
        <v>1805</v>
      </c>
      <c r="B532" s="14" t="s">
        <v>629</v>
      </c>
      <c r="C532" s="14" t="s">
        <v>630</v>
      </c>
      <c r="D532" s="14" t="s">
        <v>1640</v>
      </c>
      <c r="E532" s="230">
        <v>15000</v>
      </c>
      <c r="F532" s="14">
        <v>32970324</v>
      </c>
      <c r="G532" s="14" t="s">
        <v>1641</v>
      </c>
      <c r="H532" s="14" t="s">
        <v>651</v>
      </c>
      <c r="I532" s="14" t="s">
        <v>634</v>
      </c>
      <c r="J532" s="14" t="s">
        <v>639</v>
      </c>
      <c r="K532" s="258">
        <v>1</v>
      </c>
      <c r="L532" s="258">
        <v>12</v>
      </c>
      <c r="M532" s="230">
        <v>180000</v>
      </c>
      <c r="N532" s="258">
        <v>1</v>
      </c>
      <c r="O532" s="258">
        <v>6</v>
      </c>
      <c r="P532" s="259">
        <v>90000</v>
      </c>
      <c r="Q532" s="258">
        <v>1</v>
      </c>
      <c r="R532" s="258">
        <v>12</v>
      </c>
    </row>
    <row r="533" spans="1:18" ht="12.75" x14ac:dyDescent="0.35">
      <c r="A533" s="257" t="s">
        <v>1805</v>
      </c>
      <c r="B533" s="14" t="s">
        <v>629</v>
      </c>
      <c r="C533" s="14" t="s">
        <v>630</v>
      </c>
      <c r="D533" s="14" t="s">
        <v>1642</v>
      </c>
      <c r="E533" s="230">
        <v>8000</v>
      </c>
      <c r="F533" s="14">
        <v>40602119</v>
      </c>
      <c r="G533" s="14" t="s">
        <v>1643</v>
      </c>
      <c r="H533" s="14" t="s">
        <v>1644</v>
      </c>
      <c r="I533" s="14" t="s">
        <v>634</v>
      </c>
      <c r="J533" s="14" t="s">
        <v>639</v>
      </c>
      <c r="K533" s="258">
        <v>1</v>
      </c>
      <c r="L533" s="258">
        <v>12</v>
      </c>
      <c r="M533" s="230">
        <v>96000</v>
      </c>
      <c r="N533" s="258">
        <v>1</v>
      </c>
      <c r="O533" s="258">
        <v>6</v>
      </c>
      <c r="P533" s="259">
        <v>48000</v>
      </c>
      <c r="Q533" s="258">
        <v>1</v>
      </c>
      <c r="R533" s="258">
        <v>12</v>
      </c>
    </row>
    <row r="534" spans="1:18" ht="12.75" x14ac:dyDescent="0.35">
      <c r="A534" s="257" t="s">
        <v>1805</v>
      </c>
      <c r="B534" s="14" t="s">
        <v>629</v>
      </c>
      <c r="C534" s="14" t="s">
        <v>630</v>
      </c>
      <c r="D534" s="14" t="s">
        <v>742</v>
      </c>
      <c r="E534" s="230">
        <v>3500</v>
      </c>
      <c r="F534" s="14">
        <v>44700325</v>
      </c>
      <c r="G534" s="14" t="s">
        <v>1645</v>
      </c>
      <c r="H534" s="14" t="s">
        <v>645</v>
      </c>
      <c r="I534" s="14" t="s">
        <v>648</v>
      </c>
      <c r="J534" s="14" t="s">
        <v>639</v>
      </c>
      <c r="K534" s="258">
        <v>1</v>
      </c>
      <c r="L534" s="258">
        <v>12</v>
      </c>
      <c r="M534" s="230">
        <v>42000</v>
      </c>
      <c r="N534" s="258">
        <v>1</v>
      </c>
      <c r="O534" s="258">
        <v>5</v>
      </c>
      <c r="P534" s="259">
        <v>17500</v>
      </c>
      <c r="Q534" s="258">
        <v>1</v>
      </c>
      <c r="R534" s="258">
        <v>12</v>
      </c>
    </row>
    <row r="535" spans="1:18" ht="12.75" x14ac:dyDescent="0.35">
      <c r="A535" s="257" t="s">
        <v>1805</v>
      </c>
      <c r="B535" s="14" t="s">
        <v>629</v>
      </c>
      <c r="C535" s="14" t="s">
        <v>630</v>
      </c>
      <c r="D535" s="14" t="s">
        <v>1646</v>
      </c>
      <c r="E535" s="230">
        <v>3500</v>
      </c>
      <c r="F535" s="14">
        <v>6653390</v>
      </c>
      <c r="G535" s="14" t="s">
        <v>1647</v>
      </c>
      <c r="H535" s="14" t="s">
        <v>762</v>
      </c>
      <c r="I535" s="14" t="s">
        <v>634</v>
      </c>
      <c r="J535" s="14" t="s">
        <v>635</v>
      </c>
      <c r="K535" s="258">
        <v>1</v>
      </c>
      <c r="L535" s="258">
        <v>12</v>
      </c>
      <c r="M535" s="230">
        <v>42000</v>
      </c>
      <c r="N535" s="258">
        <v>1</v>
      </c>
      <c r="O535" s="258">
        <v>6</v>
      </c>
      <c r="P535" s="259">
        <v>21000</v>
      </c>
      <c r="Q535" s="258">
        <v>1</v>
      </c>
      <c r="R535" s="258">
        <v>12</v>
      </c>
    </row>
    <row r="536" spans="1:18" ht="12.75" x14ac:dyDescent="0.35">
      <c r="A536" s="257" t="s">
        <v>1805</v>
      </c>
      <c r="B536" s="14" t="s">
        <v>629</v>
      </c>
      <c r="C536" s="14" t="s">
        <v>630</v>
      </c>
      <c r="D536" s="14" t="s">
        <v>1648</v>
      </c>
      <c r="E536" s="230">
        <v>4000</v>
      </c>
      <c r="F536" s="14">
        <v>45974519</v>
      </c>
      <c r="G536" s="14" t="s">
        <v>1649</v>
      </c>
      <c r="H536" s="14" t="s">
        <v>1442</v>
      </c>
      <c r="I536" s="14" t="s">
        <v>634</v>
      </c>
      <c r="J536" s="14" t="s">
        <v>635</v>
      </c>
      <c r="K536" s="258">
        <v>1</v>
      </c>
      <c r="L536" s="258">
        <v>12</v>
      </c>
      <c r="M536" s="230">
        <v>48000</v>
      </c>
      <c r="N536" s="258">
        <v>1</v>
      </c>
      <c r="O536" s="258">
        <v>6</v>
      </c>
      <c r="P536" s="259">
        <v>24000</v>
      </c>
      <c r="Q536" s="258">
        <v>1</v>
      </c>
      <c r="R536" s="258">
        <v>12</v>
      </c>
    </row>
    <row r="537" spans="1:18" ht="12.75" x14ac:dyDescent="0.35">
      <c r="A537" s="257" t="s">
        <v>1805</v>
      </c>
      <c r="B537" s="14" t="s">
        <v>629</v>
      </c>
      <c r="C537" s="14" t="s">
        <v>630</v>
      </c>
      <c r="D537" s="14" t="s">
        <v>1154</v>
      </c>
      <c r="E537" s="230">
        <v>15600</v>
      </c>
      <c r="F537" s="14">
        <v>42200023</v>
      </c>
      <c r="G537" s="14" t="s">
        <v>1650</v>
      </c>
      <c r="H537" s="14" t="s">
        <v>770</v>
      </c>
      <c r="I537" s="14" t="s">
        <v>634</v>
      </c>
      <c r="J537" s="14" t="s">
        <v>639</v>
      </c>
      <c r="K537" s="258">
        <v>1</v>
      </c>
      <c r="L537" s="258">
        <v>2</v>
      </c>
      <c r="M537" s="230">
        <v>31200</v>
      </c>
      <c r="N537" s="258">
        <v>1</v>
      </c>
      <c r="O537" s="258">
        <v>2</v>
      </c>
      <c r="P537" s="259">
        <v>31200</v>
      </c>
      <c r="Q537" s="258">
        <v>1</v>
      </c>
      <c r="R537" s="258">
        <v>12</v>
      </c>
    </row>
    <row r="538" spans="1:18" ht="12.75" x14ac:dyDescent="0.35">
      <c r="A538" s="257" t="s">
        <v>1805</v>
      </c>
      <c r="B538" s="14" t="s">
        <v>629</v>
      </c>
      <c r="C538" s="14" t="s">
        <v>630</v>
      </c>
      <c r="D538" s="14" t="s">
        <v>1651</v>
      </c>
      <c r="E538" s="230">
        <v>4500</v>
      </c>
      <c r="F538" s="14">
        <v>44363701</v>
      </c>
      <c r="G538" s="14" t="s">
        <v>1652</v>
      </c>
      <c r="H538" s="14" t="s">
        <v>767</v>
      </c>
      <c r="I538" s="14" t="s">
        <v>652</v>
      </c>
      <c r="J538" s="14" t="s">
        <v>635</v>
      </c>
      <c r="K538" s="258">
        <v>1</v>
      </c>
      <c r="L538" s="258">
        <v>12</v>
      </c>
      <c r="M538" s="230">
        <v>54000</v>
      </c>
      <c r="N538" s="258">
        <v>1</v>
      </c>
      <c r="O538" s="258">
        <v>6</v>
      </c>
      <c r="P538" s="259">
        <v>27000</v>
      </c>
      <c r="Q538" s="258">
        <v>1</v>
      </c>
      <c r="R538" s="258">
        <v>12</v>
      </c>
    </row>
    <row r="539" spans="1:18" ht="12.75" x14ac:dyDescent="0.35">
      <c r="A539" s="257" t="s">
        <v>1805</v>
      </c>
      <c r="B539" s="14" t="s">
        <v>629</v>
      </c>
      <c r="C539" s="14" t="s">
        <v>630</v>
      </c>
      <c r="D539" s="14" t="s">
        <v>1169</v>
      </c>
      <c r="E539" s="230">
        <v>10000</v>
      </c>
      <c r="F539" s="14">
        <v>40455614</v>
      </c>
      <c r="G539" s="14" t="s">
        <v>1653</v>
      </c>
      <c r="H539" s="14" t="s">
        <v>638</v>
      </c>
      <c r="I539" s="14" t="s">
        <v>634</v>
      </c>
      <c r="J539" s="14" t="s">
        <v>639</v>
      </c>
      <c r="K539" s="258">
        <v>1</v>
      </c>
      <c r="L539" s="258">
        <v>12</v>
      </c>
      <c r="M539" s="230">
        <v>120000</v>
      </c>
      <c r="N539" s="258">
        <v>1</v>
      </c>
      <c r="O539" s="258">
        <v>6</v>
      </c>
      <c r="P539" s="259">
        <v>60000</v>
      </c>
      <c r="Q539" s="258">
        <v>1</v>
      </c>
      <c r="R539" s="258">
        <v>12</v>
      </c>
    </row>
    <row r="540" spans="1:18" ht="12.75" x14ac:dyDescent="0.35">
      <c r="A540" s="257" t="s">
        <v>1805</v>
      </c>
      <c r="B540" s="14" t="s">
        <v>629</v>
      </c>
      <c r="C540" s="14" t="s">
        <v>630</v>
      </c>
      <c r="D540" s="14" t="s">
        <v>851</v>
      </c>
      <c r="E540" s="230">
        <v>3500</v>
      </c>
      <c r="F540" s="14">
        <v>9300337</v>
      </c>
      <c r="G540" s="14" t="s">
        <v>1654</v>
      </c>
      <c r="H540" s="14" t="s">
        <v>645</v>
      </c>
      <c r="I540" s="14" t="s">
        <v>634</v>
      </c>
      <c r="J540" s="14" t="s">
        <v>639</v>
      </c>
      <c r="K540" s="258">
        <v>1</v>
      </c>
      <c r="L540" s="258">
        <v>12</v>
      </c>
      <c r="M540" s="230">
        <v>42000</v>
      </c>
      <c r="N540" s="258">
        <v>1</v>
      </c>
      <c r="O540" s="258">
        <v>6</v>
      </c>
      <c r="P540" s="259">
        <v>21000</v>
      </c>
      <c r="Q540" s="258">
        <v>1</v>
      </c>
      <c r="R540" s="258">
        <v>12</v>
      </c>
    </row>
    <row r="541" spans="1:18" ht="12.75" x14ac:dyDescent="0.35">
      <c r="A541" s="257" t="s">
        <v>1805</v>
      </c>
      <c r="B541" s="14" t="s">
        <v>629</v>
      </c>
      <c r="C541" s="14" t="s">
        <v>630</v>
      </c>
      <c r="D541" s="14" t="s">
        <v>1655</v>
      </c>
      <c r="E541" s="230">
        <v>6000</v>
      </c>
      <c r="F541" s="14">
        <v>42735987</v>
      </c>
      <c r="G541" s="14" t="s">
        <v>1656</v>
      </c>
      <c r="H541" s="14" t="s">
        <v>1657</v>
      </c>
      <c r="I541" s="14" t="s">
        <v>648</v>
      </c>
      <c r="J541" s="14" t="s">
        <v>639</v>
      </c>
      <c r="K541" s="258">
        <v>1</v>
      </c>
      <c r="L541" s="258">
        <v>12</v>
      </c>
      <c r="M541" s="230">
        <v>72000</v>
      </c>
      <c r="N541" s="258">
        <v>1</v>
      </c>
      <c r="O541" s="258">
        <v>6</v>
      </c>
      <c r="P541" s="259">
        <v>36000</v>
      </c>
      <c r="Q541" s="258">
        <v>1</v>
      </c>
      <c r="R541" s="258">
        <v>12</v>
      </c>
    </row>
    <row r="542" spans="1:18" ht="12.75" x14ac:dyDescent="0.35">
      <c r="A542" s="257" t="s">
        <v>1805</v>
      </c>
      <c r="B542" s="14" t="s">
        <v>629</v>
      </c>
      <c r="C542" s="14" t="s">
        <v>630</v>
      </c>
      <c r="D542" s="14" t="s">
        <v>1658</v>
      </c>
      <c r="E542" s="230">
        <v>8000</v>
      </c>
      <c r="F542" s="14">
        <v>10085514</v>
      </c>
      <c r="G542" s="14" t="s">
        <v>1659</v>
      </c>
      <c r="H542" s="14" t="s">
        <v>1112</v>
      </c>
      <c r="I542" s="14" t="s">
        <v>634</v>
      </c>
      <c r="J542" s="14" t="s">
        <v>639</v>
      </c>
      <c r="K542" s="258">
        <v>1</v>
      </c>
      <c r="L542" s="258">
        <v>12</v>
      </c>
      <c r="M542" s="230">
        <v>96000</v>
      </c>
      <c r="N542" s="258">
        <v>1</v>
      </c>
      <c r="O542" s="258">
        <v>6</v>
      </c>
      <c r="P542" s="259">
        <v>48000</v>
      </c>
      <c r="Q542" s="258">
        <v>1</v>
      </c>
      <c r="R542" s="258">
        <v>12</v>
      </c>
    </row>
    <row r="543" spans="1:18" ht="12.75" x14ac:dyDescent="0.35">
      <c r="A543" s="257" t="s">
        <v>1805</v>
      </c>
      <c r="B543" s="14" t="s">
        <v>629</v>
      </c>
      <c r="C543" s="14" t="s">
        <v>630</v>
      </c>
      <c r="D543" s="14" t="s">
        <v>1660</v>
      </c>
      <c r="E543" s="230">
        <v>4000</v>
      </c>
      <c r="F543" s="14">
        <v>10374110</v>
      </c>
      <c r="G543" s="14" t="s">
        <v>1661</v>
      </c>
      <c r="H543" s="14" t="s">
        <v>693</v>
      </c>
      <c r="I543" s="14" t="s">
        <v>634</v>
      </c>
      <c r="J543" s="14" t="s">
        <v>635</v>
      </c>
      <c r="K543" s="258">
        <v>1</v>
      </c>
      <c r="L543" s="258">
        <v>12</v>
      </c>
      <c r="M543" s="230">
        <v>48000</v>
      </c>
      <c r="N543" s="258">
        <v>1</v>
      </c>
      <c r="O543" s="258">
        <v>6</v>
      </c>
      <c r="P543" s="259">
        <v>24000</v>
      </c>
      <c r="Q543" s="258">
        <v>1</v>
      </c>
      <c r="R543" s="258">
        <v>12</v>
      </c>
    </row>
    <row r="544" spans="1:18" ht="12.75" x14ac:dyDescent="0.35">
      <c r="A544" s="257" t="s">
        <v>1805</v>
      </c>
      <c r="B544" s="14" t="s">
        <v>629</v>
      </c>
      <c r="C544" s="14" t="s">
        <v>630</v>
      </c>
      <c r="D544" s="14" t="s">
        <v>1662</v>
      </c>
      <c r="E544" s="230">
        <v>12000</v>
      </c>
      <c r="F544" s="14">
        <v>45627834</v>
      </c>
      <c r="G544" s="14" t="s">
        <v>1663</v>
      </c>
      <c r="H544" s="14" t="s">
        <v>638</v>
      </c>
      <c r="I544" s="14" t="s">
        <v>634</v>
      </c>
      <c r="J544" s="14" t="s">
        <v>639</v>
      </c>
      <c r="K544" s="258">
        <v>1</v>
      </c>
      <c r="L544" s="258">
        <v>12</v>
      </c>
      <c r="M544" s="230">
        <v>144000</v>
      </c>
      <c r="N544" s="258">
        <v>1</v>
      </c>
      <c r="O544" s="258">
        <v>6</v>
      </c>
      <c r="P544" s="259">
        <v>72000</v>
      </c>
      <c r="Q544" s="258">
        <v>1</v>
      </c>
      <c r="R544" s="258">
        <v>12</v>
      </c>
    </row>
    <row r="545" spans="1:18" ht="12.75" x14ac:dyDescent="0.35">
      <c r="A545" s="257" t="s">
        <v>1805</v>
      </c>
      <c r="B545" s="14" t="s">
        <v>629</v>
      </c>
      <c r="C545" s="14" t="s">
        <v>630</v>
      </c>
      <c r="D545" s="14" t="s">
        <v>1664</v>
      </c>
      <c r="E545" s="230">
        <v>6000</v>
      </c>
      <c r="F545" s="14">
        <v>43464443</v>
      </c>
      <c r="G545" s="14" t="s">
        <v>1665</v>
      </c>
      <c r="H545" s="14" t="s">
        <v>679</v>
      </c>
      <c r="I545" s="14" t="s">
        <v>634</v>
      </c>
      <c r="J545" s="14" t="s">
        <v>639</v>
      </c>
      <c r="K545" s="258">
        <v>1</v>
      </c>
      <c r="L545" s="258">
        <v>12</v>
      </c>
      <c r="M545" s="230">
        <v>72000</v>
      </c>
      <c r="N545" s="258">
        <v>1</v>
      </c>
      <c r="O545" s="258">
        <v>6</v>
      </c>
      <c r="P545" s="259">
        <v>36000</v>
      </c>
      <c r="Q545" s="258">
        <v>1</v>
      </c>
      <c r="R545" s="258">
        <v>12</v>
      </c>
    </row>
    <row r="546" spans="1:18" ht="12.75" x14ac:dyDescent="0.35">
      <c r="A546" s="257" t="s">
        <v>1805</v>
      </c>
      <c r="B546" s="14" t="s">
        <v>629</v>
      </c>
      <c r="C546" s="14" t="s">
        <v>630</v>
      </c>
      <c r="D546" s="14" t="s">
        <v>1662</v>
      </c>
      <c r="E546" s="230">
        <v>12000</v>
      </c>
      <c r="F546" s="14">
        <v>9306894</v>
      </c>
      <c r="G546" s="14" t="s">
        <v>1666</v>
      </c>
      <c r="H546" s="14" t="s">
        <v>651</v>
      </c>
      <c r="I546" s="14" t="s">
        <v>634</v>
      </c>
      <c r="J546" s="14" t="s">
        <v>639</v>
      </c>
      <c r="K546" s="258">
        <v>1</v>
      </c>
      <c r="L546" s="258">
        <v>12</v>
      </c>
      <c r="M546" s="230">
        <v>144000</v>
      </c>
      <c r="N546" s="258">
        <v>1</v>
      </c>
      <c r="O546" s="258">
        <v>6</v>
      </c>
      <c r="P546" s="259">
        <v>72000</v>
      </c>
      <c r="Q546" s="258">
        <v>1</v>
      </c>
      <c r="R546" s="258">
        <v>12</v>
      </c>
    </row>
    <row r="547" spans="1:18" ht="12.75" x14ac:dyDescent="0.35">
      <c r="A547" s="257" t="s">
        <v>1805</v>
      </c>
      <c r="B547" s="14" t="s">
        <v>629</v>
      </c>
      <c r="C547" s="14" t="s">
        <v>630</v>
      </c>
      <c r="D547" s="14" t="s">
        <v>1667</v>
      </c>
      <c r="E547" s="230">
        <v>7500</v>
      </c>
      <c r="F547" s="14">
        <v>46698698</v>
      </c>
      <c r="G547" s="14" t="s">
        <v>1668</v>
      </c>
      <c r="H547" s="14" t="s">
        <v>645</v>
      </c>
      <c r="I547" s="14" t="s">
        <v>648</v>
      </c>
      <c r="J547" s="14" t="s">
        <v>639</v>
      </c>
      <c r="K547" s="258">
        <v>1</v>
      </c>
      <c r="L547" s="258">
        <v>12</v>
      </c>
      <c r="M547" s="230">
        <v>90000</v>
      </c>
      <c r="N547" s="258">
        <v>1</v>
      </c>
      <c r="O547" s="258">
        <v>6</v>
      </c>
      <c r="P547" s="259">
        <v>45000</v>
      </c>
      <c r="Q547" s="258">
        <v>1</v>
      </c>
      <c r="R547" s="258">
        <v>12</v>
      </c>
    </row>
    <row r="548" spans="1:18" ht="12.75" x14ac:dyDescent="0.35">
      <c r="A548" s="257" t="s">
        <v>1805</v>
      </c>
      <c r="B548" s="14" t="s">
        <v>629</v>
      </c>
      <c r="C548" s="14" t="s">
        <v>630</v>
      </c>
      <c r="D548" s="14" t="s">
        <v>1487</v>
      </c>
      <c r="E548" s="230">
        <v>7000</v>
      </c>
      <c r="F548" s="14">
        <v>10003451</v>
      </c>
      <c r="G548" s="14" t="s">
        <v>1669</v>
      </c>
      <c r="H548" s="14" t="s">
        <v>895</v>
      </c>
      <c r="I548" s="14" t="s">
        <v>634</v>
      </c>
      <c r="J548" s="14" t="s">
        <v>639</v>
      </c>
      <c r="K548" s="258">
        <v>1</v>
      </c>
      <c r="L548" s="258">
        <v>12</v>
      </c>
      <c r="M548" s="230">
        <v>84000</v>
      </c>
      <c r="N548" s="258">
        <v>1</v>
      </c>
      <c r="O548" s="258">
        <v>6</v>
      </c>
      <c r="P548" s="259">
        <v>42000</v>
      </c>
      <c r="Q548" s="258">
        <v>1</v>
      </c>
      <c r="R548" s="258">
        <v>12</v>
      </c>
    </row>
    <row r="549" spans="1:18" ht="12.75" x14ac:dyDescent="0.35">
      <c r="A549" s="257" t="s">
        <v>1805</v>
      </c>
      <c r="B549" s="14" t="s">
        <v>629</v>
      </c>
      <c r="C549" s="14" t="s">
        <v>630</v>
      </c>
      <c r="D549" s="14" t="s">
        <v>1385</v>
      </c>
      <c r="E549" s="230">
        <v>6000</v>
      </c>
      <c r="F549" s="14">
        <v>70180809</v>
      </c>
      <c r="G549" s="14" t="s">
        <v>1670</v>
      </c>
      <c r="H549" s="14" t="s">
        <v>679</v>
      </c>
      <c r="I549" s="14" t="s">
        <v>648</v>
      </c>
      <c r="J549" s="14" t="s">
        <v>639</v>
      </c>
      <c r="K549" s="258">
        <v>1</v>
      </c>
      <c r="L549" s="258">
        <v>12</v>
      </c>
      <c r="M549" s="230">
        <v>72000</v>
      </c>
      <c r="N549" s="258">
        <v>1</v>
      </c>
      <c r="O549" s="258">
        <v>6</v>
      </c>
      <c r="P549" s="259">
        <v>36000</v>
      </c>
      <c r="Q549" s="258">
        <v>1</v>
      </c>
      <c r="R549" s="258">
        <v>12</v>
      </c>
    </row>
    <row r="550" spans="1:18" ht="12.75" x14ac:dyDescent="0.35">
      <c r="A550" s="257" t="s">
        <v>1805</v>
      </c>
      <c r="B550" s="14" t="s">
        <v>629</v>
      </c>
      <c r="C550" s="14" t="s">
        <v>630</v>
      </c>
      <c r="D550" s="14" t="s">
        <v>1671</v>
      </c>
      <c r="E550" s="230">
        <v>15600</v>
      </c>
      <c r="F550" s="14">
        <v>42489137</v>
      </c>
      <c r="G550" s="14" t="s">
        <v>1672</v>
      </c>
      <c r="H550" s="14" t="s">
        <v>645</v>
      </c>
      <c r="I550" s="14" t="s">
        <v>634</v>
      </c>
      <c r="J550" s="14" t="s">
        <v>639</v>
      </c>
      <c r="K550" s="258">
        <v>1</v>
      </c>
      <c r="L550" s="258">
        <v>2</v>
      </c>
      <c r="M550" s="230">
        <v>31200</v>
      </c>
      <c r="N550" s="258">
        <v>0</v>
      </c>
      <c r="O550" s="258">
        <v>0</v>
      </c>
      <c r="P550" s="259">
        <v>0</v>
      </c>
      <c r="Q550" s="258">
        <v>1</v>
      </c>
      <c r="R550" s="258">
        <v>12</v>
      </c>
    </row>
    <row r="551" spans="1:18" ht="12.75" x14ac:dyDescent="0.35">
      <c r="A551" s="257" t="s">
        <v>1805</v>
      </c>
      <c r="B551" s="14" t="s">
        <v>629</v>
      </c>
      <c r="C551" s="14" t="s">
        <v>630</v>
      </c>
      <c r="D551" s="14" t="s">
        <v>1673</v>
      </c>
      <c r="E551" s="230">
        <v>4700</v>
      </c>
      <c r="F551" s="14">
        <v>10168283</v>
      </c>
      <c r="G551" s="14" t="s">
        <v>1674</v>
      </c>
      <c r="H551" s="14" t="s">
        <v>669</v>
      </c>
      <c r="I551" s="14" t="s">
        <v>648</v>
      </c>
      <c r="J551" s="14" t="s">
        <v>639</v>
      </c>
      <c r="K551" s="258">
        <v>1</v>
      </c>
      <c r="L551" s="258">
        <v>12</v>
      </c>
      <c r="M551" s="230">
        <v>56400</v>
      </c>
      <c r="N551" s="258">
        <v>1</v>
      </c>
      <c r="O551" s="258">
        <v>6</v>
      </c>
      <c r="P551" s="259">
        <v>28200</v>
      </c>
      <c r="Q551" s="258">
        <v>1</v>
      </c>
      <c r="R551" s="258">
        <v>12</v>
      </c>
    </row>
    <row r="552" spans="1:18" ht="12.75" x14ac:dyDescent="0.35">
      <c r="A552" s="257" t="s">
        <v>1805</v>
      </c>
      <c r="B552" s="14" t="s">
        <v>629</v>
      </c>
      <c r="C552" s="14" t="s">
        <v>630</v>
      </c>
      <c r="D552" s="14" t="s">
        <v>1675</v>
      </c>
      <c r="E552" s="230">
        <v>15500</v>
      </c>
      <c r="F552" s="14">
        <v>10665249</v>
      </c>
      <c r="G552" s="14" t="s">
        <v>1676</v>
      </c>
      <c r="H552" s="14" t="s">
        <v>963</v>
      </c>
      <c r="I552" s="14" t="s">
        <v>634</v>
      </c>
      <c r="J552" s="14" t="s">
        <v>639</v>
      </c>
      <c r="K552" s="258">
        <v>1</v>
      </c>
      <c r="L552" s="258">
        <v>12</v>
      </c>
      <c r="M552" s="230">
        <v>186000</v>
      </c>
      <c r="N552" s="258">
        <v>1</v>
      </c>
      <c r="O552" s="258">
        <v>6</v>
      </c>
      <c r="P552" s="259">
        <v>93000</v>
      </c>
      <c r="Q552" s="258">
        <v>1</v>
      </c>
      <c r="R552" s="258">
        <v>12</v>
      </c>
    </row>
    <row r="553" spans="1:18" ht="12.75" x14ac:dyDescent="0.35">
      <c r="A553" s="257" t="s">
        <v>1805</v>
      </c>
      <c r="B553" s="14" t="s">
        <v>629</v>
      </c>
      <c r="C553" s="14" t="s">
        <v>630</v>
      </c>
      <c r="D553" s="14" t="s">
        <v>1338</v>
      </c>
      <c r="E553" s="230">
        <v>15600</v>
      </c>
      <c r="F553" s="14">
        <v>7744983</v>
      </c>
      <c r="G553" s="14" t="s">
        <v>1677</v>
      </c>
      <c r="H553" s="14" t="s">
        <v>1498</v>
      </c>
      <c r="I553" s="14" t="s">
        <v>634</v>
      </c>
      <c r="J553" s="14" t="s">
        <v>639</v>
      </c>
      <c r="K553" s="258">
        <v>1</v>
      </c>
      <c r="L553" s="258">
        <v>2</v>
      </c>
      <c r="M553" s="230">
        <v>31200</v>
      </c>
      <c r="N553" s="258">
        <v>0</v>
      </c>
      <c r="O553" s="258">
        <v>0</v>
      </c>
      <c r="P553" s="259">
        <v>0</v>
      </c>
      <c r="Q553" s="258">
        <v>1</v>
      </c>
      <c r="R553" s="258">
        <v>12</v>
      </c>
    </row>
    <row r="554" spans="1:18" ht="12.75" x14ac:dyDescent="0.35">
      <c r="A554" s="257" t="s">
        <v>1805</v>
      </c>
      <c r="B554" s="14" t="s">
        <v>629</v>
      </c>
      <c r="C554" s="14" t="s">
        <v>630</v>
      </c>
      <c r="D554" s="14" t="s">
        <v>1678</v>
      </c>
      <c r="E554" s="230">
        <v>9000</v>
      </c>
      <c r="F554" s="14">
        <v>6676832</v>
      </c>
      <c r="G554" s="14" t="s">
        <v>1679</v>
      </c>
      <c r="H554" s="14" t="s">
        <v>638</v>
      </c>
      <c r="I554" s="14" t="s">
        <v>634</v>
      </c>
      <c r="J554" s="14" t="s">
        <v>639</v>
      </c>
      <c r="K554" s="258">
        <v>1</v>
      </c>
      <c r="L554" s="258">
        <v>12</v>
      </c>
      <c r="M554" s="230">
        <v>108000</v>
      </c>
      <c r="N554" s="258">
        <v>1</v>
      </c>
      <c r="O554" s="258">
        <v>6</v>
      </c>
      <c r="P554" s="259">
        <v>54000</v>
      </c>
      <c r="Q554" s="258">
        <v>1</v>
      </c>
      <c r="R554" s="258">
        <v>12</v>
      </c>
    </row>
    <row r="555" spans="1:18" ht="12.75" x14ac:dyDescent="0.35">
      <c r="A555" s="257" t="s">
        <v>1805</v>
      </c>
      <c r="B555" s="14" t="s">
        <v>629</v>
      </c>
      <c r="C555" s="14" t="s">
        <v>630</v>
      </c>
      <c r="D555" s="14" t="s">
        <v>905</v>
      </c>
      <c r="E555" s="230">
        <v>1800</v>
      </c>
      <c r="F555" s="14">
        <v>41973779</v>
      </c>
      <c r="G555" s="14" t="s">
        <v>1680</v>
      </c>
      <c r="H555" s="14" t="s">
        <v>638</v>
      </c>
      <c r="I555" s="14" t="s">
        <v>673</v>
      </c>
      <c r="J555" s="14" t="s">
        <v>639</v>
      </c>
      <c r="K555" s="258">
        <v>1</v>
      </c>
      <c r="L555" s="258">
        <v>12</v>
      </c>
      <c r="M555" s="230">
        <v>21600</v>
      </c>
      <c r="N555" s="258">
        <v>1</v>
      </c>
      <c r="O555" s="258">
        <v>6</v>
      </c>
      <c r="P555" s="259">
        <v>10800</v>
      </c>
      <c r="Q555" s="258">
        <v>1</v>
      </c>
      <c r="R555" s="258">
        <v>12</v>
      </c>
    </row>
    <row r="556" spans="1:18" ht="12.75" x14ac:dyDescent="0.35">
      <c r="A556" s="257" t="s">
        <v>1805</v>
      </c>
      <c r="B556" s="14" t="s">
        <v>629</v>
      </c>
      <c r="C556" s="14" t="s">
        <v>630</v>
      </c>
      <c r="D556" s="14" t="s">
        <v>1051</v>
      </c>
      <c r="E556" s="230">
        <v>7000</v>
      </c>
      <c r="F556" s="14">
        <v>5347811</v>
      </c>
      <c r="G556" s="14" t="s">
        <v>1681</v>
      </c>
      <c r="H556" s="14" t="s">
        <v>786</v>
      </c>
      <c r="I556" s="14" t="s">
        <v>634</v>
      </c>
      <c r="J556" s="14" t="s">
        <v>639</v>
      </c>
      <c r="K556" s="258">
        <v>1</v>
      </c>
      <c r="L556" s="258">
        <v>12</v>
      </c>
      <c r="M556" s="230">
        <v>84000</v>
      </c>
      <c r="N556" s="258">
        <v>1</v>
      </c>
      <c r="O556" s="258">
        <v>6</v>
      </c>
      <c r="P556" s="259">
        <v>42000</v>
      </c>
      <c r="Q556" s="258">
        <v>1</v>
      </c>
      <c r="R556" s="258">
        <v>12</v>
      </c>
    </row>
    <row r="557" spans="1:18" ht="12.75" x14ac:dyDescent="0.35">
      <c r="A557" s="257" t="s">
        <v>1805</v>
      </c>
      <c r="B557" s="14" t="s">
        <v>629</v>
      </c>
      <c r="C557" s="14" t="s">
        <v>630</v>
      </c>
      <c r="D557" s="14" t="s">
        <v>1682</v>
      </c>
      <c r="E557" s="230">
        <v>3000</v>
      </c>
      <c r="F557" s="14">
        <v>43284875</v>
      </c>
      <c r="G557" s="14" t="s">
        <v>1683</v>
      </c>
      <c r="H557" s="14" t="s">
        <v>672</v>
      </c>
      <c r="I557" s="14" t="s">
        <v>652</v>
      </c>
      <c r="J557" s="14" t="s">
        <v>869</v>
      </c>
      <c r="K557" s="258">
        <v>1</v>
      </c>
      <c r="L557" s="258">
        <v>12</v>
      </c>
      <c r="M557" s="230">
        <v>36000</v>
      </c>
      <c r="N557" s="258">
        <v>1</v>
      </c>
      <c r="O557" s="258">
        <v>6</v>
      </c>
      <c r="P557" s="259">
        <v>18000</v>
      </c>
      <c r="Q557" s="258">
        <v>1</v>
      </c>
      <c r="R557" s="258">
        <v>12</v>
      </c>
    </row>
    <row r="558" spans="1:18" ht="12.75" x14ac:dyDescent="0.35">
      <c r="A558" s="257" t="s">
        <v>1805</v>
      </c>
      <c r="B558" s="14" t="s">
        <v>629</v>
      </c>
      <c r="C558" s="14" t="s">
        <v>630</v>
      </c>
      <c r="D558" s="14" t="s">
        <v>1684</v>
      </c>
      <c r="E558" s="230">
        <v>6000</v>
      </c>
      <c r="F558" s="14">
        <v>45815154</v>
      </c>
      <c r="G558" s="14" t="s">
        <v>1685</v>
      </c>
      <c r="H558" s="14" t="s">
        <v>1196</v>
      </c>
      <c r="I558" s="14" t="s">
        <v>634</v>
      </c>
      <c r="J558" s="14" t="s">
        <v>639</v>
      </c>
      <c r="K558" s="258">
        <v>1</v>
      </c>
      <c r="L558" s="258">
        <v>12</v>
      </c>
      <c r="M558" s="230">
        <v>72000</v>
      </c>
      <c r="N558" s="258">
        <v>1</v>
      </c>
      <c r="O558" s="258">
        <v>6</v>
      </c>
      <c r="P558" s="259">
        <v>36000</v>
      </c>
      <c r="Q558" s="258">
        <v>1</v>
      </c>
      <c r="R558" s="258">
        <v>12</v>
      </c>
    </row>
    <row r="559" spans="1:18" ht="12.75" x14ac:dyDescent="0.35">
      <c r="A559" s="257" t="s">
        <v>1805</v>
      </c>
      <c r="B559" s="14" t="s">
        <v>629</v>
      </c>
      <c r="C559" s="14" t="s">
        <v>630</v>
      </c>
      <c r="D559" s="14" t="s">
        <v>1686</v>
      </c>
      <c r="E559" s="230">
        <v>8000</v>
      </c>
      <c r="F559" s="14">
        <v>24006024</v>
      </c>
      <c r="G559" s="14" t="s">
        <v>1687</v>
      </c>
      <c r="H559" s="14" t="s">
        <v>661</v>
      </c>
      <c r="I559" s="14" t="s">
        <v>634</v>
      </c>
      <c r="J559" s="14" t="s">
        <v>639</v>
      </c>
      <c r="K559" s="258">
        <v>1</v>
      </c>
      <c r="L559" s="258">
        <v>5</v>
      </c>
      <c r="M559" s="230">
        <v>40000</v>
      </c>
      <c r="N559" s="258">
        <v>0</v>
      </c>
      <c r="O559" s="258">
        <v>0</v>
      </c>
      <c r="P559" s="259">
        <v>0</v>
      </c>
      <c r="Q559" s="258">
        <v>1</v>
      </c>
      <c r="R559" s="258">
        <v>12</v>
      </c>
    </row>
    <row r="560" spans="1:18" ht="12.75" x14ac:dyDescent="0.35">
      <c r="A560" s="257" t="s">
        <v>1805</v>
      </c>
      <c r="B560" s="14" t="s">
        <v>629</v>
      </c>
      <c r="C560" s="14" t="s">
        <v>630</v>
      </c>
      <c r="D560" s="14" t="s">
        <v>1688</v>
      </c>
      <c r="E560" s="230">
        <v>3700</v>
      </c>
      <c r="F560" s="14">
        <v>9532801</v>
      </c>
      <c r="G560" s="14" t="s">
        <v>1689</v>
      </c>
      <c r="H560" s="14" t="s">
        <v>1377</v>
      </c>
      <c r="I560" s="14" t="s">
        <v>698</v>
      </c>
      <c r="J560" s="14" t="s">
        <v>639</v>
      </c>
      <c r="K560" s="258">
        <v>1</v>
      </c>
      <c r="L560" s="258">
        <v>12</v>
      </c>
      <c r="M560" s="230">
        <v>44400</v>
      </c>
      <c r="N560" s="258">
        <v>1</v>
      </c>
      <c r="O560" s="258">
        <v>6</v>
      </c>
      <c r="P560" s="259">
        <v>22200</v>
      </c>
      <c r="Q560" s="258">
        <v>1</v>
      </c>
      <c r="R560" s="258">
        <v>12</v>
      </c>
    </row>
    <row r="561" spans="1:18" ht="12.75" x14ac:dyDescent="0.35">
      <c r="A561" s="257" t="s">
        <v>1805</v>
      </c>
      <c r="B561" s="14" t="s">
        <v>629</v>
      </c>
      <c r="C561" s="14" t="s">
        <v>630</v>
      </c>
      <c r="D561" s="14" t="s">
        <v>1690</v>
      </c>
      <c r="E561" s="230">
        <v>10000</v>
      </c>
      <c r="F561" s="14">
        <v>6007118</v>
      </c>
      <c r="G561" s="14" t="s">
        <v>1691</v>
      </c>
      <c r="H561" s="14" t="s">
        <v>645</v>
      </c>
      <c r="I561" s="14" t="s">
        <v>648</v>
      </c>
      <c r="J561" s="14" t="s">
        <v>639</v>
      </c>
      <c r="K561" s="258">
        <v>1</v>
      </c>
      <c r="L561" s="258">
        <v>12</v>
      </c>
      <c r="M561" s="230">
        <v>120000</v>
      </c>
      <c r="N561" s="258">
        <v>1</v>
      </c>
      <c r="O561" s="258">
        <v>6</v>
      </c>
      <c r="P561" s="259">
        <v>60000</v>
      </c>
      <c r="Q561" s="258">
        <v>1</v>
      </c>
      <c r="R561" s="258">
        <v>12</v>
      </c>
    </row>
    <row r="562" spans="1:18" ht="12.75" x14ac:dyDescent="0.35">
      <c r="A562" s="257" t="s">
        <v>1805</v>
      </c>
      <c r="B562" s="14" t="s">
        <v>629</v>
      </c>
      <c r="C562" s="14" t="s">
        <v>630</v>
      </c>
      <c r="D562" s="14" t="s">
        <v>1692</v>
      </c>
      <c r="E562" s="230">
        <v>9000</v>
      </c>
      <c r="F562" s="14">
        <v>7718382</v>
      </c>
      <c r="G562" s="14" t="s">
        <v>1693</v>
      </c>
      <c r="H562" s="14" t="s">
        <v>638</v>
      </c>
      <c r="I562" s="14" t="s">
        <v>634</v>
      </c>
      <c r="J562" s="14" t="s">
        <v>639</v>
      </c>
      <c r="K562" s="258">
        <v>1</v>
      </c>
      <c r="L562" s="258">
        <v>12</v>
      </c>
      <c r="M562" s="230">
        <v>108000</v>
      </c>
      <c r="N562" s="258">
        <v>1</v>
      </c>
      <c r="O562" s="258">
        <v>6</v>
      </c>
      <c r="P562" s="259">
        <v>54000</v>
      </c>
      <c r="Q562" s="258">
        <v>1</v>
      </c>
      <c r="R562" s="258">
        <v>12</v>
      </c>
    </row>
    <row r="563" spans="1:18" ht="12.75" x14ac:dyDescent="0.35">
      <c r="A563" s="257" t="s">
        <v>1805</v>
      </c>
      <c r="B563" s="14" t="s">
        <v>687</v>
      </c>
      <c r="C563" s="14" t="s">
        <v>630</v>
      </c>
      <c r="D563" s="14" t="s">
        <v>807</v>
      </c>
      <c r="E563" s="230">
        <v>8000</v>
      </c>
      <c r="F563" s="14">
        <v>45838784</v>
      </c>
      <c r="G563" s="14" t="s">
        <v>1694</v>
      </c>
      <c r="H563" s="14" t="s">
        <v>972</v>
      </c>
      <c r="I563" s="14" t="s">
        <v>634</v>
      </c>
      <c r="J563" s="14" t="s">
        <v>639</v>
      </c>
      <c r="K563" s="258">
        <v>1</v>
      </c>
      <c r="L563" s="258">
        <v>2</v>
      </c>
      <c r="M563" s="230">
        <v>16000</v>
      </c>
      <c r="N563" s="258">
        <v>1</v>
      </c>
      <c r="O563" s="258">
        <v>6</v>
      </c>
      <c r="P563" s="259">
        <v>48000</v>
      </c>
      <c r="Q563" s="258">
        <v>1</v>
      </c>
      <c r="R563" s="258">
        <v>12</v>
      </c>
    </row>
    <row r="564" spans="1:18" ht="12.75" x14ac:dyDescent="0.35">
      <c r="A564" s="257" t="s">
        <v>1805</v>
      </c>
      <c r="B564" s="14" t="s">
        <v>629</v>
      </c>
      <c r="C564" s="14" t="s">
        <v>630</v>
      </c>
      <c r="D564" s="14" t="s">
        <v>1532</v>
      </c>
      <c r="E564" s="230">
        <v>6500</v>
      </c>
      <c r="F564" s="14">
        <v>46336153</v>
      </c>
      <c r="G564" s="14" t="s">
        <v>1695</v>
      </c>
      <c r="H564" s="14" t="s">
        <v>690</v>
      </c>
      <c r="I564" s="14" t="s">
        <v>634</v>
      </c>
      <c r="J564" s="14" t="s">
        <v>639</v>
      </c>
      <c r="K564" s="258">
        <v>1</v>
      </c>
      <c r="L564" s="258">
        <v>12</v>
      </c>
      <c r="M564" s="230">
        <v>78000</v>
      </c>
      <c r="N564" s="258">
        <v>1</v>
      </c>
      <c r="O564" s="258">
        <v>6</v>
      </c>
      <c r="P564" s="259">
        <v>39000</v>
      </c>
      <c r="Q564" s="258">
        <v>1</v>
      </c>
      <c r="R564" s="258">
        <v>12</v>
      </c>
    </row>
    <row r="565" spans="1:18" ht="12.75" x14ac:dyDescent="0.35">
      <c r="A565" s="257" t="s">
        <v>1805</v>
      </c>
      <c r="B565" s="14" t="s">
        <v>629</v>
      </c>
      <c r="C565" s="14" t="s">
        <v>630</v>
      </c>
      <c r="D565" s="14" t="s">
        <v>789</v>
      </c>
      <c r="E565" s="230">
        <v>15600</v>
      </c>
      <c r="F565" s="14">
        <v>40180595</v>
      </c>
      <c r="G565" s="14" t="s">
        <v>1696</v>
      </c>
      <c r="H565" s="14" t="s">
        <v>770</v>
      </c>
      <c r="I565" s="14" t="s">
        <v>648</v>
      </c>
      <c r="J565" s="14" t="s">
        <v>639</v>
      </c>
      <c r="K565" s="258">
        <v>1</v>
      </c>
      <c r="L565" s="258">
        <v>5</v>
      </c>
      <c r="M565" s="230">
        <v>78000</v>
      </c>
      <c r="N565" s="258">
        <v>1</v>
      </c>
      <c r="O565" s="258">
        <v>3</v>
      </c>
      <c r="P565" s="259">
        <v>46800</v>
      </c>
      <c r="Q565" s="258">
        <v>1</v>
      </c>
      <c r="R565" s="258">
        <v>12</v>
      </c>
    </row>
    <row r="566" spans="1:18" ht="12.75" x14ac:dyDescent="0.35">
      <c r="A566" s="257" t="s">
        <v>1805</v>
      </c>
      <c r="B566" s="14" t="s">
        <v>629</v>
      </c>
      <c r="C566" s="14" t="s">
        <v>630</v>
      </c>
      <c r="D566" s="14" t="s">
        <v>1697</v>
      </c>
      <c r="E566" s="230">
        <v>7500</v>
      </c>
      <c r="F566" s="14">
        <v>10361992</v>
      </c>
      <c r="G566" s="14" t="s">
        <v>1698</v>
      </c>
      <c r="H566" s="14" t="s">
        <v>963</v>
      </c>
      <c r="I566" s="14" t="s">
        <v>648</v>
      </c>
      <c r="J566" s="14" t="s">
        <v>639</v>
      </c>
      <c r="K566" s="258">
        <v>1</v>
      </c>
      <c r="L566" s="258">
        <v>12</v>
      </c>
      <c r="M566" s="230">
        <v>90000</v>
      </c>
      <c r="N566" s="258">
        <v>1</v>
      </c>
      <c r="O566" s="258">
        <v>6</v>
      </c>
      <c r="P566" s="259">
        <v>45000</v>
      </c>
      <c r="Q566" s="258">
        <v>1</v>
      </c>
      <c r="R566" s="258">
        <v>12</v>
      </c>
    </row>
    <row r="567" spans="1:18" ht="12.75" x14ac:dyDescent="0.35">
      <c r="A567" s="257" t="s">
        <v>1805</v>
      </c>
      <c r="B567" s="14" t="s">
        <v>629</v>
      </c>
      <c r="C567" s="14" t="s">
        <v>630</v>
      </c>
      <c r="D567" s="14" t="s">
        <v>1655</v>
      </c>
      <c r="E567" s="230">
        <v>2500</v>
      </c>
      <c r="F567" s="14">
        <v>6782072</v>
      </c>
      <c r="G567" s="14" t="s">
        <v>1699</v>
      </c>
      <c r="H567" s="14" t="s">
        <v>1377</v>
      </c>
      <c r="I567" s="14" t="s">
        <v>698</v>
      </c>
      <c r="J567" s="14" t="s">
        <v>635</v>
      </c>
      <c r="K567" s="258">
        <v>1</v>
      </c>
      <c r="L567" s="258">
        <v>12</v>
      </c>
      <c r="M567" s="230">
        <v>30000</v>
      </c>
      <c r="N567" s="258">
        <v>1</v>
      </c>
      <c r="O567" s="258">
        <v>6</v>
      </c>
      <c r="P567" s="259">
        <v>15000</v>
      </c>
      <c r="Q567" s="258">
        <v>1</v>
      </c>
      <c r="R567" s="258">
        <v>12</v>
      </c>
    </row>
    <row r="568" spans="1:18" ht="12.75" x14ac:dyDescent="0.35">
      <c r="A568" s="257" t="s">
        <v>1805</v>
      </c>
      <c r="B568" s="14" t="s">
        <v>629</v>
      </c>
      <c r="C568" s="14" t="s">
        <v>630</v>
      </c>
      <c r="D568" s="14" t="s">
        <v>1700</v>
      </c>
      <c r="E568" s="230">
        <v>10500</v>
      </c>
      <c r="F568" s="14">
        <v>40763812</v>
      </c>
      <c r="G568" s="14" t="s">
        <v>1701</v>
      </c>
      <c r="H568" s="14" t="s">
        <v>645</v>
      </c>
      <c r="I568" s="14" t="s">
        <v>634</v>
      </c>
      <c r="J568" s="14" t="s">
        <v>639</v>
      </c>
      <c r="K568" s="258">
        <v>1</v>
      </c>
      <c r="L568" s="258">
        <v>2</v>
      </c>
      <c r="M568" s="230">
        <v>21000</v>
      </c>
      <c r="N568" s="258">
        <v>1</v>
      </c>
      <c r="O568" s="258">
        <v>6</v>
      </c>
      <c r="P568" s="259">
        <v>63000</v>
      </c>
      <c r="Q568" s="258">
        <v>1</v>
      </c>
      <c r="R568" s="258">
        <v>12</v>
      </c>
    </row>
    <row r="569" spans="1:18" ht="12.75" x14ac:dyDescent="0.35">
      <c r="A569" s="257" t="s">
        <v>1805</v>
      </c>
      <c r="B569" s="14" t="s">
        <v>629</v>
      </c>
      <c r="C569" s="14" t="s">
        <v>630</v>
      </c>
      <c r="D569" s="14" t="s">
        <v>843</v>
      </c>
      <c r="E569" s="230">
        <v>10000</v>
      </c>
      <c r="F569" s="14">
        <v>87601</v>
      </c>
      <c r="G569" s="14" t="s">
        <v>1702</v>
      </c>
      <c r="H569" s="14" t="s">
        <v>1703</v>
      </c>
      <c r="I569" s="14" t="s">
        <v>634</v>
      </c>
      <c r="J569" s="14" t="s">
        <v>639</v>
      </c>
      <c r="K569" s="258">
        <v>1</v>
      </c>
      <c r="L569" s="258">
        <v>12</v>
      </c>
      <c r="M569" s="230">
        <v>120000</v>
      </c>
      <c r="N569" s="258">
        <v>1</v>
      </c>
      <c r="O569" s="258">
        <v>6</v>
      </c>
      <c r="P569" s="259">
        <v>60000</v>
      </c>
      <c r="Q569" s="258">
        <v>1</v>
      </c>
      <c r="R569" s="258">
        <v>12</v>
      </c>
    </row>
    <row r="570" spans="1:18" ht="12.75" x14ac:dyDescent="0.35">
      <c r="A570" s="257" t="s">
        <v>1805</v>
      </c>
      <c r="B570" s="14" t="s">
        <v>629</v>
      </c>
      <c r="C570" s="14" t="s">
        <v>630</v>
      </c>
      <c r="D570" s="14" t="s">
        <v>708</v>
      </c>
      <c r="E570" s="230">
        <v>10500</v>
      </c>
      <c r="F570" s="14">
        <v>9670112</v>
      </c>
      <c r="G570" s="14" t="s">
        <v>1704</v>
      </c>
      <c r="H570" s="14" t="s">
        <v>638</v>
      </c>
      <c r="I570" s="14" t="s">
        <v>634</v>
      </c>
      <c r="J570" s="14" t="s">
        <v>639</v>
      </c>
      <c r="K570" s="258">
        <v>1</v>
      </c>
      <c r="L570" s="258">
        <v>12</v>
      </c>
      <c r="M570" s="230">
        <v>126000</v>
      </c>
      <c r="N570" s="258">
        <v>1</v>
      </c>
      <c r="O570" s="258">
        <v>6</v>
      </c>
      <c r="P570" s="259">
        <v>63000</v>
      </c>
      <c r="Q570" s="258">
        <v>1</v>
      </c>
      <c r="R570" s="258">
        <v>12</v>
      </c>
    </row>
    <row r="571" spans="1:18" ht="12.75" x14ac:dyDescent="0.35">
      <c r="A571" s="257" t="s">
        <v>1805</v>
      </c>
      <c r="B571" s="14" t="s">
        <v>629</v>
      </c>
      <c r="C571" s="14" t="s">
        <v>630</v>
      </c>
      <c r="D571" s="14" t="s">
        <v>994</v>
      </c>
      <c r="E571" s="230">
        <v>9000</v>
      </c>
      <c r="F571" s="14">
        <v>10292800</v>
      </c>
      <c r="G571" s="14" t="s">
        <v>1705</v>
      </c>
      <c r="H571" s="14" t="s">
        <v>638</v>
      </c>
      <c r="I571" s="14" t="s">
        <v>634</v>
      </c>
      <c r="J571" s="14" t="s">
        <v>639</v>
      </c>
      <c r="K571" s="258">
        <v>1</v>
      </c>
      <c r="L571" s="258">
        <v>1</v>
      </c>
      <c r="M571" s="230">
        <v>9000</v>
      </c>
      <c r="N571" s="258">
        <v>0</v>
      </c>
      <c r="O571" s="258">
        <v>0</v>
      </c>
      <c r="P571" s="259">
        <v>0</v>
      </c>
      <c r="Q571" s="258">
        <v>1</v>
      </c>
      <c r="R571" s="258">
        <v>12</v>
      </c>
    </row>
    <row r="572" spans="1:18" ht="12.75" x14ac:dyDescent="0.35">
      <c r="A572" s="257" t="s">
        <v>1805</v>
      </c>
      <c r="B572" s="14" t="s">
        <v>629</v>
      </c>
      <c r="C572" s="14" t="s">
        <v>630</v>
      </c>
      <c r="D572" s="14" t="s">
        <v>729</v>
      </c>
      <c r="E572" s="230">
        <v>8500</v>
      </c>
      <c r="F572" s="14">
        <v>7296276</v>
      </c>
      <c r="G572" s="14" t="s">
        <v>1706</v>
      </c>
      <c r="H572" s="14" t="s">
        <v>767</v>
      </c>
      <c r="I572" s="14" t="s">
        <v>634</v>
      </c>
      <c r="J572" s="14" t="s">
        <v>639</v>
      </c>
      <c r="K572" s="258">
        <v>1</v>
      </c>
      <c r="L572" s="258">
        <v>12</v>
      </c>
      <c r="M572" s="230">
        <v>102000</v>
      </c>
      <c r="N572" s="258">
        <v>1</v>
      </c>
      <c r="O572" s="258">
        <v>6</v>
      </c>
      <c r="P572" s="259">
        <v>51000</v>
      </c>
      <c r="Q572" s="258">
        <v>1</v>
      </c>
      <c r="R572" s="258">
        <v>12</v>
      </c>
    </row>
    <row r="573" spans="1:18" ht="12.75" x14ac:dyDescent="0.35">
      <c r="A573" s="257" t="s">
        <v>1805</v>
      </c>
      <c r="B573" s="14" t="s">
        <v>629</v>
      </c>
      <c r="C573" s="14" t="s">
        <v>630</v>
      </c>
      <c r="D573" s="14" t="s">
        <v>789</v>
      </c>
      <c r="E573" s="230">
        <v>14000</v>
      </c>
      <c r="F573" s="14">
        <v>40910922</v>
      </c>
      <c r="G573" s="14" t="s">
        <v>1707</v>
      </c>
      <c r="H573" s="14" t="s">
        <v>638</v>
      </c>
      <c r="I573" s="14" t="s">
        <v>634</v>
      </c>
      <c r="J573" s="14" t="s">
        <v>639</v>
      </c>
      <c r="K573" s="258">
        <v>0</v>
      </c>
      <c r="L573" s="258">
        <v>0</v>
      </c>
      <c r="M573" s="230">
        <v>0</v>
      </c>
      <c r="N573" s="258">
        <v>1</v>
      </c>
      <c r="O573" s="258">
        <v>2</v>
      </c>
      <c r="P573" s="259">
        <v>28000</v>
      </c>
      <c r="Q573" s="258">
        <v>1</v>
      </c>
      <c r="R573" s="258">
        <v>12</v>
      </c>
    </row>
    <row r="574" spans="1:18" ht="12.75" x14ac:dyDescent="0.35">
      <c r="A574" s="257" t="s">
        <v>1805</v>
      </c>
      <c r="B574" s="14" t="s">
        <v>629</v>
      </c>
      <c r="C574" s="14" t="s">
        <v>630</v>
      </c>
      <c r="D574" s="14" t="s">
        <v>1708</v>
      </c>
      <c r="E574" s="230">
        <v>11000</v>
      </c>
      <c r="F574" s="14">
        <v>46189745</v>
      </c>
      <c r="G574" s="14" t="s">
        <v>1709</v>
      </c>
      <c r="H574" s="14" t="s">
        <v>781</v>
      </c>
      <c r="I574" s="14" t="s">
        <v>634</v>
      </c>
      <c r="J574" s="14" t="s">
        <v>639</v>
      </c>
      <c r="K574" s="258">
        <v>1</v>
      </c>
      <c r="L574" s="258">
        <v>12</v>
      </c>
      <c r="M574" s="230">
        <v>132000</v>
      </c>
      <c r="N574" s="258">
        <v>1</v>
      </c>
      <c r="O574" s="258">
        <v>6</v>
      </c>
      <c r="P574" s="259">
        <v>66000</v>
      </c>
      <c r="Q574" s="258">
        <v>1</v>
      </c>
      <c r="R574" s="258">
        <v>12</v>
      </c>
    </row>
    <row r="575" spans="1:18" ht="12.75" x14ac:dyDescent="0.35">
      <c r="A575" s="257" t="s">
        <v>1805</v>
      </c>
      <c r="B575" s="14" t="s">
        <v>629</v>
      </c>
      <c r="C575" s="14" t="s">
        <v>630</v>
      </c>
      <c r="D575" s="14" t="s">
        <v>1710</v>
      </c>
      <c r="E575" s="230">
        <v>4500</v>
      </c>
      <c r="F575" s="14">
        <v>47102023</v>
      </c>
      <c r="G575" s="14" t="s">
        <v>1711</v>
      </c>
      <c r="H575" s="14" t="s">
        <v>717</v>
      </c>
      <c r="I575" s="14" t="s">
        <v>634</v>
      </c>
      <c r="J575" s="14" t="s">
        <v>639</v>
      </c>
      <c r="K575" s="258">
        <v>1</v>
      </c>
      <c r="L575" s="258">
        <v>12</v>
      </c>
      <c r="M575" s="230">
        <v>54000</v>
      </c>
      <c r="N575" s="258">
        <v>1</v>
      </c>
      <c r="O575" s="258">
        <v>2</v>
      </c>
      <c r="P575" s="259">
        <v>9000</v>
      </c>
      <c r="Q575" s="258">
        <v>1</v>
      </c>
      <c r="R575" s="258">
        <v>12</v>
      </c>
    </row>
    <row r="576" spans="1:18" ht="12.75" x14ac:dyDescent="0.35">
      <c r="A576" s="257" t="s">
        <v>1805</v>
      </c>
      <c r="B576" s="14" t="s">
        <v>629</v>
      </c>
      <c r="C576" s="14" t="s">
        <v>630</v>
      </c>
      <c r="D576" s="14" t="s">
        <v>1712</v>
      </c>
      <c r="E576" s="230">
        <v>10000</v>
      </c>
      <c r="F576" s="14">
        <v>9869570</v>
      </c>
      <c r="G576" s="14" t="s">
        <v>1713</v>
      </c>
      <c r="H576" s="14" t="s">
        <v>638</v>
      </c>
      <c r="I576" s="14" t="s">
        <v>634</v>
      </c>
      <c r="J576" s="14" t="s">
        <v>639</v>
      </c>
      <c r="K576" s="258">
        <v>1</v>
      </c>
      <c r="L576" s="258">
        <v>12</v>
      </c>
      <c r="M576" s="230">
        <v>120000</v>
      </c>
      <c r="N576" s="258">
        <v>1</v>
      </c>
      <c r="O576" s="258">
        <v>6</v>
      </c>
      <c r="P576" s="259">
        <v>60000</v>
      </c>
      <c r="Q576" s="258">
        <v>1</v>
      </c>
      <c r="R576" s="258">
        <v>12</v>
      </c>
    </row>
    <row r="577" spans="1:18" ht="12.75" x14ac:dyDescent="0.35">
      <c r="A577" s="257" t="s">
        <v>1805</v>
      </c>
      <c r="B577" s="14" t="s">
        <v>629</v>
      </c>
      <c r="C577" s="14" t="s">
        <v>630</v>
      </c>
      <c r="D577" s="14" t="s">
        <v>1714</v>
      </c>
      <c r="E577" s="230">
        <v>8000</v>
      </c>
      <c r="F577" s="14">
        <v>40103290</v>
      </c>
      <c r="G577" s="14" t="s">
        <v>1715</v>
      </c>
      <c r="H577" s="14" t="s">
        <v>1716</v>
      </c>
      <c r="I577" s="14" t="s">
        <v>634</v>
      </c>
      <c r="J577" s="14" t="s">
        <v>639</v>
      </c>
      <c r="K577" s="258">
        <v>1</v>
      </c>
      <c r="L577" s="258">
        <v>12</v>
      </c>
      <c r="M577" s="230">
        <v>96000</v>
      </c>
      <c r="N577" s="258">
        <v>1</v>
      </c>
      <c r="O577" s="258">
        <v>6</v>
      </c>
      <c r="P577" s="259">
        <v>48000</v>
      </c>
      <c r="Q577" s="258">
        <v>1</v>
      </c>
      <c r="R577" s="258">
        <v>12</v>
      </c>
    </row>
    <row r="578" spans="1:18" ht="12.75" x14ac:dyDescent="0.35">
      <c r="A578" s="257" t="s">
        <v>1805</v>
      </c>
      <c r="B578" s="14" t="s">
        <v>629</v>
      </c>
      <c r="C578" s="14" t="s">
        <v>630</v>
      </c>
      <c r="D578" s="14" t="s">
        <v>694</v>
      </c>
      <c r="E578" s="230">
        <v>3500</v>
      </c>
      <c r="F578" s="14">
        <v>9679716</v>
      </c>
      <c r="G578" s="14" t="s">
        <v>1717</v>
      </c>
      <c r="H578" s="14" t="s">
        <v>767</v>
      </c>
      <c r="I578" s="14" t="s">
        <v>634</v>
      </c>
      <c r="J578" s="14" t="s">
        <v>639</v>
      </c>
      <c r="K578" s="258">
        <v>1</v>
      </c>
      <c r="L578" s="258">
        <v>12</v>
      </c>
      <c r="M578" s="230">
        <v>42000</v>
      </c>
      <c r="N578" s="258">
        <v>1</v>
      </c>
      <c r="O578" s="258">
        <v>6</v>
      </c>
      <c r="P578" s="259">
        <v>21000</v>
      </c>
      <c r="Q578" s="258">
        <v>1</v>
      </c>
      <c r="R578" s="258">
        <v>12</v>
      </c>
    </row>
    <row r="579" spans="1:18" ht="12.75" x14ac:dyDescent="0.35">
      <c r="A579" s="257" t="s">
        <v>1805</v>
      </c>
      <c r="B579" s="14" t="s">
        <v>687</v>
      </c>
      <c r="C579" s="14" t="s">
        <v>630</v>
      </c>
      <c r="D579" s="14" t="s">
        <v>826</v>
      </c>
      <c r="E579" s="230">
        <v>8000</v>
      </c>
      <c r="F579" s="14">
        <v>43989889</v>
      </c>
      <c r="G579" s="14" t="s">
        <v>1718</v>
      </c>
      <c r="H579" s="14" t="s">
        <v>690</v>
      </c>
      <c r="I579" s="14" t="s">
        <v>634</v>
      </c>
      <c r="J579" s="14" t="s">
        <v>639</v>
      </c>
      <c r="K579" s="258">
        <v>1</v>
      </c>
      <c r="L579" s="258">
        <v>2</v>
      </c>
      <c r="M579" s="230">
        <v>16000</v>
      </c>
      <c r="N579" s="258">
        <v>1</v>
      </c>
      <c r="O579" s="258">
        <v>6</v>
      </c>
      <c r="P579" s="259">
        <v>48000</v>
      </c>
      <c r="Q579" s="258">
        <v>1</v>
      </c>
      <c r="R579" s="258">
        <v>12</v>
      </c>
    </row>
    <row r="580" spans="1:18" ht="12.75" x14ac:dyDescent="0.35">
      <c r="A580" s="257" t="s">
        <v>1805</v>
      </c>
      <c r="B580" s="14" t="s">
        <v>629</v>
      </c>
      <c r="C580" s="14" t="s">
        <v>630</v>
      </c>
      <c r="D580" s="14" t="s">
        <v>1719</v>
      </c>
      <c r="E580" s="230">
        <v>9000</v>
      </c>
      <c r="F580" s="14">
        <v>9338842</v>
      </c>
      <c r="G580" s="14" t="s">
        <v>1720</v>
      </c>
      <c r="H580" s="14" t="s">
        <v>638</v>
      </c>
      <c r="I580" s="14" t="s">
        <v>648</v>
      </c>
      <c r="J580" s="14" t="s">
        <v>639</v>
      </c>
      <c r="K580" s="258">
        <v>1</v>
      </c>
      <c r="L580" s="258">
        <v>12</v>
      </c>
      <c r="M580" s="230">
        <v>108000</v>
      </c>
      <c r="N580" s="258">
        <v>1</v>
      </c>
      <c r="O580" s="258">
        <v>6</v>
      </c>
      <c r="P580" s="259">
        <v>54000</v>
      </c>
      <c r="Q580" s="258">
        <v>1</v>
      </c>
      <c r="R580" s="258">
        <v>12</v>
      </c>
    </row>
    <row r="581" spans="1:18" ht="12.75" x14ac:dyDescent="0.35">
      <c r="A581" s="257" t="s">
        <v>1805</v>
      </c>
      <c r="B581" s="14" t="s">
        <v>629</v>
      </c>
      <c r="C581" s="14" t="s">
        <v>630</v>
      </c>
      <c r="D581" s="14" t="s">
        <v>1055</v>
      </c>
      <c r="E581" s="230">
        <v>15600</v>
      </c>
      <c r="F581" s="14">
        <v>10605095</v>
      </c>
      <c r="G581" s="14" t="s">
        <v>1721</v>
      </c>
      <c r="H581" s="14" t="s">
        <v>1722</v>
      </c>
      <c r="I581" s="14" t="s">
        <v>634</v>
      </c>
      <c r="J581" s="14" t="s">
        <v>639</v>
      </c>
      <c r="K581" s="258">
        <v>1</v>
      </c>
      <c r="L581" s="258">
        <v>1</v>
      </c>
      <c r="M581" s="230">
        <v>15600</v>
      </c>
      <c r="N581" s="258">
        <v>1</v>
      </c>
      <c r="O581" s="258">
        <v>6</v>
      </c>
      <c r="P581" s="259">
        <v>93600</v>
      </c>
      <c r="Q581" s="258">
        <v>1</v>
      </c>
      <c r="R581" s="258">
        <v>12</v>
      </c>
    </row>
    <row r="582" spans="1:18" ht="12.75" x14ac:dyDescent="0.35">
      <c r="A582" s="257" t="s">
        <v>1805</v>
      </c>
      <c r="B582" s="14" t="s">
        <v>629</v>
      </c>
      <c r="C582" s="14" t="s">
        <v>630</v>
      </c>
      <c r="D582" s="14" t="s">
        <v>1723</v>
      </c>
      <c r="E582" s="230">
        <v>3500</v>
      </c>
      <c r="F582" s="14">
        <v>41200351</v>
      </c>
      <c r="G582" s="14" t="s">
        <v>1724</v>
      </c>
      <c r="H582" s="14" t="s">
        <v>672</v>
      </c>
      <c r="I582" s="14" t="s">
        <v>673</v>
      </c>
      <c r="J582" s="14" t="s">
        <v>672</v>
      </c>
      <c r="K582" s="258">
        <v>1</v>
      </c>
      <c r="L582" s="258">
        <v>12</v>
      </c>
      <c r="M582" s="230">
        <v>42000</v>
      </c>
      <c r="N582" s="258">
        <v>1</v>
      </c>
      <c r="O582" s="258">
        <v>6</v>
      </c>
      <c r="P582" s="259">
        <v>21000</v>
      </c>
      <c r="Q582" s="258">
        <v>1</v>
      </c>
      <c r="R582" s="258">
        <v>12</v>
      </c>
    </row>
    <row r="583" spans="1:18" ht="12.75" x14ac:dyDescent="0.35">
      <c r="A583" s="257" t="s">
        <v>1805</v>
      </c>
      <c r="B583" s="14" t="s">
        <v>629</v>
      </c>
      <c r="C583" s="14" t="s">
        <v>630</v>
      </c>
      <c r="D583" s="14" t="s">
        <v>1485</v>
      </c>
      <c r="E583" s="230">
        <v>6000</v>
      </c>
      <c r="F583" s="14">
        <v>46870475</v>
      </c>
      <c r="G583" s="14" t="s">
        <v>1725</v>
      </c>
      <c r="H583" s="14" t="s">
        <v>679</v>
      </c>
      <c r="I583" s="14" t="s">
        <v>634</v>
      </c>
      <c r="J583" s="14" t="s">
        <v>639</v>
      </c>
      <c r="K583" s="258">
        <v>1</v>
      </c>
      <c r="L583" s="258">
        <v>12</v>
      </c>
      <c r="M583" s="230">
        <v>72000</v>
      </c>
      <c r="N583" s="258">
        <v>1</v>
      </c>
      <c r="O583" s="258">
        <v>6</v>
      </c>
      <c r="P583" s="259">
        <v>36000</v>
      </c>
      <c r="Q583" s="258">
        <v>1</v>
      </c>
      <c r="R583" s="258">
        <v>12</v>
      </c>
    </row>
    <row r="584" spans="1:18" ht="12.75" x14ac:dyDescent="0.35">
      <c r="A584" s="257" t="s">
        <v>1805</v>
      </c>
      <c r="B584" s="14" t="s">
        <v>629</v>
      </c>
      <c r="C584" s="14" t="s">
        <v>630</v>
      </c>
      <c r="D584" s="14" t="s">
        <v>851</v>
      </c>
      <c r="E584" s="230">
        <v>3500</v>
      </c>
      <c r="F584" s="14">
        <v>33409039</v>
      </c>
      <c r="G584" s="14" t="s">
        <v>1726</v>
      </c>
      <c r="H584" s="14" t="s">
        <v>954</v>
      </c>
      <c r="I584" s="14" t="s">
        <v>648</v>
      </c>
      <c r="J584" s="14" t="s">
        <v>648</v>
      </c>
      <c r="K584" s="258">
        <v>1</v>
      </c>
      <c r="L584" s="258">
        <v>12</v>
      </c>
      <c r="M584" s="230">
        <v>42000</v>
      </c>
      <c r="N584" s="258">
        <v>1</v>
      </c>
      <c r="O584" s="258">
        <v>6</v>
      </c>
      <c r="P584" s="259">
        <v>21000</v>
      </c>
      <c r="Q584" s="258">
        <v>1</v>
      </c>
      <c r="R584" s="258">
        <v>12</v>
      </c>
    </row>
    <row r="585" spans="1:18" ht="12.75" x14ac:dyDescent="0.35">
      <c r="A585" s="257" t="s">
        <v>1805</v>
      </c>
      <c r="B585" s="14" t="s">
        <v>629</v>
      </c>
      <c r="C585" s="14" t="s">
        <v>630</v>
      </c>
      <c r="D585" s="14" t="s">
        <v>987</v>
      </c>
      <c r="E585" s="230">
        <v>14000</v>
      </c>
      <c r="F585" s="14">
        <v>9998073</v>
      </c>
      <c r="G585" s="14" t="s">
        <v>1727</v>
      </c>
      <c r="H585" s="14" t="s">
        <v>1728</v>
      </c>
      <c r="I585" s="14" t="s">
        <v>634</v>
      </c>
      <c r="J585" s="14" t="s">
        <v>639</v>
      </c>
      <c r="K585" s="258">
        <v>1</v>
      </c>
      <c r="L585" s="258">
        <v>7</v>
      </c>
      <c r="M585" s="230">
        <v>98000</v>
      </c>
      <c r="N585" s="258">
        <v>0</v>
      </c>
      <c r="O585" s="258">
        <v>0</v>
      </c>
      <c r="P585" s="259">
        <v>0</v>
      </c>
      <c r="Q585" s="258">
        <v>1</v>
      </c>
      <c r="R585" s="258">
        <v>12</v>
      </c>
    </row>
    <row r="586" spans="1:18" ht="12.75" x14ac:dyDescent="0.35">
      <c r="A586" s="257" t="s">
        <v>1805</v>
      </c>
      <c r="B586" s="14" t="s">
        <v>629</v>
      </c>
      <c r="C586" s="14" t="s">
        <v>630</v>
      </c>
      <c r="D586" s="14" t="s">
        <v>1729</v>
      </c>
      <c r="E586" s="230">
        <v>6000</v>
      </c>
      <c r="F586" s="14">
        <v>43736431</v>
      </c>
      <c r="G586" s="14" t="s">
        <v>1730</v>
      </c>
      <c r="H586" s="14" t="s">
        <v>767</v>
      </c>
      <c r="I586" s="14" t="s">
        <v>634</v>
      </c>
      <c r="J586" s="14" t="s">
        <v>639</v>
      </c>
      <c r="K586" s="258">
        <v>1</v>
      </c>
      <c r="L586" s="258">
        <v>12</v>
      </c>
      <c r="M586" s="230">
        <v>72000</v>
      </c>
      <c r="N586" s="258">
        <v>1</v>
      </c>
      <c r="O586" s="258">
        <v>6</v>
      </c>
      <c r="P586" s="259">
        <v>36000</v>
      </c>
      <c r="Q586" s="258">
        <v>1</v>
      </c>
      <c r="R586" s="258">
        <v>12</v>
      </c>
    </row>
    <row r="587" spans="1:18" ht="12.75" x14ac:dyDescent="0.35">
      <c r="A587" s="257" t="s">
        <v>1805</v>
      </c>
      <c r="B587" s="14" t="s">
        <v>629</v>
      </c>
      <c r="C587" s="14" t="s">
        <v>630</v>
      </c>
      <c r="D587" s="14" t="s">
        <v>1731</v>
      </c>
      <c r="E587" s="230">
        <v>15600</v>
      </c>
      <c r="F587" s="14">
        <v>23462809</v>
      </c>
      <c r="G587" s="14" t="s">
        <v>1732</v>
      </c>
      <c r="H587" s="14" t="s">
        <v>638</v>
      </c>
      <c r="I587" s="14" t="s">
        <v>634</v>
      </c>
      <c r="J587" s="14" t="s">
        <v>639</v>
      </c>
      <c r="K587" s="258">
        <v>1</v>
      </c>
      <c r="L587" s="258">
        <v>0</v>
      </c>
      <c r="M587" s="230">
        <v>0</v>
      </c>
      <c r="N587" s="258">
        <v>1</v>
      </c>
      <c r="O587" s="258">
        <v>3</v>
      </c>
      <c r="P587" s="259">
        <v>46800</v>
      </c>
      <c r="Q587" s="258">
        <v>1</v>
      </c>
      <c r="R587" s="258">
        <v>12</v>
      </c>
    </row>
    <row r="588" spans="1:18" ht="12.75" x14ac:dyDescent="0.35">
      <c r="A588" s="257" t="s">
        <v>1805</v>
      </c>
      <c r="B588" s="14" t="s">
        <v>629</v>
      </c>
      <c r="C588" s="14" t="s">
        <v>630</v>
      </c>
      <c r="D588" s="14" t="s">
        <v>1733</v>
      </c>
      <c r="E588" s="230">
        <v>8000</v>
      </c>
      <c r="F588" s="14">
        <v>22507184</v>
      </c>
      <c r="G588" s="14" t="s">
        <v>1734</v>
      </c>
      <c r="H588" s="14" t="s">
        <v>638</v>
      </c>
      <c r="I588" s="14" t="s">
        <v>634</v>
      </c>
      <c r="J588" s="14" t="s">
        <v>639</v>
      </c>
      <c r="K588" s="258">
        <v>1</v>
      </c>
      <c r="L588" s="258">
        <v>12</v>
      </c>
      <c r="M588" s="230">
        <v>96000</v>
      </c>
      <c r="N588" s="258">
        <v>1</v>
      </c>
      <c r="O588" s="258">
        <v>6</v>
      </c>
      <c r="P588" s="259">
        <v>48000</v>
      </c>
      <c r="Q588" s="258">
        <v>1</v>
      </c>
      <c r="R588" s="258">
        <v>12</v>
      </c>
    </row>
    <row r="589" spans="1:18" ht="12.75" x14ac:dyDescent="0.35">
      <c r="A589" s="257" t="s">
        <v>1805</v>
      </c>
      <c r="B589" s="14" t="s">
        <v>629</v>
      </c>
      <c r="C589" s="14" t="s">
        <v>630</v>
      </c>
      <c r="D589" s="14" t="s">
        <v>734</v>
      </c>
      <c r="E589" s="230">
        <v>8000</v>
      </c>
      <c r="F589" s="14">
        <v>44565614</v>
      </c>
      <c r="G589" s="14" t="s">
        <v>1735</v>
      </c>
      <c r="H589" s="14" t="s">
        <v>638</v>
      </c>
      <c r="I589" s="14" t="s">
        <v>634</v>
      </c>
      <c r="J589" s="14" t="s">
        <v>639</v>
      </c>
      <c r="K589" s="258">
        <v>1</v>
      </c>
      <c r="L589" s="258">
        <v>12</v>
      </c>
      <c r="M589" s="230">
        <v>96000</v>
      </c>
      <c r="N589" s="258">
        <v>1</v>
      </c>
      <c r="O589" s="258">
        <v>6</v>
      </c>
      <c r="P589" s="259">
        <v>48000</v>
      </c>
      <c r="Q589" s="258">
        <v>1</v>
      </c>
      <c r="R589" s="258">
        <v>12</v>
      </c>
    </row>
    <row r="590" spans="1:18" ht="12.75" x14ac:dyDescent="0.35">
      <c r="A590" s="257" t="s">
        <v>1805</v>
      </c>
      <c r="B590" s="14" t="s">
        <v>629</v>
      </c>
      <c r="C590" s="14" t="s">
        <v>630</v>
      </c>
      <c r="D590" s="14" t="s">
        <v>659</v>
      </c>
      <c r="E590" s="230">
        <v>15600</v>
      </c>
      <c r="F590" s="14">
        <v>8643219</v>
      </c>
      <c r="G590" s="14" t="s">
        <v>1736</v>
      </c>
      <c r="H590" s="14" t="s">
        <v>690</v>
      </c>
      <c r="I590" s="14" t="s">
        <v>648</v>
      </c>
      <c r="J590" s="14" t="s">
        <v>639</v>
      </c>
      <c r="K590" s="258">
        <v>0</v>
      </c>
      <c r="L590" s="258">
        <v>0</v>
      </c>
      <c r="M590" s="230">
        <v>0</v>
      </c>
      <c r="N590" s="258">
        <v>1</v>
      </c>
      <c r="O590" s="258">
        <v>4</v>
      </c>
      <c r="P590" s="259">
        <v>62400</v>
      </c>
      <c r="Q590" s="258">
        <v>1</v>
      </c>
      <c r="R590" s="258">
        <v>12</v>
      </c>
    </row>
    <row r="591" spans="1:18" ht="12.75" x14ac:dyDescent="0.35">
      <c r="A591" s="257" t="s">
        <v>1805</v>
      </c>
      <c r="B591" s="14" t="s">
        <v>629</v>
      </c>
      <c r="C591" s="14" t="s">
        <v>630</v>
      </c>
      <c r="D591" s="14" t="s">
        <v>847</v>
      </c>
      <c r="E591" s="230">
        <v>14500</v>
      </c>
      <c r="F591" s="14">
        <v>10135640</v>
      </c>
      <c r="G591" s="14" t="s">
        <v>1737</v>
      </c>
      <c r="H591" s="14" t="s">
        <v>638</v>
      </c>
      <c r="I591" s="14" t="s">
        <v>634</v>
      </c>
      <c r="J591" s="14" t="s">
        <v>639</v>
      </c>
      <c r="K591" s="258">
        <v>1</v>
      </c>
      <c r="L591" s="258">
        <v>12</v>
      </c>
      <c r="M591" s="230">
        <v>174000</v>
      </c>
      <c r="N591" s="258">
        <v>1</v>
      </c>
      <c r="O591" s="258">
        <v>6</v>
      </c>
      <c r="P591" s="259">
        <v>87000</v>
      </c>
      <c r="Q591" s="258">
        <v>1</v>
      </c>
      <c r="R591" s="258">
        <v>12</v>
      </c>
    </row>
    <row r="592" spans="1:18" ht="12.75" x14ac:dyDescent="0.35">
      <c r="A592" s="257" t="s">
        <v>1805</v>
      </c>
      <c r="B592" s="14" t="s">
        <v>629</v>
      </c>
      <c r="C592" s="14" t="s">
        <v>630</v>
      </c>
      <c r="D592" s="14" t="s">
        <v>636</v>
      </c>
      <c r="E592" s="230">
        <v>7000</v>
      </c>
      <c r="F592" s="14">
        <v>46934610</v>
      </c>
      <c r="G592" s="14" t="s">
        <v>1738</v>
      </c>
      <c r="H592" s="14" t="s">
        <v>638</v>
      </c>
      <c r="I592" s="14" t="s">
        <v>634</v>
      </c>
      <c r="J592" s="14" t="s">
        <v>639</v>
      </c>
      <c r="K592" s="258">
        <v>1</v>
      </c>
      <c r="L592" s="258">
        <v>12</v>
      </c>
      <c r="M592" s="230">
        <v>84000</v>
      </c>
      <c r="N592" s="258">
        <v>1</v>
      </c>
      <c r="O592" s="258">
        <v>6</v>
      </c>
      <c r="P592" s="259">
        <v>42000</v>
      </c>
      <c r="Q592" s="258">
        <v>1</v>
      </c>
      <c r="R592" s="258">
        <v>12</v>
      </c>
    </row>
    <row r="593" spans="1:18" ht="12.75" x14ac:dyDescent="0.35">
      <c r="A593" s="257" t="s">
        <v>1805</v>
      </c>
      <c r="B593" s="14" t="s">
        <v>629</v>
      </c>
      <c r="C593" s="14" t="s">
        <v>630</v>
      </c>
      <c r="D593" s="14" t="s">
        <v>713</v>
      </c>
      <c r="E593" s="230">
        <v>6000</v>
      </c>
      <c r="F593" s="14">
        <v>9671298</v>
      </c>
      <c r="G593" s="14" t="s">
        <v>1739</v>
      </c>
      <c r="H593" s="14" t="s">
        <v>767</v>
      </c>
      <c r="I593" s="14" t="s">
        <v>634</v>
      </c>
      <c r="J593" s="14" t="s">
        <v>639</v>
      </c>
      <c r="K593" s="258">
        <v>1</v>
      </c>
      <c r="L593" s="258">
        <v>12</v>
      </c>
      <c r="M593" s="230">
        <v>72000</v>
      </c>
      <c r="N593" s="258">
        <v>1</v>
      </c>
      <c r="O593" s="258">
        <v>6</v>
      </c>
      <c r="P593" s="259">
        <v>36000</v>
      </c>
      <c r="Q593" s="258">
        <v>1</v>
      </c>
      <c r="R593" s="258">
        <v>12</v>
      </c>
    </row>
    <row r="594" spans="1:18" ht="12.75" x14ac:dyDescent="0.35">
      <c r="A594" s="257" t="s">
        <v>1805</v>
      </c>
      <c r="B594" s="14" t="s">
        <v>629</v>
      </c>
      <c r="C594" s="14" t="s">
        <v>630</v>
      </c>
      <c r="D594" s="14" t="s">
        <v>1740</v>
      </c>
      <c r="E594" s="230">
        <v>8000</v>
      </c>
      <c r="F594" s="14">
        <v>10765912</v>
      </c>
      <c r="G594" s="14" t="s">
        <v>1741</v>
      </c>
      <c r="H594" s="14" t="s">
        <v>895</v>
      </c>
      <c r="I594" s="14" t="s">
        <v>648</v>
      </c>
      <c r="J594" s="14" t="s">
        <v>639</v>
      </c>
      <c r="K594" s="258">
        <v>1</v>
      </c>
      <c r="L594" s="258">
        <v>12</v>
      </c>
      <c r="M594" s="230">
        <v>96000</v>
      </c>
      <c r="N594" s="258">
        <v>1</v>
      </c>
      <c r="O594" s="258">
        <v>6</v>
      </c>
      <c r="P594" s="259">
        <v>48000</v>
      </c>
      <c r="Q594" s="258">
        <v>1</v>
      </c>
      <c r="R594" s="258">
        <v>12</v>
      </c>
    </row>
    <row r="595" spans="1:18" ht="12.75" x14ac:dyDescent="0.35">
      <c r="A595" s="257" t="s">
        <v>1805</v>
      </c>
      <c r="B595" s="14" t="s">
        <v>629</v>
      </c>
      <c r="C595" s="14" t="s">
        <v>630</v>
      </c>
      <c r="D595" s="14" t="s">
        <v>1742</v>
      </c>
      <c r="E595" s="230">
        <v>5000</v>
      </c>
      <c r="F595" s="14">
        <v>40655371</v>
      </c>
      <c r="G595" s="14" t="s">
        <v>1743</v>
      </c>
      <c r="H595" s="14" t="s">
        <v>817</v>
      </c>
      <c r="I595" s="14" t="s">
        <v>634</v>
      </c>
      <c r="J595" s="14" t="s">
        <v>639</v>
      </c>
      <c r="K595" s="258">
        <v>1</v>
      </c>
      <c r="L595" s="258">
        <v>12</v>
      </c>
      <c r="M595" s="230">
        <v>60000</v>
      </c>
      <c r="N595" s="258">
        <v>1</v>
      </c>
      <c r="O595" s="258">
        <v>6</v>
      </c>
      <c r="P595" s="259">
        <v>30000</v>
      </c>
      <c r="Q595" s="258">
        <v>1</v>
      </c>
      <c r="R595" s="258">
        <v>12</v>
      </c>
    </row>
    <row r="596" spans="1:18" ht="12.75" x14ac:dyDescent="0.35">
      <c r="A596" s="257" t="s">
        <v>1805</v>
      </c>
      <c r="B596" s="14" t="s">
        <v>629</v>
      </c>
      <c r="C596" s="14" t="s">
        <v>630</v>
      </c>
      <c r="D596" s="14" t="s">
        <v>1131</v>
      </c>
      <c r="E596" s="230">
        <v>11500</v>
      </c>
      <c r="F596" s="14">
        <v>70435861</v>
      </c>
      <c r="G596" s="14" t="s">
        <v>1744</v>
      </c>
      <c r="H596" s="14" t="s">
        <v>638</v>
      </c>
      <c r="I596" s="14" t="s">
        <v>634</v>
      </c>
      <c r="J596" s="14" t="s">
        <v>639</v>
      </c>
      <c r="K596" s="258">
        <v>1</v>
      </c>
      <c r="L596" s="258">
        <v>12</v>
      </c>
      <c r="M596" s="230">
        <v>138000</v>
      </c>
      <c r="N596" s="258">
        <v>1</v>
      </c>
      <c r="O596" s="258">
        <v>2</v>
      </c>
      <c r="P596" s="259">
        <v>23000</v>
      </c>
      <c r="Q596" s="258">
        <v>1</v>
      </c>
      <c r="R596" s="258">
        <v>12</v>
      </c>
    </row>
    <row r="597" spans="1:18" ht="12.75" x14ac:dyDescent="0.35">
      <c r="A597" s="257" t="s">
        <v>1805</v>
      </c>
      <c r="B597" s="14" t="s">
        <v>629</v>
      </c>
      <c r="C597" s="14" t="s">
        <v>630</v>
      </c>
      <c r="D597" s="14" t="s">
        <v>674</v>
      </c>
      <c r="E597" s="230">
        <v>8500</v>
      </c>
      <c r="F597" s="14">
        <v>41688552</v>
      </c>
      <c r="G597" s="14" t="s">
        <v>1745</v>
      </c>
      <c r="H597" s="14" t="s">
        <v>712</v>
      </c>
      <c r="I597" s="14" t="s">
        <v>648</v>
      </c>
      <c r="J597" s="14" t="s">
        <v>639</v>
      </c>
      <c r="K597" s="258">
        <v>1</v>
      </c>
      <c r="L597" s="258">
        <v>12</v>
      </c>
      <c r="M597" s="230">
        <v>102000</v>
      </c>
      <c r="N597" s="258">
        <v>1</v>
      </c>
      <c r="O597" s="258">
        <v>6</v>
      </c>
      <c r="P597" s="259">
        <v>51000</v>
      </c>
      <c r="Q597" s="258">
        <v>1</v>
      </c>
      <c r="R597" s="258">
        <v>12</v>
      </c>
    </row>
    <row r="598" spans="1:18" ht="12.75" x14ac:dyDescent="0.35">
      <c r="A598" s="257" t="s">
        <v>1805</v>
      </c>
      <c r="B598" s="14" t="s">
        <v>629</v>
      </c>
      <c r="C598" s="14" t="s">
        <v>630</v>
      </c>
      <c r="D598" s="14" t="s">
        <v>1383</v>
      </c>
      <c r="E598" s="230">
        <v>6000</v>
      </c>
      <c r="F598" s="14">
        <v>8156370</v>
      </c>
      <c r="G598" s="14" t="s">
        <v>1746</v>
      </c>
      <c r="H598" s="14" t="s">
        <v>1479</v>
      </c>
      <c r="I598" s="14" t="s">
        <v>634</v>
      </c>
      <c r="J598" s="14" t="s">
        <v>639</v>
      </c>
      <c r="K598" s="258">
        <v>1</v>
      </c>
      <c r="L598" s="258">
        <v>12</v>
      </c>
      <c r="M598" s="230">
        <v>72000</v>
      </c>
      <c r="N598" s="258">
        <v>1</v>
      </c>
      <c r="O598" s="258">
        <v>6</v>
      </c>
      <c r="P598" s="259">
        <v>36000</v>
      </c>
      <c r="Q598" s="258">
        <v>1</v>
      </c>
      <c r="R598" s="258">
        <v>12</v>
      </c>
    </row>
    <row r="599" spans="1:18" ht="12.75" x14ac:dyDescent="0.35">
      <c r="A599" s="257" t="s">
        <v>1805</v>
      </c>
      <c r="B599" s="14" t="s">
        <v>629</v>
      </c>
      <c r="C599" s="14" t="s">
        <v>630</v>
      </c>
      <c r="D599" s="14" t="s">
        <v>1747</v>
      </c>
      <c r="E599" s="230">
        <v>5000</v>
      </c>
      <c r="F599" s="14">
        <v>10208612</v>
      </c>
      <c r="G599" s="14" t="s">
        <v>1748</v>
      </c>
      <c r="H599" s="14" t="s">
        <v>651</v>
      </c>
      <c r="I599" s="14" t="s">
        <v>648</v>
      </c>
      <c r="J599" s="14" t="s">
        <v>639</v>
      </c>
      <c r="K599" s="258">
        <v>1</v>
      </c>
      <c r="L599" s="258">
        <v>12</v>
      </c>
      <c r="M599" s="230">
        <v>60000</v>
      </c>
      <c r="N599" s="258">
        <v>1</v>
      </c>
      <c r="O599" s="258">
        <v>6</v>
      </c>
      <c r="P599" s="259">
        <v>30000</v>
      </c>
      <c r="Q599" s="258">
        <v>1</v>
      </c>
      <c r="R599" s="258">
        <v>12</v>
      </c>
    </row>
    <row r="600" spans="1:18" ht="12.75" x14ac:dyDescent="0.35">
      <c r="A600" s="257" t="s">
        <v>1805</v>
      </c>
      <c r="B600" s="14" t="s">
        <v>629</v>
      </c>
      <c r="C600" s="14" t="s">
        <v>630</v>
      </c>
      <c r="D600" s="14" t="s">
        <v>763</v>
      </c>
      <c r="E600" s="230">
        <v>5500</v>
      </c>
      <c r="F600" s="14">
        <v>7946290</v>
      </c>
      <c r="G600" s="14" t="s">
        <v>1749</v>
      </c>
      <c r="H600" s="14" t="s">
        <v>638</v>
      </c>
      <c r="I600" s="14" t="s">
        <v>648</v>
      </c>
      <c r="J600" s="14" t="s">
        <v>639</v>
      </c>
      <c r="K600" s="258">
        <v>1</v>
      </c>
      <c r="L600" s="258">
        <v>12</v>
      </c>
      <c r="M600" s="230">
        <v>66000</v>
      </c>
      <c r="N600" s="258">
        <v>1</v>
      </c>
      <c r="O600" s="258">
        <v>6</v>
      </c>
      <c r="P600" s="259">
        <v>33000</v>
      </c>
      <c r="Q600" s="258">
        <v>1</v>
      </c>
      <c r="R600" s="258">
        <v>12</v>
      </c>
    </row>
    <row r="601" spans="1:18" ht="12.75" x14ac:dyDescent="0.35">
      <c r="A601" s="257" t="s">
        <v>1805</v>
      </c>
      <c r="B601" s="14" t="s">
        <v>629</v>
      </c>
      <c r="C601" s="14" t="s">
        <v>630</v>
      </c>
      <c r="D601" s="14" t="s">
        <v>1750</v>
      </c>
      <c r="E601" s="230">
        <v>8000</v>
      </c>
      <c r="F601" s="14">
        <v>21263488</v>
      </c>
      <c r="G601" s="14" t="s">
        <v>1751</v>
      </c>
      <c r="H601" s="14" t="s">
        <v>1752</v>
      </c>
      <c r="I601" s="14" t="s">
        <v>634</v>
      </c>
      <c r="J601" s="14" t="s">
        <v>639</v>
      </c>
      <c r="K601" s="258">
        <v>1</v>
      </c>
      <c r="L601" s="258">
        <v>12</v>
      </c>
      <c r="M601" s="230">
        <v>96000</v>
      </c>
      <c r="N601" s="258">
        <v>1</v>
      </c>
      <c r="O601" s="258">
        <v>6</v>
      </c>
      <c r="P601" s="259">
        <v>48000</v>
      </c>
      <c r="Q601" s="258">
        <v>1</v>
      </c>
      <c r="R601" s="258">
        <v>12</v>
      </c>
    </row>
    <row r="602" spans="1:18" ht="12.75" x14ac:dyDescent="0.35">
      <c r="A602" s="257" t="s">
        <v>1805</v>
      </c>
      <c r="B602" s="14" t="s">
        <v>629</v>
      </c>
      <c r="C602" s="14" t="s">
        <v>630</v>
      </c>
      <c r="D602" s="14" t="s">
        <v>1753</v>
      </c>
      <c r="E602" s="230">
        <v>5000</v>
      </c>
      <c r="F602" s="14">
        <v>43869516</v>
      </c>
      <c r="G602" s="14" t="s">
        <v>1754</v>
      </c>
      <c r="H602" s="14" t="s">
        <v>645</v>
      </c>
      <c r="I602" s="14" t="s">
        <v>634</v>
      </c>
      <c r="J602" s="14" t="s">
        <v>639</v>
      </c>
      <c r="K602" s="258">
        <v>1</v>
      </c>
      <c r="L602" s="258">
        <v>2</v>
      </c>
      <c r="M602" s="230">
        <v>10000</v>
      </c>
      <c r="N602" s="258">
        <v>0</v>
      </c>
      <c r="O602" s="258">
        <v>0</v>
      </c>
      <c r="P602" s="259">
        <v>0</v>
      </c>
      <c r="Q602" s="258">
        <v>1</v>
      </c>
      <c r="R602" s="258">
        <v>12</v>
      </c>
    </row>
    <row r="603" spans="1:18" ht="12.75" x14ac:dyDescent="0.35">
      <c r="A603" s="257" t="s">
        <v>1805</v>
      </c>
      <c r="B603" s="14" t="s">
        <v>629</v>
      </c>
      <c r="C603" s="14" t="s">
        <v>630</v>
      </c>
      <c r="D603" s="14" t="s">
        <v>742</v>
      </c>
      <c r="E603" s="230">
        <v>3500</v>
      </c>
      <c r="F603" s="14">
        <v>42504611</v>
      </c>
      <c r="G603" s="14" t="s">
        <v>1755</v>
      </c>
      <c r="H603" s="14" t="s">
        <v>693</v>
      </c>
      <c r="I603" s="14" t="s">
        <v>634</v>
      </c>
      <c r="J603" s="14" t="s">
        <v>635</v>
      </c>
      <c r="K603" s="258">
        <v>1</v>
      </c>
      <c r="L603" s="258">
        <v>12</v>
      </c>
      <c r="M603" s="230">
        <v>42000</v>
      </c>
      <c r="N603" s="258">
        <v>1</v>
      </c>
      <c r="O603" s="258">
        <v>6</v>
      </c>
      <c r="P603" s="259">
        <v>21000</v>
      </c>
      <c r="Q603" s="258">
        <v>1</v>
      </c>
      <c r="R603" s="258">
        <v>12</v>
      </c>
    </row>
    <row r="604" spans="1:18" ht="12.75" x14ac:dyDescent="0.35">
      <c r="A604" s="257" t="s">
        <v>1805</v>
      </c>
      <c r="B604" s="14" t="s">
        <v>629</v>
      </c>
      <c r="C604" s="14" t="s">
        <v>630</v>
      </c>
      <c r="D604" s="14" t="s">
        <v>1409</v>
      </c>
      <c r="E604" s="230">
        <v>15600</v>
      </c>
      <c r="F604" s="14">
        <v>42430585</v>
      </c>
      <c r="G604" s="14" t="s">
        <v>1756</v>
      </c>
      <c r="H604" s="14" t="s">
        <v>638</v>
      </c>
      <c r="I604" s="14" t="s">
        <v>634</v>
      </c>
      <c r="J604" s="14" t="s">
        <v>639</v>
      </c>
      <c r="K604" s="258">
        <v>1</v>
      </c>
      <c r="L604" s="258">
        <v>8</v>
      </c>
      <c r="M604" s="230">
        <v>124800</v>
      </c>
      <c r="N604" s="258">
        <v>0</v>
      </c>
      <c r="O604" s="258">
        <v>0</v>
      </c>
      <c r="P604" s="259">
        <v>0</v>
      </c>
      <c r="Q604" s="258">
        <v>1</v>
      </c>
      <c r="R604" s="258">
        <v>12</v>
      </c>
    </row>
    <row r="605" spans="1:18" ht="12.75" x14ac:dyDescent="0.35">
      <c r="A605" s="257" t="s">
        <v>1805</v>
      </c>
      <c r="B605" s="14" t="s">
        <v>629</v>
      </c>
      <c r="C605" s="14" t="s">
        <v>630</v>
      </c>
      <c r="D605" s="14" t="s">
        <v>1219</v>
      </c>
      <c r="E605" s="230">
        <v>11000</v>
      </c>
      <c r="F605" s="14">
        <v>44636481</v>
      </c>
      <c r="G605" s="14" t="s">
        <v>1757</v>
      </c>
      <c r="H605" s="14" t="s">
        <v>638</v>
      </c>
      <c r="I605" s="14" t="s">
        <v>648</v>
      </c>
      <c r="J605" s="14" t="s">
        <v>639</v>
      </c>
      <c r="K605" s="258">
        <v>1</v>
      </c>
      <c r="L605" s="258">
        <v>12</v>
      </c>
      <c r="M605" s="230">
        <v>132000</v>
      </c>
      <c r="N605" s="258">
        <v>1</v>
      </c>
      <c r="O605" s="258">
        <v>6</v>
      </c>
      <c r="P605" s="259">
        <v>66000</v>
      </c>
      <c r="Q605" s="258">
        <v>1</v>
      </c>
      <c r="R605" s="258">
        <v>12</v>
      </c>
    </row>
    <row r="606" spans="1:18" ht="12.75" x14ac:dyDescent="0.35">
      <c r="A606" s="257" t="s">
        <v>1805</v>
      </c>
      <c r="B606" s="14" t="s">
        <v>629</v>
      </c>
      <c r="C606" s="14" t="s">
        <v>630</v>
      </c>
      <c r="D606" s="14" t="s">
        <v>1219</v>
      </c>
      <c r="E606" s="230">
        <v>10000</v>
      </c>
      <c r="F606" s="14">
        <v>42257698</v>
      </c>
      <c r="G606" s="14" t="s">
        <v>1758</v>
      </c>
      <c r="H606" s="14" t="s">
        <v>651</v>
      </c>
      <c r="I606" s="14" t="s">
        <v>634</v>
      </c>
      <c r="J606" s="14" t="s">
        <v>639</v>
      </c>
      <c r="K606" s="258">
        <v>1</v>
      </c>
      <c r="L606" s="258">
        <v>12</v>
      </c>
      <c r="M606" s="230">
        <v>120000</v>
      </c>
      <c r="N606" s="258">
        <v>1</v>
      </c>
      <c r="O606" s="258">
        <v>6</v>
      </c>
      <c r="P606" s="259">
        <v>60000</v>
      </c>
      <c r="Q606" s="258">
        <v>1</v>
      </c>
      <c r="R606" s="258">
        <v>12</v>
      </c>
    </row>
    <row r="607" spans="1:18" ht="12.75" x14ac:dyDescent="0.35">
      <c r="A607" s="257" t="s">
        <v>1805</v>
      </c>
      <c r="B607" s="14" t="s">
        <v>629</v>
      </c>
      <c r="C607" s="14" t="s">
        <v>630</v>
      </c>
      <c r="D607" s="14" t="s">
        <v>1759</v>
      </c>
      <c r="E607" s="230">
        <v>6000</v>
      </c>
      <c r="F607" s="14">
        <v>70885330</v>
      </c>
      <c r="G607" s="14" t="s">
        <v>1760</v>
      </c>
      <c r="H607" s="14" t="s">
        <v>1596</v>
      </c>
      <c r="I607" s="14" t="s">
        <v>634</v>
      </c>
      <c r="J607" s="14" t="s">
        <v>639</v>
      </c>
      <c r="K607" s="258">
        <v>1</v>
      </c>
      <c r="L607" s="258">
        <v>12</v>
      </c>
      <c r="M607" s="230">
        <v>72000</v>
      </c>
      <c r="N607" s="258">
        <v>1</v>
      </c>
      <c r="O607" s="258">
        <v>6</v>
      </c>
      <c r="P607" s="259">
        <v>36000</v>
      </c>
      <c r="Q607" s="258">
        <v>1</v>
      </c>
      <c r="R607" s="258">
        <v>12</v>
      </c>
    </row>
    <row r="608" spans="1:18" ht="12.75" x14ac:dyDescent="0.35">
      <c r="A608" s="257" t="s">
        <v>1805</v>
      </c>
      <c r="B608" s="14" t="s">
        <v>629</v>
      </c>
      <c r="C608" s="14" t="s">
        <v>630</v>
      </c>
      <c r="D608" s="14" t="s">
        <v>994</v>
      </c>
      <c r="E608" s="230">
        <v>9000</v>
      </c>
      <c r="F608" s="14">
        <v>42159729</v>
      </c>
      <c r="G608" s="14" t="s">
        <v>1761</v>
      </c>
      <c r="H608" s="14" t="s">
        <v>1762</v>
      </c>
      <c r="I608" s="14" t="s">
        <v>634</v>
      </c>
      <c r="J608" s="14" t="s">
        <v>639</v>
      </c>
      <c r="K608" s="258">
        <v>1</v>
      </c>
      <c r="L608" s="258">
        <v>12</v>
      </c>
      <c r="M608" s="230">
        <v>108000</v>
      </c>
      <c r="N608" s="258">
        <v>1</v>
      </c>
      <c r="O608" s="258">
        <v>6</v>
      </c>
      <c r="P608" s="259">
        <v>54000</v>
      </c>
      <c r="Q608" s="258">
        <v>1</v>
      </c>
      <c r="R608" s="258">
        <v>12</v>
      </c>
    </row>
    <row r="609" spans="1:18" ht="12.75" x14ac:dyDescent="0.35">
      <c r="A609" s="257" t="s">
        <v>1805</v>
      </c>
      <c r="B609" s="14" t="s">
        <v>629</v>
      </c>
      <c r="C609" s="14" t="s">
        <v>630</v>
      </c>
      <c r="D609" s="14" t="s">
        <v>1763</v>
      </c>
      <c r="E609" s="230">
        <v>10500</v>
      </c>
      <c r="F609" s="14">
        <v>40103159</v>
      </c>
      <c r="G609" s="14" t="s">
        <v>1764</v>
      </c>
      <c r="H609" s="14" t="s">
        <v>676</v>
      </c>
      <c r="I609" s="14" t="s">
        <v>634</v>
      </c>
      <c r="J609" s="14" t="s">
        <v>639</v>
      </c>
      <c r="K609" s="258">
        <v>1</v>
      </c>
      <c r="L609" s="258">
        <v>12</v>
      </c>
      <c r="M609" s="230">
        <v>126000</v>
      </c>
      <c r="N609" s="258">
        <v>1</v>
      </c>
      <c r="O609" s="258">
        <v>6</v>
      </c>
      <c r="P609" s="259">
        <v>63000</v>
      </c>
      <c r="Q609" s="258">
        <v>1</v>
      </c>
      <c r="R609" s="258">
        <v>12</v>
      </c>
    </row>
    <row r="610" spans="1:18" ht="12.75" x14ac:dyDescent="0.35">
      <c r="A610" s="257" t="s">
        <v>1805</v>
      </c>
      <c r="B610" s="14" t="s">
        <v>629</v>
      </c>
      <c r="C610" s="14" t="s">
        <v>630</v>
      </c>
      <c r="D610" s="14" t="s">
        <v>1765</v>
      </c>
      <c r="E610" s="230">
        <v>12000</v>
      </c>
      <c r="F610" s="14">
        <v>40358028</v>
      </c>
      <c r="G610" s="14" t="s">
        <v>1766</v>
      </c>
      <c r="H610" s="14" t="s">
        <v>638</v>
      </c>
      <c r="I610" s="14" t="s">
        <v>634</v>
      </c>
      <c r="J610" s="14" t="s">
        <v>639</v>
      </c>
      <c r="K610" s="258">
        <v>1</v>
      </c>
      <c r="L610" s="258">
        <v>12</v>
      </c>
      <c r="M610" s="230">
        <v>144000</v>
      </c>
      <c r="N610" s="258">
        <v>1</v>
      </c>
      <c r="O610" s="258">
        <v>6</v>
      </c>
      <c r="P610" s="259">
        <v>72000</v>
      </c>
      <c r="Q610" s="258">
        <v>1</v>
      </c>
      <c r="R610" s="258">
        <v>12</v>
      </c>
    </row>
    <row r="611" spans="1:18" ht="12.75" x14ac:dyDescent="0.35">
      <c r="A611" s="257" t="s">
        <v>1805</v>
      </c>
      <c r="B611" s="14" t="s">
        <v>629</v>
      </c>
      <c r="C611" s="14" t="s">
        <v>630</v>
      </c>
      <c r="D611" s="14" t="s">
        <v>1767</v>
      </c>
      <c r="E611" s="230">
        <v>7000</v>
      </c>
      <c r="F611" s="14">
        <v>47467605</v>
      </c>
      <c r="G611" s="14" t="s">
        <v>1768</v>
      </c>
      <c r="H611" s="14" t="s">
        <v>781</v>
      </c>
      <c r="I611" s="14" t="s">
        <v>634</v>
      </c>
      <c r="J611" s="14" t="s">
        <v>639</v>
      </c>
      <c r="K611" s="258">
        <v>1</v>
      </c>
      <c r="L611" s="258">
        <v>12</v>
      </c>
      <c r="M611" s="230">
        <v>84000</v>
      </c>
      <c r="N611" s="258">
        <v>1</v>
      </c>
      <c r="O611" s="258">
        <v>6</v>
      </c>
      <c r="P611" s="259">
        <v>42000</v>
      </c>
      <c r="Q611" s="258">
        <v>1</v>
      </c>
      <c r="R611" s="258">
        <v>12</v>
      </c>
    </row>
    <row r="612" spans="1:18" ht="12.75" x14ac:dyDescent="0.35">
      <c r="A612" s="257" t="s">
        <v>1805</v>
      </c>
      <c r="B612" s="14" t="s">
        <v>629</v>
      </c>
      <c r="C612" s="14" t="s">
        <v>630</v>
      </c>
      <c r="D612" s="14" t="s">
        <v>1769</v>
      </c>
      <c r="E612" s="230">
        <v>12500</v>
      </c>
      <c r="F612" s="14">
        <v>10581660</v>
      </c>
      <c r="G612" s="14" t="s">
        <v>1770</v>
      </c>
      <c r="H612" s="14" t="s">
        <v>669</v>
      </c>
      <c r="I612" s="14" t="s">
        <v>634</v>
      </c>
      <c r="J612" s="14" t="s">
        <v>639</v>
      </c>
      <c r="K612" s="258">
        <v>1</v>
      </c>
      <c r="L612" s="258">
        <v>12</v>
      </c>
      <c r="M612" s="230">
        <v>150000</v>
      </c>
      <c r="N612" s="258">
        <v>1</v>
      </c>
      <c r="O612" s="258">
        <v>6</v>
      </c>
      <c r="P612" s="259">
        <v>75000</v>
      </c>
      <c r="Q612" s="258">
        <v>1</v>
      </c>
      <c r="R612" s="258">
        <v>12</v>
      </c>
    </row>
    <row r="613" spans="1:18" ht="12.75" x14ac:dyDescent="0.35">
      <c r="A613" s="257" t="s">
        <v>1805</v>
      </c>
      <c r="B613" s="14" t="s">
        <v>629</v>
      </c>
      <c r="C613" s="14" t="s">
        <v>630</v>
      </c>
      <c r="D613" s="14" t="s">
        <v>1771</v>
      </c>
      <c r="E613" s="230">
        <v>8120</v>
      </c>
      <c r="F613" s="14">
        <v>6801474</v>
      </c>
      <c r="G613" s="14" t="s">
        <v>1772</v>
      </c>
      <c r="H613" s="14" t="s">
        <v>676</v>
      </c>
      <c r="I613" s="14" t="s">
        <v>634</v>
      </c>
      <c r="J613" s="14" t="s">
        <v>639</v>
      </c>
      <c r="K613" s="258">
        <v>1</v>
      </c>
      <c r="L613" s="258">
        <v>12</v>
      </c>
      <c r="M613" s="230">
        <v>97440</v>
      </c>
      <c r="N613" s="258">
        <v>1</v>
      </c>
      <c r="O613" s="258">
        <v>6</v>
      </c>
      <c r="P613" s="259">
        <v>48720</v>
      </c>
      <c r="Q613" s="258">
        <v>1</v>
      </c>
      <c r="R613" s="258">
        <v>12</v>
      </c>
    </row>
    <row r="614" spans="1:18" ht="12.75" x14ac:dyDescent="0.35">
      <c r="A614" s="257" t="s">
        <v>1805</v>
      </c>
      <c r="B614" s="14" t="s">
        <v>629</v>
      </c>
      <c r="C614" s="14" t="s">
        <v>630</v>
      </c>
      <c r="D614" s="14" t="s">
        <v>1773</v>
      </c>
      <c r="E614" s="230">
        <v>7000</v>
      </c>
      <c r="F614" s="14">
        <v>40283188</v>
      </c>
      <c r="G614" s="14" t="s">
        <v>1774</v>
      </c>
      <c r="H614" s="14" t="s">
        <v>1275</v>
      </c>
      <c r="I614" s="14" t="s">
        <v>634</v>
      </c>
      <c r="J614" s="14" t="s">
        <v>639</v>
      </c>
      <c r="K614" s="258">
        <v>1</v>
      </c>
      <c r="L614" s="258">
        <v>12</v>
      </c>
      <c r="M614" s="230">
        <v>84000</v>
      </c>
      <c r="N614" s="258">
        <v>1</v>
      </c>
      <c r="O614" s="258">
        <v>6</v>
      </c>
      <c r="P614" s="259">
        <v>42000</v>
      </c>
      <c r="Q614" s="258">
        <v>1</v>
      </c>
      <c r="R614" s="258">
        <v>12</v>
      </c>
    </row>
    <row r="615" spans="1:18" ht="12.75" x14ac:dyDescent="0.35">
      <c r="A615" s="257" t="s">
        <v>1805</v>
      </c>
      <c r="B615" s="14" t="s">
        <v>629</v>
      </c>
      <c r="C615" s="14" t="s">
        <v>630</v>
      </c>
      <c r="D615" s="14" t="s">
        <v>1239</v>
      </c>
      <c r="E615" s="230">
        <v>7000</v>
      </c>
      <c r="F615" s="14">
        <v>4078061</v>
      </c>
      <c r="G615" s="14" t="s">
        <v>1775</v>
      </c>
      <c r="H615" s="14" t="s">
        <v>757</v>
      </c>
      <c r="I615" s="14" t="s">
        <v>634</v>
      </c>
      <c r="J615" s="14" t="s">
        <v>639</v>
      </c>
      <c r="K615" s="258">
        <v>1</v>
      </c>
      <c r="L615" s="258">
        <v>12</v>
      </c>
      <c r="M615" s="230">
        <v>84000</v>
      </c>
      <c r="N615" s="258">
        <v>1</v>
      </c>
      <c r="O615" s="258">
        <v>6</v>
      </c>
      <c r="P615" s="259">
        <v>42000</v>
      </c>
      <c r="Q615" s="258">
        <v>1</v>
      </c>
      <c r="R615" s="258">
        <v>12</v>
      </c>
    </row>
    <row r="616" spans="1:18" ht="12.75" x14ac:dyDescent="0.35">
      <c r="A616" s="257" t="s">
        <v>1805</v>
      </c>
      <c r="B616" s="14" t="s">
        <v>629</v>
      </c>
      <c r="C616" s="14" t="s">
        <v>630</v>
      </c>
      <c r="D616" s="14" t="s">
        <v>1022</v>
      </c>
      <c r="E616" s="230">
        <v>8000</v>
      </c>
      <c r="F616" s="14">
        <v>47098395</v>
      </c>
      <c r="G616" s="14" t="s">
        <v>1776</v>
      </c>
      <c r="H616" s="14" t="s">
        <v>638</v>
      </c>
      <c r="I616" s="14" t="s">
        <v>634</v>
      </c>
      <c r="J616" s="14" t="s">
        <v>639</v>
      </c>
      <c r="K616" s="258">
        <v>1</v>
      </c>
      <c r="L616" s="258">
        <v>12</v>
      </c>
      <c r="M616" s="230">
        <v>96000</v>
      </c>
      <c r="N616" s="258">
        <v>1</v>
      </c>
      <c r="O616" s="258">
        <v>6</v>
      </c>
      <c r="P616" s="259">
        <v>48000</v>
      </c>
      <c r="Q616" s="258">
        <v>1</v>
      </c>
      <c r="R616" s="258">
        <v>12</v>
      </c>
    </row>
    <row r="617" spans="1:18" ht="12.75" x14ac:dyDescent="0.35">
      <c r="A617" s="257" t="s">
        <v>1805</v>
      </c>
      <c r="B617" s="14" t="s">
        <v>629</v>
      </c>
      <c r="C617" s="14" t="s">
        <v>630</v>
      </c>
      <c r="D617" s="14" t="s">
        <v>1777</v>
      </c>
      <c r="E617" s="230">
        <v>14500</v>
      </c>
      <c r="F617" s="14">
        <v>43478017</v>
      </c>
      <c r="G617" s="14" t="s">
        <v>1778</v>
      </c>
      <c r="H617" s="14" t="s">
        <v>781</v>
      </c>
      <c r="I617" s="14" t="s">
        <v>648</v>
      </c>
      <c r="J617" s="14" t="s">
        <v>639</v>
      </c>
      <c r="K617" s="258">
        <v>1</v>
      </c>
      <c r="L617" s="258">
        <v>12</v>
      </c>
      <c r="M617" s="230">
        <v>174000</v>
      </c>
      <c r="N617" s="258">
        <v>1</v>
      </c>
      <c r="O617" s="258">
        <v>6</v>
      </c>
      <c r="P617" s="259">
        <v>87000</v>
      </c>
      <c r="Q617" s="258">
        <v>1</v>
      </c>
      <c r="R617" s="258">
        <v>12</v>
      </c>
    </row>
    <row r="618" spans="1:18" ht="12.75" x14ac:dyDescent="0.35">
      <c r="A618" s="257" t="s">
        <v>1805</v>
      </c>
      <c r="B618" s="14" t="s">
        <v>629</v>
      </c>
      <c r="C618" s="14" t="s">
        <v>630</v>
      </c>
      <c r="D618" s="14" t="s">
        <v>851</v>
      </c>
      <c r="E618" s="230">
        <v>3500</v>
      </c>
      <c r="F618" s="14">
        <v>10033158</v>
      </c>
      <c r="G618" s="14" t="s">
        <v>1779</v>
      </c>
      <c r="H618" s="14" t="s">
        <v>658</v>
      </c>
      <c r="I618" s="14" t="s">
        <v>634</v>
      </c>
      <c r="J618" s="14" t="s">
        <v>635</v>
      </c>
      <c r="K618" s="258">
        <v>1</v>
      </c>
      <c r="L618" s="258">
        <v>12</v>
      </c>
      <c r="M618" s="230">
        <v>42000</v>
      </c>
      <c r="N618" s="258">
        <v>1</v>
      </c>
      <c r="O618" s="258">
        <v>6</v>
      </c>
      <c r="P618" s="259">
        <v>21000</v>
      </c>
      <c r="Q618" s="258">
        <v>1</v>
      </c>
      <c r="R618" s="258">
        <v>12</v>
      </c>
    </row>
    <row r="619" spans="1:18" ht="12.75" x14ac:dyDescent="0.35">
      <c r="A619" s="257" t="s">
        <v>1805</v>
      </c>
      <c r="B619" s="14" t="s">
        <v>629</v>
      </c>
      <c r="C619" s="14" t="s">
        <v>630</v>
      </c>
      <c r="D619" s="14" t="s">
        <v>1223</v>
      </c>
      <c r="E619" s="230">
        <v>10000</v>
      </c>
      <c r="F619" s="14">
        <v>42098057</v>
      </c>
      <c r="G619" s="14" t="s">
        <v>1780</v>
      </c>
      <c r="H619" s="14" t="s">
        <v>638</v>
      </c>
      <c r="I619" s="14" t="s">
        <v>634</v>
      </c>
      <c r="J619" s="14" t="s">
        <v>639</v>
      </c>
      <c r="K619" s="258">
        <v>1</v>
      </c>
      <c r="L619" s="258">
        <v>12</v>
      </c>
      <c r="M619" s="230">
        <v>120000</v>
      </c>
      <c r="N619" s="258">
        <v>1</v>
      </c>
      <c r="O619" s="258">
        <v>6</v>
      </c>
      <c r="P619" s="259">
        <v>60000</v>
      </c>
      <c r="Q619" s="258">
        <v>1</v>
      </c>
      <c r="R619" s="258">
        <v>12</v>
      </c>
    </row>
    <row r="620" spans="1:18" ht="12.75" x14ac:dyDescent="0.35">
      <c r="A620" s="257" t="s">
        <v>1805</v>
      </c>
      <c r="B620" s="14" t="s">
        <v>629</v>
      </c>
      <c r="C620" s="14" t="s">
        <v>630</v>
      </c>
      <c r="D620" s="14" t="s">
        <v>1781</v>
      </c>
      <c r="E620" s="230">
        <v>8000</v>
      </c>
      <c r="F620" s="14">
        <v>40548867</v>
      </c>
      <c r="G620" s="14" t="s">
        <v>1782</v>
      </c>
      <c r="H620" s="14" t="s">
        <v>786</v>
      </c>
      <c r="I620" s="14" t="s">
        <v>634</v>
      </c>
      <c r="J620" s="14" t="s">
        <v>639</v>
      </c>
      <c r="K620" s="258">
        <v>1</v>
      </c>
      <c r="L620" s="258">
        <v>12</v>
      </c>
      <c r="M620" s="230">
        <v>96000</v>
      </c>
      <c r="N620" s="258">
        <v>1</v>
      </c>
      <c r="O620" s="258">
        <v>6</v>
      </c>
      <c r="P620" s="259">
        <v>48000</v>
      </c>
      <c r="Q620" s="258">
        <v>1</v>
      </c>
      <c r="R620" s="258">
        <v>12</v>
      </c>
    </row>
    <row r="621" spans="1:18" ht="12.75" x14ac:dyDescent="0.35">
      <c r="A621" s="257" t="s">
        <v>1805</v>
      </c>
      <c r="B621" s="14" t="s">
        <v>629</v>
      </c>
      <c r="C621" s="14" t="s">
        <v>630</v>
      </c>
      <c r="D621" s="14" t="s">
        <v>883</v>
      </c>
      <c r="E621" s="230">
        <v>6000</v>
      </c>
      <c r="F621" s="14">
        <v>7495645</v>
      </c>
      <c r="G621" s="14" t="s">
        <v>1783</v>
      </c>
      <c r="H621" s="14" t="s">
        <v>817</v>
      </c>
      <c r="I621" s="14" t="s">
        <v>634</v>
      </c>
      <c r="J621" s="14" t="s">
        <v>639</v>
      </c>
      <c r="K621" s="258">
        <v>1</v>
      </c>
      <c r="L621" s="258">
        <v>12</v>
      </c>
      <c r="M621" s="230">
        <v>72000</v>
      </c>
      <c r="N621" s="258">
        <v>1</v>
      </c>
      <c r="O621" s="258">
        <v>6</v>
      </c>
      <c r="P621" s="259">
        <v>36000</v>
      </c>
      <c r="Q621" s="258">
        <v>1</v>
      </c>
      <c r="R621" s="258">
        <v>12</v>
      </c>
    </row>
    <row r="622" spans="1:18" ht="12.75" x14ac:dyDescent="0.35">
      <c r="A622" s="257" t="s">
        <v>1805</v>
      </c>
      <c r="B622" s="14" t="s">
        <v>629</v>
      </c>
      <c r="C622" s="14" t="s">
        <v>630</v>
      </c>
      <c r="D622" s="14" t="s">
        <v>636</v>
      </c>
      <c r="E622" s="230">
        <v>8000</v>
      </c>
      <c r="F622" s="14">
        <v>9879101</v>
      </c>
      <c r="G622" s="14" t="s">
        <v>1784</v>
      </c>
      <c r="H622" s="14" t="s">
        <v>638</v>
      </c>
      <c r="I622" s="14" t="s">
        <v>634</v>
      </c>
      <c r="J622" s="14" t="s">
        <v>639</v>
      </c>
      <c r="K622" s="258">
        <v>1</v>
      </c>
      <c r="L622" s="258">
        <v>12</v>
      </c>
      <c r="M622" s="230">
        <v>96000</v>
      </c>
      <c r="N622" s="258">
        <v>1</v>
      </c>
      <c r="O622" s="258">
        <v>6</v>
      </c>
      <c r="P622" s="259">
        <v>48000</v>
      </c>
      <c r="Q622" s="258">
        <v>1</v>
      </c>
      <c r="R622" s="258">
        <v>12</v>
      </c>
    </row>
    <row r="623" spans="1:18" ht="12.75" x14ac:dyDescent="0.35">
      <c r="A623" s="257" t="s">
        <v>1805</v>
      </c>
      <c r="B623" s="14" t="s">
        <v>629</v>
      </c>
      <c r="C623" s="14" t="s">
        <v>630</v>
      </c>
      <c r="D623" s="14" t="s">
        <v>677</v>
      </c>
      <c r="E623" s="230">
        <v>7000</v>
      </c>
      <c r="F623" s="14">
        <v>43054265</v>
      </c>
      <c r="G623" s="14" t="s">
        <v>1785</v>
      </c>
      <c r="H623" s="14" t="s">
        <v>817</v>
      </c>
      <c r="I623" s="14" t="s">
        <v>634</v>
      </c>
      <c r="J623" s="14" t="s">
        <v>639</v>
      </c>
      <c r="K623" s="258">
        <v>1</v>
      </c>
      <c r="L623" s="258">
        <v>12</v>
      </c>
      <c r="M623" s="230">
        <v>84000</v>
      </c>
      <c r="N623" s="258">
        <v>1</v>
      </c>
      <c r="O623" s="258">
        <v>6</v>
      </c>
      <c r="P623" s="259">
        <v>42000</v>
      </c>
      <c r="Q623" s="258">
        <v>1</v>
      </c>
      <c r="R623" s="258">
        <v>12</v>
      </c>
    </row>
    <row r="624" spans="1:18" ht="12.75" x14ac:dyDescent="0.35">
      <c r="A624" s="257" t="s">
        <v>1805</v>
      </c>
      <c r="B624" s="14" t="s">
        <v>629</v>
      </c>
      <c r="C624" s="14" t="s">
        <v>630</v>
      </c>
      <c r="D624" s="14" t="s">
        <v>636</v>
      </c>
      <c r="E624" s="230">
        <v>8000</v>
      </c>
      <c r="F624" s="14">
        <v>31618403</v>
      </c>
      <c r="G624" s="14" t="s">
        <v>1786</v>
      </c>
      <c r="H624" s="14" t="s">
        <v>651</v>
      </c>
      <c r="I624" s="14" t="s">
        <v>634</v>
      </c>
      <c r="J624" s="14" t="s">
        <v>639</v>
      </c>
      <c r="K624" s="258">
        <v>1</v>
      </c>
      <c r="L624" s="258">
        <v>12</v>
      </c>
      <c r="M624" s="230">
        <v>96000</v>
      </c>
      <c r="N624" s="258">
        <v>1</v>
      </c>
      <c r="O624" s="258">
        <v>6</v>
      </c>
      <c r="P624" s="259">
        <v>48000</v>
      </c>
      <c r="Q624" s="258">
        <v>1</v>
      </c>
      <c r="R624" s="258">
        <v>12</v>
      </c>
    </row>
    <row r="625" spans="1:18" ht="12.75" x14ac:dyDescent="0.35">
      <c r="A625" s="257" t="s">
        <v>1805</v>
      </c>
      <c r="B625" s="14" t="s">
        <v>629</v>
      </c>
      <c r="C625" s="14" t="s">
        <v>630</v>
      </c>
      <c r="D625" s="14" t="s">
        <v>883</v>
      </c>
      <c r="E625" s="230">
        <v>7000</v>
      </c>
      <c r="F625" s="14">
        <v>46833346</v>
      </c>
      <c r="G625" s="14" t="s">
        <v>1787</v>
      </c>
      <c r="H625" s="14" t="s">
        <v>638</v>
      </c>
      <c r="I625" s="14" t="s">
        <v>634</v>
      </c>
      <c r="J625" s="14" t="s">
        <v>639</v>
      </c>
      <c r="K625" s="258">
        <v>1</v>
      </c>
      <c r="L625" s="258">
        <v>12</v>
      </c>
      <c r="M625" s="230">
        <v>84000</v>
      </c>
      <c r="N625" s="258">
        <v>1</v>
      </c>
      <c r="O625" s="258">
        <v>6</v>
      </c>
      <c r="P625" s="259">
        <v>42000</v>
      </c>
      <c r="Q625" s="258">
        <v>1</v>
      </c>
      <c r="R625" s="258">
        <v>12</v>
      </c>
    </row>
    <row r="626" spans="1:18" ht="12.75" x14ac:dyDescent="0.35">
      <c r="A626" s="257" t="s">
        <v>1805</v>
      </c>
      <c r="B626" s="14" t="s">
        <v>629</v>
      </c>
      <c r="C626" s="14" t="s">
        <v>630</v>
      </c>
      <c r="D626" s="14" t="s">
        <v>740</v>
      </c>
      <c r="E626" s="230">
        <v>10000</v>
      </c>
      <c r="F626" s="14">
        <v>10005500</v>
      </c>
      <c r="G626" s="14" t="s">
        <v>1788</v>
      </c>
      <c r="H626" s="14" t="s">
        <v>638</v>
      </c>
      <c r="I626" s="14" t="s">
        <v>634</v>
      </c>
      <c r="J626" s="14" t="s">
        <v>639</v>
      </c>
      <c r="K626" s="258">
        <v>1</v>
      </c>
      <c r="L626" s="258">
        <v>2</v>
      </c>
      <c r="M626" s="230">
        <v>20000</v>
      </c>
      <c r="N626" s="258">
        <v>1</v>
      </c>
      <c r="O626" s="258">
        <v>6</v>
      </c>
      <c r="P626" s="259">
        <v>60000</v>
      </c>
      <c r="Q626" s="258">
        <v>1</v>
      </c>
      <c r="R626" s="258">
        <v>12</v>
      </c>
    </row>
    <row r="627" spans="1:18" ht="12.75" x14ac:dyDescent="0.35">
      <c r="A627" s="257" t="s">
        <v>1805</v>
      </c>
      <c r="B627" s="14" t="s">
        <v>629</v>
      </c>
      <c r="C627" s="14" t="s">
        <v>630</v>
      </c>
      <c r="D627" s="14" t="s">
        <v>1490</v>
      </c>
      <c r="E627" s="230">
        <v>6000</v>
      </c>
      <c r="F627" s="14">
        <v>8369727</v>
      </c>
      <c r="G627" s="14" t="s">
        <v>1789</v>
      </c>
      <c r="H627" s="14" t="s">
        <v>642</v>
      </c>
      <c r="I627" s="14" t="s">
        <v>634</v>
      </c>
      <c r="J627" s="14" t="s">
        <v>639</v>
      </c>
      <c r="K627" s="258">
        <v>1</v>
      </c>
      <c r="L627" s="258">
        <v>12</v>
      </c>
      <c r="M627" s="230">
        <v>72000</v>
      </c>
      <c r="N627" s="258">
        <v>1</v>
      </c>
      <c r="O627" s="258">
        <v>6</v>
      </c>
      <c r="P627" s="259">
        <v>36000</v>
      </c>
      <c r="Q627" s="258">
        <v>1</v>
      </c>
      <c r="R627" s="258">
        <v>12</v>
      </c>
    </row>
    <row r="628" spans="1:18" ht="12.75" x14ac:dyDescent="0.35">
      <c r="A628" s="257" t="s">
        <v>1805</v>
      </c>
      <c r="B628" s="14" t="s">
        <v>629</v>
      </c>
      <c r="C628" s="14" t="s">
        <v>630</v>
      </c>
      <c r="D628" s="14" t="s">
        <v>1790</v>
      </c>
      <c r="E628" s="230">
        <v>4500</v>
      </c>
      <c r="F628" s="14">
        <v>72890496</v>
      </c>
      <c r="G628" s="14" t="s">
        <v>1791</v>
      </c>
      <c r="H628" s="14" t="s">
        <v>638</v>
      </c>
      <c r="I628" s="14" t="s">
        <v>648</v>
      </c>
      <c r="J628" s="14" t="s">
        <v>639</v>
      </c>
      <c r="K628" s="258">
        <v>1</v>
      </c>
      <c r="L628" s="258">
        <v>12</v>
      </c>
      <c r="M628" s="230">
        <v>54000</v>
      </c>
      <c r="N628" s="258">
        <v>1</v>
      </c>
      <c r="O628" s="258">
        <v>6</v>
      </c>
      <c r="P628" s="259">
        <v>27000</v>
      </c>
      <c r="Q628" s="258">
        <v>1</v>
      </c>
      <c r="R628" s="258">
        <v>12</v>
      </c>
    </row>
    <row r="629" spans="1:18" ht="12.75" x14ac:dyDescent="0.35">
      <c r="A629" s="257" t="s">
        <v>1805</v>
      </c>
      <c r="B629" s="14" t="s">
        <v>629</v>
      </c>
      <c r="C629" s="14" t="s">
        <v>630</v>
      </c>
      <c r="D629" s="14" t="s">
        <v>789</v>
      </c>
      <c r="E629" s="230">
        <v>15000</v>
      </c>
      <c r="F629" s="14">
        <v>43246267</v>
      </c>
      <c r="G629" s="14" t="s">
        <v>1792</v>
      </c>
      <c r="H629" s="14" t="s">
        <v>638</v>
      </c>
      <c r="I629" s="14" t="s">
        <v>634</v>
      </c>
      <c r="J629" s="14" t="s">
        <v>639</v>
      </c>
      <c r="K629" s="258">
        <v>1</v>
      </c>
      <c r="L629" s="258">
        <v>1</v>
      </c>
      <c r="M629" s="230">
        <v>15000</v>
      </c>
      <c r="N629" s="258">
        <v>1</v>
      </c>
      <c r="O629" s="258">
        <v>4</v>
      </c>
      <c r="P629" s="259">
        <v>60000</v>
      </c>
      <c r="Q629" s="258">
        <v>1</v>
      </c>
      <c r="R629" s="258">
        <v>12</v>
      </c>
    </row>
    <row r="630" spans="1:18" ht="12.75" x14ac:dyDescent="0.35">
      <c r="A630" s="257" t="s">
        <v>1805</v>
      </c>
      <c r="B630" s="14" t="s">
        <v>629</v>
      </c>
      <c r="C630" s="14" t="s">
        <v>630</v>
      </c>
      <c r="D630" s="14" t="s">
        <v>1793</v>
      </c>
      <c r="E630" s="230">
        <v>8000</v>
      </c>
      <c r="F630" s="14">
        <v>44419002</v>
      </c>
      <c r="G630" s="14" t="s">
        <v>1794</v>
      </c>
      <c r="H630" s="14" t="s">
        <v>638</v>
      </c>
      <c r="I630" s="14" t="s">
        <v>634</v>
      </c>
      <c r="J630" s="14" t="s">
        <v>639</v>
      </c>
      <c r="K630" s="258">
        <v>1</v>
      </c>
      <c r="L630" s="258">
        <v>12</v>
      </c>
      <c r="M630" s="230">
        <v>96000</v>
      </c>
      <c r="N630" s="258">
        <v>1</v>
      </c>
      <c r="O630" s="258">
        <v>6</v>
      </c>
      <c r="P630" s="259">
        <v>48000</v>
      </c>
      <c r="Q630" s="258">
        <v>1</v>
      </c>
      <c r="R630" s="258">
        <v>12</v>
      </c>
    </row>
    <row r="631" spans="1:18" ht="12.75" x14ac:dyDescent="0.35">
      <c r="A631" s="257" t="s">
        <v>1805</v>
      </c>
      <c r="B631" s="14" t="s">
        <v>629</v>
      </c>
      <c r="C631" s="14" t="s">
        <v>630</v>
      </c>
      <c r="D631" s="14" t="s">
        <v>1795</v>
      </c>
      <c r="E631" s="230">
        <v>10000</v>
      </c>
      <c r="F631" s="14">
        <v>17451746</v>
      </c>
      <c r="G631" s="14" t="s">
        <v>1796</v>
      </c>
      <c r="H631" s="14" t="s">
        <v>669</v>
      </c>
      <c r="I631" s="14" t="s">
        <v>634</v>
      </c>
      <c r="J631" s="14" t="s">
        <v>639</v>
      </c>
      <c r="K631" s="258">
        <v>1</v>
      </c>
      <c r="L631" s="258">
        <v>12</v>
      </c>
      <c r="M631" s="230">
        <v>120000</v>
      </c>
      <c r="N631" s="258">
        <v>1</v>
      </c>
      <c r="O631" s="258">
        <v>6</v>
      </c>
      <c r="P631" s="259">
        <v>60000</v>
      </c>
      <c r="Q631" s="258">
        <v>1</v>
      </c>
      <c r="R631" s="258">
        <v>12</v>
      </c>
    </row>
    <row r="632" spans="1:18" ht="12.75" x14ac:dyDescent="0.35">
      <c r="A632" s="257" t="s">
        <v>1805</v>
      </c>
      <c r="B632" s="14" t="s">
        <v>629</v>
      </c>
      <c r="C632" s="14" t="s">
        <v>630</v>
      </c>
      <c r="D632" s="14" t="s">
        <v>1797</v>
      </c>
      <c r="E632" s="230">
        <v>7000</v>
      </c>
      <c r="F632" s="14">
        <v>74174485</v>
      </c>
      <c r="G632" s="14" t="s">
        <v>1798</v>
      </c>
      <c r="H632" s="14" t="s">
        <v>645</v>
      </c>
      <c r="I632" s="14" t="s">
        <v>648</v>
      </c>
      <c r="J632" s="14" t="s">
        <v>648</v>
      </c>
      <c r="K632" s="258">
        <v>1</v>
      </c>
      <c r="L632" s="258">
        <v>12</v>
      </c>
      <c r="M632" s="230">
        <v>84000</v>
      </c>
      <c r="N632" s="258">
        <v>1</v>
      </c>
      <c r="O632" s="258">
        <v>6</v>
      </c>
      <c r="P632" s="259">
        <v>42000</v>
      </c>
      <c r="Q632" s="258">
        <v>1</v>
      </c>
      <c r="R632" s="258">
        <v>12</v>
      </c>
    </row>
    <row r="633" spans="1:18" ht="12.75" x14ac:dyDescent="0.35">
      <c r="A633" s="257" t="s">
        <v>1805</v>
      </c>
      <c r="B633" s="14" t="s">
        <v>629</v>
      </c>
      <c r="C633" s="14" t="s">
        <v>630</v>
      </c>
      <c r="D633" s="14" t="s">
        <v>1799</v>
      </c>
      <c r="E633" s="230">
        <v>15600</v>
      </c>
      <c r="F633" s="14">
        <v>9671982</v>
      </c>
      <c r="G633" s="14" t="s">
        <v>1800</v>
      </c>
      <c r="H633" s="14" t="s">
        <v>638</v>
      </c>
      <c r="I633" s="14" t="s">
        <v>634</v>
      </c>
      <c r="J633" s="14" t="s">
        <v>639</v>
      </c>
      <c r="K633" s="258">
        <v>1</v>
      </c>
      <c r="L633" s="258">
        <v>10</v>
      </c>
      <c r="M633" s="230">
        <v>156000</v>
      </c>
      <c r="N633" s="258">
        <v>1</v>
      </c>
      <c r="O633" s="258">
        <v>6</v>
      </c>
      <c r="P633" s="259">
        <v>93600</v>
      </c>
      <c r="Q633" s="258">
        <v>1</v>
      </c>
      <c r="R633" s="258">
        <v>12</v>
      </c>
    </row>
    <row r="634" spans="1:18" ht="12.75" x14ac:dyDescent="0.35">
      <c r="A634" s="257" t="s">
        <v>1805</v>
      </c>
      <c r="B634" s="14" t="s">
        <v>629</v>
      </c>
      <c r="C634" s="14" t="s">
        <v>630</v>
      </c>
      <c r="D634" s="14" t="s">
        <v>742</v>
      </c>
      <c r="E634" s="230">
        <v>3000</v>
      </c>
      <c r="F634" s="14">
        <v>40565832</v>
      </c>
      <c r="G634" s="14" t="s">
        <v>1801</v>
      </c>
      <c r="H634" s="14" t="s">
        <v>794</v>
      </c>
      <c r="I634" s="14" t="s">
        <v>698</v>
      </c>
      <c r="J634" s="14" t="s">
        <v>635</v>
      </c>
      <c r="K634" s="258">
        <v>1</v>
      </c>
      <c r="L634" s="258">
        <v>12</v>
      </c>
      <c r="M634" s="230">
        <v>36000</v>
      </c>
      <c r="N634" s="258">
        <v>1</v>
      </c>
      <c r="O634" s="258">
        <v>6</v>
      </c>
      <c r="P634" s="259">
        <v>18000</v>
      </c>
      <c r="Q634" s="258">
        <v>1</v>
      </c>
      <c r="R634" s="258">
        <v>12</v>
      </c>
    </row>
    <row r="635" spans="1:18" ht="12.75" x14ac:dyDescent="0.35">
      <c r="A635" s="257" t="s">
        <v>1805</v>
      </c>
      <c r="B635" s="14" t="s">
        <v>629</v>
      </c>
      <c r="C635" s="14" t="s">
        <v>630</v>
      </c>
      <c r="D635" s="14" t="s">
        <v>987</v>
      </c>
      <c r="E635" s="230">
        <v>15600</v>
      </c>
      <c r="F635" s="14">
        <v>10796260</v>
      </c>
      <c r="G635" s="14" t="s">
        <v>1802</v>
      </c>
      <c r="H635" s="14" t="s">
        <v>750</v>
      </c>
      <c r="I635" s="14" t="s">
        <v>634</v>
      </c>
      <c r="J635" s="14" t="s">
        <v>639</v>
      </c>
      <c r="K635" s="258">
        <v>1</v>
      </c>
      <c r="L635" s="258">
        <v>12</v>
      </c>
      <c r="M635" s="230">
        <v>187200</v>
      </c>
      <c r="N635" s="258">
        <v>1</v>
      </c>
      <c r="O635" s="258">
        <v>1</v>
      </c>
      <c r="P635" s="259">
        <v>15600</v>
      </c>
      <c r="Q635" s="258">
        <v>1</v>
      </c>
      <c r="R635" s="258">
        <v>12</v>
      </c>
    </row>
    <row r="636" spans="1:18" ht="12.75" x14ac:dyDescent="0.35">
      <c r="A636" s="257" t="s">
        <v>1805</v>
      </c>
      <c r="B636" s="14" t="s">
        <v>629</v>
      </c>
      <c r="C636" s="14" t="s">
        <v>630</v>
      </c>
      <c r="D636" s="14" t="s">
        <v>1803</v>
      </c>
      <c r="E636" s="230">
        <v>8000</v>
      </c>
      <c r="F636" s="14">
        <v>41164956</v>
      </c>
      <c r="G636" s="14" t="s">
        <v>1804</v>
      </c>
      <c r="H636" s="14" t="s">
        <v>817</v>
      </c>
      <c r="I636" s="14" t="s">
        <v>634</v>
      </c>
      <c r="J636" s="14" t="s">
        <v>639</v>
      </c>
      <c r="K636" s="258">
        <v>1</v>
      </c>
      <c r="L636" s="258">
        <v>12</v>
      </c>
      <c r="M636" s="230">
        <v>96000</v>
      </c>
      <c r="N636" s="258">
        <v>1</v>
      </c>
      <c r="O636" s="258">
        <v>2</v>
      </c>
      <c r="P636" s="259">
        <v>16000</v>
      </c>
      <c r="Q636" s="258">
        <v>1</v>
      </c>
      <c r="R636" s="258">
        <v>12</v>
      </c>
    </row>
    <row r="637" spans="1:18" ht="18.75" customHeight="1" x14ac:dyDescent="0.5">
      <c r="A637" s="260"/>
      <c r="B637" s="260"/>
      <c r="C637" s="260"/>
      <c r="D637" s="261"/>
      <c r="E637" s="261"/>
      <c r="F637" s="260"/>
      <c r="G637" s="261"/>
      <c r="H637" s="261"/>
      <c r="I637" s="261"/>
      <c r="J637" s="261"/>
      <c r="K637" s="261"/>
      <c r="L637" s="261"/>
      <c r="M637" s="468">
        <f>SUM(M5:M636)</f>
        <v>48479025</v>
      </c>
      <c r="N637" s="469"/>
      <c r="O637" s="469"/>
      <c r="P637" s="468">
        <f>SUM(P5:P636)</f>
        <v>24998173</v>
      </c>
      <c r="Q637" s="261"/>
      <c r="R637" s="261"/>
    </row>
    <row r="638" spans="1:18" ht="14.25" x14ac:dyDescent="0.45">
      <c r="A638" s="22" t="s">
        <v>202</v>
      </c>
      <c r="B638"/>
      <c r="C638"/>
      <c r="D638"/>
      <c r="E638"/>
      <c r="F638"/>
      <c r="G638"/>
      <c r="H638"/>
      <c r="I638"/>
      <c r="J638"/>
      <c r="K638" s="18"/>
      <c r="L638" s="18"/>
      <c r="M638"/>
      <c r="N638"/>
      <c r="O638"/>
      <c r="P638"/>
      <c r="Q638"/>
      <c r="R638"/>
    </row>
    <row r="639" spans="1:18" ht="14.25" x14ac:dyDescent="0.45">
      <c r="A639" s="22" t="s">
        <v>226</v>
      </c>
      <c r="B639"/>
      <c r="C639"/>
      <c r="D639"/>
      <c r="E639"/>
      <c r="F639"/>
      <c r="G639"/>
      <c r="H639"/>
      <c r="I639"/>
      <c r="J639"/>
      <c r="K639" s="18"/>
      <c r="L639" s="18"/>
      <c r="M639"/>
      <c r="N639"/>
      <c r="O639"/>
      <c r="P639"/>
      <c r="Q639"/>
      <c r="R639"/>
    </row>
    <row r="641" spans="1:18" ht="24.75" customHeight="1" x14ac:dyDescent="0.35">
      <c r="A641" s="573" t="s">
        <v>301</v>
      </c>
      <c r="B641" s="573"/>
      <c r="C641" s="682" t="s">
        <v>1806</v>
      </c>
      <c r="D641" s="683"/>
      <c r="E641" s="683"/>
      <c r="F641" s="683"/>
      <c r="G641" s="683"/>
      <c r="H641" s="683"/>
      <c r="I641" s="683"/>
      <c r="J641" s="683"/>
      <c r="K641" s="683"/>
      <c r="L641" s="683"/>
      <c r="M641" s="683"/>
      <c r="N641" s="683"/>
      <c r="O641" s="683"/>
      <c r="P641" s="683"/>
      <c r="Q641" s="683"/>
      <c r="R641" s="683"/>
    </row>
    <row r="642" spans="1:18" ht="13.15" x14ac:dyDescent="0.35">
      <c r="A642" s="684" t="s">
        <v>108</v>
      </c>
      <c r="B642" s="684"/>
      <c r="C642" s="684"/>
      <c r="D642" s="684"/>
      <c r="E642" s="684"/>
      <c r="F642" s="684" t="s">
        <v>109</v>
      </c>
      <c r="G642" s="684"/>
      <c r="H642" s="684"/>
      <c r="I642" s="684"/>
      <c r="J642" s="684"/>
      <c r="K642" s="685" t="s">
        <v>200</v>
      </c>
      <c r="L642" s="685"/>
      <c r="M642" s="685"/>
      <c r="N642" s="685" t="s">
        <v>201</v>
      </c>
      <c r="O642" s="685"/>
      <c r="P642" s="685"/>
      <c r="Q642" s="684" t="s">
        <v>225</v>
      </c>
      <c r="R642" s="684"/>
    </row>
    <row r="643" spans="1:18" ht="93.4" x14ac:dyDescent="0.35">
      <c r="A643" s="90" t="s">
        <v>101</v>
      </c>
      <c r="B643" s="90" t="s">
        <v>110</v>
      </c>
      <c r="C643" s="90" t="s">
        <v>111</v>
      </c>
      <c r="D643" s="90" t="s">
        <v>112</v>
      </c>
      <c r="E643" s="90" t="s">
        <v>113</v>
      </c>
      <c r="F643" s="90" t="s">
        <v>114</v>
      </c>
      <c r="G643" s="90" t="s">
        <v>115</v>
      </c>
      <c r="H643" s="90" t="s">
        <v>116</v>
      </c>
      <c r="I643" s="90" t="s">
        <v>117</v>
      </c>
      <c r="J643" s="90" t="s">
        <v>118</v>
      </c>
      <c r="K643" s="91" t="s">
        <v>119</v>
      </c>
      <c r="L643" s="91" t="s">
        <v>120</v>
      </c>
      <c r="M643" s="91" t="s">
        <v>121</v>
      </c>
      <c r="N643" s="91" t="s">
        <v>119</v>
      </c>
      <c r="O643" s="91" t="s">
        <v>120</v>
      </c>
      <c r="P643" s="91" t="s">
        <v>121</v>
      </c>
      <c r="Q643" s="91" t="s">
        <v>119</v>
      </c>
      <c r="R643" s="91" t="s">
        <v>227</v>
      </c>
    </row>
    <row r="644" spans="1:18" x14ac:dyDescent="0.35">
      <c r="A644" s="257" t="s">
        <v>2062</v>
      </c>
      <c r="B644" s="262" t="s">
        <v>629</v>
      </c>
      <c r="C644" s="262" t="s">
        <v>630</v>
      </c>
      <c r="D644" s="20" t="s">
        <v>1807</v>
      </c>
      <c r="E644" s="259">
        <v>4000</v>
      </c>
      <c r="F644" s="20" t="s">
        <v>1808</v>
      </c>
      <c r="G644" s="264" t="s">
        <v>1809</v>
      </c>
      <c r="H644" s="264" t="s">
        <v>1810</v>
      </c>
      <c r="I644" s="264" t="s">
        <v>1811</v>
      </c>
      <c r="J644" s="20" t="s">
        <v>1812</v>
      </c>
      <c r="K644" s="258" t="s">
        <v>1813</v>
      </c>
      <c r="L644" s="258">
        <v>12</v>
      </c>
      <c r="M644" s="259">
        <v>48600</v>
      </c>
      <c r="N644" s="258" t="s">
        <v>1814</v>
      </c>
      <c r="O644" s="258">
        <v>6</v>
      </c>
      <c r="P644" s="259">
        <v>25159.200000000001</v>
      </c>
      <c r="Q644" s="258" t="s">
        <v>1814</v>
      </c>
      <c r="R644" s="263">
        <v>12</v>
      </c>
    </row>
    <row r="645" spans="1:18" x14ac:dyDescent="0.35">
      <c r="A645" s="257" t="s">
        <v>2062</v>
      </c>
      <c r="B645" s="262" t="s">
        <v>629</v>
      </c>
      <c r="C645" s="262" t="s">
        <v>630</v>
      </c>
      <c r="D645" s="20" t="s">
        <v>1815</v>
      </c>
      <c r="E645" s="259">
        <v>5500</v>
      </c>
      <c r="F645" s="20" t="s">
        <v>1816</v>
      </c>
      <c r="G645" s="264" t="s">
        <v>1817</v>
      </c>
      <c r="H645" s="264" t="s">
        <v>1818</v>
      </c>
      <c r="I645" s="264" t="s">
        <v>639</v>
      </c>
      <c r="J645" s="20" t="s">
        <v>1815</v>
      </c>
      <c r="K645" s="258" t="s">
        <v>1813</v>
      </c>
      <c r="L645" s="258">
        <v>12</v>
      </c>
      <c r="M645" s="259">
        <v>66600</v>
      </c>
      <c r="N645" s="258" t="s">
        <v>1814</v>
      </c>
      <c r="O645" s="258">
        <v>6</v>
      </c>
      <c r="P645" s="259">
        <v>34159.199999999997</v>
      </c>
      <c r="Q645" s="258" t="s">
        <v>1814</v>
      </c>
      <c r="R645" s="263">
        <v>12</v>
      </c>
    </row>
    <row r="646" spans="1:18" x14ac:dyDescent="0.35">
      <c r="A646" s="257" t="s">
        <v>2062</v>
      </c>
      <c r="B646" s="262" t="s">
        <v>629</v>
      </c>
      <c r="C646" s="262" t="s">
        <v>630</v>
      </c>
      <c r="D646" s="20" t="s">
        <v>1819</v>
      </c>
      <c r="E646" s="259">
        <v>4000</v>
      </c>
      <c r="F646" s="20" t="s">
        <v>1820</v>
      </c>
      <c r="G646" s="264" t="s">
        <v>1821</v>
      </c>
      <c r="H646" s="264" t="s">
        <v>701</v>
      </c>
      <c r="I646" s="264" t="s">
        <v>639</v>
      </c>
      <c r="J646" s="20" t="s">
        <v>1822</v>
      </c>
      <c r="K646" s="258" t="s">
        <v>1813</v>
      </c>
      <c r="L646" s="258">
        <v>2</v>
      </c>
      <c r="M646" s="259">
        <v>7553.336666666667</v>
      </c>
      <c r="N646" s="258" t="s">
        <v>1823</v>
      </c>
      <c r="O646" s="258">
        <v>6</v>
      </c>
      <c r="P646" s="259">
        <v>25117.8</v>
      </c>
      <c r="Q646" s="258" t="s">
        <v>1824</v>
      </c>
      <c r="R646" s="263">
        <v>12</v>
      </c>
    </row>
    <row r="647" spans="1:18" x14ac:dyDescent="0.35">
      <c r="A647" s="257" t="s">
        <v>2062</v>
      </c>
      <c r="B647" s="262" t="s">
        <v>629</v>
      </c>
      <c r="C647" s="262" t="s">
        <v>630</v>
      </c>
      <c r="D647" s="20" t="s">
        <v>1825</v>
      </c>
      <c r="E647" s="259">
        <v>8000</v>
      </c>
      <c r="F647" s="20" t="s">
        <v>1826</v>
      </c>
      <c r="G647" s="264" t="s">
        <v>1827</v>
      </c>
      <c r="H647" s="264" t="s">
        <v>638</v>
      </c>
      <c r="I647" s="264" t="s">
        <v>639</v>
      </c>
      <c r="J647" s="20" t="s">
        <v>1828</v>
      </c>
      <c r="K647" s="258" t="s">
        <v>1813</v>
      </c>
      <c r="L647" s="258">
        <v>12</v>
      </c>
      <c r="M647" s="259">
        <v>96600</v>
      </c>
      <c r="N647" s="258" t="s">
        <v>1814</v>
      </c>
      <c r="O647" s="258">
        <v>6</v>
      </c>
      <c r="P647" s="259">
        <v>49159.199999999997</v>
      </c>
      <c r="Q647" s="258" t="s">
        <v>1814</v>
      </c>
      <c r="R647" s="263">
        <v>12</v>
      </c>
    </row>
    <row r="648" spans="1:18" x14ac:dyDescent="0.35">
      <c r="A648" s="257" t="s">
        <v>2062</v>
      </c>
      <c r="B648" s="262" t="s">
        <v>629</v>
      </c>
      <c r="C648" s="262" t="s">
        <v>630</v>
      </c>
      <c r="D648" s="20" t="s">
        <v>1829</v>
      </c>
      <c r="E648" s="259">
        <v>7000</v>
      </c>
      <c r="F648" s="20" t="s">
        <v>1830</v>
      </c>
      <c r="G648" s="264" t="s">
        <v>1831</v>
      </c>
      <c r="H648" s="264" t="s">
        <v>1832</v>
      </c>
      <c r="I648" s="264" t="s">
        <v>639</v>
      </c>
      <c r="J648" s="20" t="s">
        <v>1833</v>
      </c>
      <c r="K648" s="258" t="s">
        <v>1813</v>
      </c>
      <c r="L648" s="258">
        <v>12</v>
      </c>
      <c r="M648" s="259">
        <v>84600</v>
      </c>
      <c r="N648" s="258" t="s">
        <v>1814</v>
      </c>
      <c r="O648" s="258">
        <v>6</v>
      </c>
      <c r="P648" s="259">
        <v>43159.199999999997</v>
      </c>
      <c r="Q648" s="258" t="s">
        <v>1814</v>
      </c>
      <c r="R648" s="263">
        <v>12</v>
      </c>
    </row>
    <row r="649" spans="1:18" x14ac:dyDescent="0.35">
      <c r="A649" s="257" t="s">
        <v>2062</v>
      </c>
      <c r="B649" s="262" t="s">
        <v>629</v>
      </c>
      <c r="C649" s="262" t="s">
        <v>630</v>
      </c>
      <c r="D649" s="20" t="s">
        <v>1834</v>
      </c>
      <c r="E649" s="259">
        <v>4500</v>
      </c>
      <c r="F649" s="20" t="s">
        <v>1835</v>
      </c>
      <c r="G649" s="264" t="s">
        <v>1836</v>
      </c>
      <c r="H649" s="264" t="s">
        <v>1832</v>
      </c>
      <c r="I649" s="264" t="s">
        <v>639</v>
      </c>
      <c r="J649" s="20" t="s">
        <v>648</v>
      </c>
      <c r="K649" s="258" t="s">
        <v>1813</v>
      </c>
      <c r="L649" s="258">
        <v>2</v>
      </c>
      <c r="M649" s="259">
        <v>8493.33</v>
      </c>
      <c r="N649" s="258" t="s">
        <v>1823</v>
      </c>
      <c r="O649" s="258">
        <v>6</v>
      </c>
      <c r="P649" s="259">
        <v>28117.8</v>
      </c>
      <c r="Q649" s="258" t="s">
        <v>1824</v>
      </c>
      <c r="R649" s="263">
        <v>12</v>
      </c>
    </row>
    <row r="650" spans="1:18" x14ac:dyDescent="0.35">
      <c r="A650" s="257" t="s">
        <v>2062</v>
      </c>
      <c r="B650" s="262" t="s">
        <v>629</v>
      </c>
      <c r="C650" s="262" t="s">
        <v>630</v>
      </c>
      <c r="D650" s="20" t="s">
        <v>1807</v>
      </c>
      <c r="E650" s="259">
        <v>4000</v>
      </c>
      <c r="F650" s="20" t="s">
        <v>1837</v>
      </c>
      <c r="G650" s="264" t="s">
        <v>1838</v>
      </c>
      <c r="H650" s="264" t="s">
        <v>1536</v>
      </c>
      <c r="I650" s="264" t="s">
        <v>639</v>
      </c>
      <c r="J650" s="20" t="s">
        <v>1839</v>
      </c>
      <c r="K650" s="258" t="s">
        <v>1813</v>
      </c>
      <c r="L650" s="258">
        <v>12</v>
      </c>
      <c r="M650" s="259">
        <v>71267.67</v>
      </c>
      <c r="N650" s="258" t="s">
        <v>1814</v>
      </c>
      <c r="O650" s="258">
        <v>6</v>
      </c>
      <c r="P650" s="259">
        <v>25159.200000000001</v>
      </c>
      <c r="Q650" s="258" t="s">
        <v>1814</v>
      </c>
      <c r="R650" s="263">
        <v>12</v>
      </c>
    </row>
    <row r="651" spans="1:18" x14ac:dyDescent="0.35">
      <c r="A651" s="257" t="s">
        <v>2062</v>
      </c>
      <c r="B651" s="262" t="s">
        <v>629</v>
      </c>
      <c r="C651" s="262" t="s">
        <v>630</v>
      </c>
      <c r="D651" s="20" t="s">
        <v>1840</v>
      </c>
      <c r="E651" s="259">
        <v>5000</v>
      </c>
      <c r="F651" s="20" t="s">
        <v>1841</v>
      </c>
      <c r="G651" s="264" t="s">
        <v>1842</v>
      </c>
      <c r="H651" s="264" t="s">
        <v>638</v>
      </c>
      <c r="I651" s="264" t="s">
        <v>639</v>
      </c>
      <c r="J651" s="20" t="s">
        <v>648</v>
      </c>
      <c r="K651" s="258" t="s">
        <v>1813</v>
      </c>
      <c r="L651" s="258">
        <v>2</v>
      </c>
      <c r="M651" s="259">
        <v>9426.663333333332</v>
      </c>
      <c r="N651" s="258" t="s">
        <v>1823</v>
      </c>
      <c r="O651" s="258">
        <v>6</v>
      </c>
      <c r="P651" s="259">
        <v>31117.8</v>
      </c>
      <c r="Q651" s="258" t="s">
        <v>1824</v>
      </c>
      <c r="R651" s="263">
        <v>12</v>
      </c>
    </row>
    <row r="652" spans="1:18" x14ac:dyDescent="0.35">
      <c r="A652" s="257" t="s">
        <v>2062</v>
      </c>
      <c r="B652" s="262" t="s">
        <v>629</v>
      </c>
      <c r="C652" s="262" t="s">
        <v>630</v>
      </c>
      <c r="D652" s="20" t="s">
        <v>1843</v>
      </c>
      <c r="E652" s="259">
        <v>5500</v>
      </c>
      <c r="F652" s="20" t="s">
        <v>1844</v>
      </c>
      <c r="G652" s="264" t="s">
        <v>1845</v>
      </c>
      <c r="H652" s="264" t="s">
        <v>1846</v>
      </c>
      <c r="I652" s="264" t="s">
        <v>639</v>
      </c>
      <c r="J652" s="20" t="s">
        <v>648</v>
      </c>
      <c r="K652" s="258" t="s">
        <v>1813</v>
      </c>
      <c r="L652" s="258">
        <v>2</v>
      </c>
      <c r="M652" s="259">
        <v>10359.996666666668</v>
      </c>
      <c r="N652" s="258" t="s">
        <v>1823</v>
      </c>
      <c r="O652" s="258">
        <v>6</v>
      </c>
      <c r="P652" s="259">
        <v>34117.800000000003</v>
      </c>
      <c r="Q652" s="258" t="s">
        <v>1824</v>
      </c>
      <c r="R652" s="263">
        <v>12</v>
      </c>
    </row>
    <row r="653" spans="1:18" x14ac:dyDescent="0.35">
      <c r="A653" s="257" t="s">
        <v>2062</v>
      </c>
      <c r="B653" s="262" t="s">
        <v>629</v>
      </c>
      <c r="C653" s="262" t="s">
        <v>630</v>
      </c>
      <c r="D653" s="20" t="s">
        <v>1847</v>
      </c>
      <c r="E653" s="259">
        <v>7000</v>
      </c>
      <c r="F653" s="20" t="s">
        <v>1848</v>
      </c>
      <c r="G653" s="264" t="s">
        <v>1849</v>
      </c>
      <c r="H653" s="264" t="s">
        <v>638</v>
      </c>
      <c r="I653" s="264" t="s">
        <v>639</v>
      </c>
      <c r="J653" s="20" t="s">
        <v>1850</v>
      </c>
      <c r="K653" s="258" t="s">
        <v>1813</v>
      </c>
      <c r="L653" s="258">
        <v>2</v>
      </c>
      <c r="M653" s="259">
        <v>13159.996666666668</v>
      </c>
      <c r="N653" s="258" t="s">
        <v>1823</v>
      </c>
      <c r="O653" s="258">
        <v>6</v>
      </c>
      <c r="P653" s="259">
        <v>43117.8</v>
      </c>
      <c r="Q653" s="258" t="s">
        <v>1824</v>
      </c>
      <c r="R653" s="263">
        <v>12</v>
      </c>
    </row>
    <row r="654" spans="1:18" x14ac:dyDescent="0.35">
      <c r="A654" s="257" t="s">
        <v>2062</v>
      </c>
      <c r="B654" s="262" t="s">
        <v>629</v>
      </c>
      <c r="C654" s="262" t="s">
        <v>630</v>
      </c>
      <c r="D654" s="20" t="s">
        <v>734</v>
      </c>
      <c r="E654" s="259">
        <v>7000</v>
      </c>
      <c r="F654" s="20" t="s">
        <v>1851</v>
      </c>
      <c r="G654" s="264" t="s">
        <v>1852</v>
      </c>
      <c r="H654" s="264" t="s">
        <v>1853</v>
      </c>
      <c r="I654" s="264" t="s">
        <v>639</v>
      </c>
      <c r="J654" s="20" t="s">
        <v>1828</v>
      </c>
      <c r="K654" s="258" t="s">
        <v>1813</v>
      </c>
      <c r="L654" s="258">
        <v>12</v>
      </c>
      <c r="M654" s="259">
        <v>84600</v>
      </c>
      <c r="N654" s="258" t="s">
        <v>1814</v>
      </c>
      <c r="O654" s="258">
        <v>6</v>
      </c>
      <c r="P654" s="259">
        <v>43159.199999999997</v>
      </c>
      <c r="Q654" s="258" t="s">
        <v>1814</v>
      </c>
      <c r="R654" s="263">
        <v>12</v>
      </c>
    </row>
    <row r="655" spans="1:18" x14ac:dyDescent="0.35">
      <c r="A655" s="257" t="s">
        <v>2062</v>
      </c>
      <c r="B655" s="262" t="s">
        <v>629</v>
      </c>
      <c r="C655" s="262" t="s">
        <v>630</v>
      </c>
      <c r="D655" s="20" t="s">
        <v>1854</v>
      </c>
      <c r="E655" s="259">
        <v>8000</v>
      </c>
      <c r="F655" s="20" t="s">
        <v>1855</v>
      </c>
      <c r="G655" s="264" t="s">
        <v>1856</v>
      </c>
      <c r="H655" s="264" t="s">
        <v>1857</v>
      </c>
      <c r="I655" s="264" t="s">
        <v>639</v>
      </c>
      <c r="J655" s="20" t="s">
        <v>1858</v>
      </c>
      <c r="K655" s="258" t="s">
        <v>1813</v>
      </c>
      <c r="L655" s="258">
        <v>2</v>
      </c>
      <c r="M655" s="259">
        <v>15026.663333333334</v>
      </c>
      <c r="N655" s="258" t="s">
        <v>1823</v>
      </c>
      <c r="O655" s="258">
        <v>6</v>
      </c>
      <c r="P655" s="259">
        <v>49117.8</v>
      </c>
      <c r="Q655" s="258" t="s">
        <v>1824</v>
      </c>
      <c r="R655" s="263">
        <v>12</v>
      </c>
    </row>
    <row r="656" spans="1:18" x14ac:dyDescent="0.35">
      <c r="A656" s="257" t="s">
        <v>2062</v>
      </c>
      <c r="B656" s="262" t="s">
        <v>629</v>
      </c>
      <c r="C656" s="262" t="s">
        <v>630</v>
      </c>
      <c r="D656" s="20" t="s">
        <v>1859</v>
      </c>
      <c r="E656" s="259">
        <v>7000</v>
      </c>
      <c r="F656" s="20" t="s">
        <v>1860</v>
      </c>
      <c r="G656" s="264" t="s">
        <v>1861</v>
      </c>
      <c r="H656" s="264" t="s">
        <v>1853</v>
      </c>
      <c r="I656" s="264" t="s">
        <v>639</v>
      </c>
      <c r="J656" s="20" t="s">
        <v>1850</v>
      </c>
      <c r="K656" s="258" t="s">
        <v>1813</v>
      </c>
      <c r="L656" s="258">
        <v>2</v>
      </c>
      <c r="M656" s="259">
        <v>13159.996666666668</v>
      </c>
      <c r="N656" s="258" t="s">
        <v>1823</v>
      </c>
      <c r="O656" s="258">
        <v>6</v>
      </c>
      <c r="P656" s="259">
        <v>43117.8</v>
      </c>
      <c r="Q656" s="258" t="s">
        <v>1824</v>
      </c>
      <c r="R656" s="263">
        <v>12</v>
      </c>
    </row>
    <row r="657" spans="1:18" x14ac:dyDescent="0.35">
      <c r="A657" s="257" t="s">
        <v>2062</v>
      </c>
      <c r="B657" s="262" t="s">
        <v>629</v>
      </c>
      <c r="C657" s="262" t="s">
        <v>630</v>
      </c>
      <c r="D657" s="20" t="s">
        <v>1854</v>
      </c>
      <c r="E657" s="259">
        <v>7000</v>
      </c>
      <c r="F657" s="20" t="s">
        <v>1862</v>
      </c>
      <c r="G657" s="264" t="s">
        <v>1863</v>
      </c>
      <c r="H657" s="264" t="s">
        <v>1857</v>
      </c>
      <c r="I657" s="264" t="s">
        <v>639</v>
      </c>
      <c r="J657" s="20" t="s">
        <v>1864</v>
      </c>
      <c r="K657" s="258" t="s">
        <v>1813</v>
      </c>
      <c r="L657" s="258">
        <v>12</v>
      </c>
      <c r="M657" s="259">
        <v>84600</v>
      </c>
      <c r="N657" s="258" t="s">
        <v>1814</v>
      </c>
      <c r="O657" s="258">
        <v>6</v>
      </c>
      <c r="P657" s="259">
        <v>43159.199999999997</v>
      </c>
      <c r="Q657" s="258" t="s">
        <v>1814</v>
      </c>
      <c r="R657" s="263">
        <v>12</v>
      </c>
    </row>
    <row r="658" spans="1:18" x14ac:dyDescent="0.35">
      <c r="A658" s="257" t="s">
        <v>2062</v>
      </c>
      <c r="B658" s="262" t="s">
        <v>629</v>
      </c>
      <c r="C658" s="262" t="s">
        <v>630</v>
      </c>
      <c r="D658" s="20" t="s">
        <v>1302</v>
      </c>
      <c r="E658" s="259">
        <v>7000</v>
      </c>
      <c r="F658" s="20" t="s">
        <v>1865</v>
      </c>
      <c r="G658" s="264" t="s">
        <v>1866</v>
      </c>
      <c r="H658" s="264" t="s">
        <v>638</v>
      </c>
      <c r="I658" s="264" t="s">
        <v>639</v>
      </c>
      <c r="J658" s="20" t="s">
        <v>1850</v>
      </c>
      <c r="K658" s="258" t="s">
        <v>1813</v>
      </c>
      <c r="L658" s="258">
        <v>12</v>
      </c>
      <c r="M658" s="259">
        <v>82266.67</v>
      </c>
      <c r="N658" s="258" t="s">
        <v>1814</v>
      </c>
      <c r="O658" s="258">
        <v>6</v>
      </c>
      <c r="P658" s="259">
        <v>43159.199999999997</v>
      </c>
      <c r="Q658" s="258" t="s">
        <v>1814</v>
      </c>
      <c r="R658" s="263">
        <v>12</v>
      </c>
    </row>
    <row r="659" spans="1:18" x14ac:dyDescent="0.35">
      <c r="A659" s="257" t="s">
        <v>2062</v>
      </c>
      <c r="B659" s="262" t="s">
        <v>629</v>
      </c>
      <c r="C659" s="262" t="s">
        <v>630</v>
      </c>
      <c r="D659" s="20" t="s">
        <v>1867</v>
      </c>
      <c r="E659" s="259">
        <v>6200</v>
      </c>
      <c r="F659" s="20" t="s">
        <v>1868</v>
      </c>
      <c r="G659" s="264" t="s">
        <v>1869</v>
      </c>
      <c r="H659" s="264" t="s">
        <v>1870</v>
      </c>
      <c r="I659" s="264" t="s">
        <v>639</v>
      </c>
      <c r="J659" s="20" t="s">
        <v>1833</v>
      </c>
      <c r="K659" s="258" t="s">
        <v>1813</v>
      </c>
      <c r="L659" s="258">
        <v>12</v>
      </c>
      <c r="M659" s="259">
        <v>75000</v>
      </c>
      <c r="N659" s="258" t="s">
        <v>1814</v>
      </c>
      <c r="O659" s="258">
        <v>6</v>
      </c>
      <c r="P659" s="259">
        <v>38359.199999999997</v>
      </c>
      <c r="Q659" s="258" t="s">
        <v>1814</v>
      </c>
      <c r="R659" s="263">
        <v>12</v>
      </c>
    </row>
    <row r="660" spans="1:18" x14ac:dyDescent="0.35">
      <c r="A660" s="257" t="s">
        <v>2062</v>
      </c>
      <c r="B660" s="262" t="s">
        <v>629</v>
      </c>
      <c r="C660" s="262" t="s">
        <v>630</v>
      </c>
      <c r="D660" s="20" t="s">
        <v>1871</v>
      </c>
      <c r="E660" s="259">
        <v>6500</v>
      </c>
      <c r="F660" s="20" t="s">
        <v>1872</v>
      </c>
      <c r="G660" s="264" t="s">
        <v>1873</v>
      </c>
      <c r="H660" s="264" t="s">
        <v>1874</v>
      </c>
      <c r="I660" s="264" t="s">
        <v>639</v>
      </c>
      <c r="J660" s="20" t="s">
        <v>1875</v>
      </c>
      <c r="K660" s="258" t="s">
        <v>1813</v>
      </c>
      <c r="L660" s="258">
        <v>12</v>
      </c>
      <c r="M660" s="259">
        <v>78600</v>
      </c>
      <c r="N660" s="258" t="s">
        <v>1814</v>
      </c>
      <c r="O660" s="258">
        <v>6</v>
      </c>
      <c r="P660" s="259">
        <v>40159.199999999997</v>
      </c>
      <c r="Q660" s="258" t="s">
        <v>1814</v>
      </c>
      <c r="R660" s="263">
        <v>12</v>
      </c>
    </row>
    <row r="661" spans="1:18" x14ac:dyDescent="0.35">
      <c r="A661" s="257" t="s">
        <v>2062</v>
      </c>
      <c r="B661" s="262" t="s">
        <v>629</v>
      </c>
      <c r="C661" s="262" t="s">
        <v>630</v>
      </c>
      <c r="D661" s="20" t="s">
        <v>1854</v>
      </c>
      <c r="E661" s="259">
        <v>5500</v>
      </c>
      <c r="F661" s="20" t="s">
        <v>1876</v>
      </c>
      <c r="G661" s="264" t="s">
        <v>1877</v>
      </c>
      <c r="H661" s="264" t="s">
        <v>1857</v>
      </c>
      <c r="I661" s="264" t="s">
        <v>639</v>
      </c>
      <c r="J661" s="20" t="s">
        <v>1858</v>
      </c>
      <c r="K661" s="258" t="s">
        <v>1813</v>
      </c>
      <c r="L661" s="258">
        <v>12</v>
      </c>
      <c r="M661" s="259">
        <v>66600</v>
      </c>
      <c r="N661" s="258" t="s">
        <v>1814</v>
      </c>
      <c r="O661" s="258">
        <v>6</v>
      </c>
      <c r="P661" s="259">
        <v>34159.199999999997</v>
      </c>
      <c r="Q661" s="258" t="s">
        <v>1814</v>
      </c>
      <c r="R661" s="263">
        <v>12</v>
      </c>
    </row>
    <row r="662" spans="1:18" x14ac:dyDescent="0.35">
      <c r="A662" s="257" t="s">
        <v>2062</v>
      </c>
      <c r="B662" s="262" t="s">
        <v>629</v>
      </c>
      <c r="C662" s="262" t="s">
        <v>630</v>
      </c>
      <c r="D662" s="20" t="s">
        <v>1878</v>
      </c>
      <c r="E662" s="259">
        <v>5500</v>
      </c>
      <c r="F662" s="20" t="s">
        <v>1879</v>
      </c>
      <c r="G662" s="264" t="s">
        <v>1880</v>
      </c>
      <c r="H662" s="264" t="s">
        <v>1881</v>
      </c>
      <c r="I662" s="264" t="s">
        <v>639</v>
      </c>
      <c r="J662" s="20" t="s">
        <v>1882</v>
      </c>
      <c r="K662" s="258" t="s">
        <v>1813</v>
      </c>
      <c r="L662" s="258">
        <v>12</v>
      </c>
      <c r="M662" s="259">
        <v>66600</v>
      </c>
      <c r="N662" s="258" t="s">
        <v>1814</v>
      </c>
      <c r="O662" s="258">
        <v>6</v>
      </c>
      <c r="P662" s="259">
        <v>34159.199999999997</v>
      </c>
      <c r="Q662" s="258" t="s">
        <v>1814</v>
      </c>
      <c r="R662" s="263">
        <v>12</v>
      </c>
    </row>
    <row r="663" spans="1:18" x14ac:dyDescent="0.35">
      <c r="A663" s="257" t="s">
        <v>2062</v>
      </c>
      <c r="B663" s="262" t="s">
        <v>629</v>
      </c>
      <c r="C663" s="262" t="s">
        <v>630</v>
      </c>
      <c r="D663" s="20" t="s">
        <v>1883</v>
      </c>
      <c r="E663" s="259">
        <v>15500</v>
      </c>
      <c r="F663" s="20" t="s">
        <v>1884</v>
      </c>
      <c r="G663" s="264" t="s">
        <v>1885</v>
      </c>
      <c r="H663" s="264" t="s">
        <v>1857</v>
      </c>
      <c r="I663" s="264" t="s">
        <v>639</v>
      </c>
      <c r="J663" s="20" t="s">
        <v>1858</v>
      </c>
      <c r="K663" s="258" t="s">
        <v>1813</v>
      </c>
      <c r="L663" s="258">
        <v>12</v>
      </c>
      <c r="M663" s="259">
        <v>186600</v>
      </c>
      <c r="N663" s="258" t="s">
        <v>1814</v>
      </c>
      <c r="O663" s="258">
        <v>6</v>
      </c>
      <c r="P663" s="259">
        <v>94159.2</v>
      </c>
      <c r="Q663" s="258" t="s">
        <v>1814</v>
      </c>
      <c r="R663" s="263">
        <v>12</v>
      </c>
    </row>
    <row r="664" spans="1:18" x14ac:dyDescent="0.35">
      <c r="A664" s="257" t="s">
        <v>2062</v>
      </c>
      <c r="B664" s="262" t="s">
        <v>629</v>
      </c>
      <c r="C664" s="262" t="s">
        <v>630</v>
      </c>
      <c r="D664" s="20" t="s">
        <v>694</v>
      </c>
      <c r="E664" s="259">
        <v>3000</v>
      </c>
      <c r="F664" s="20" t="s">
        <v>1886</v>
      </c>
      <c r="G664" s="264" t="s">
        <v>1887</v>
      </c>
      <c r="H664" s="264" t="s">
        <v>693</v>
      </c>
      <c r="I664" s="264" t="s">
        <v>639</v>
      </c>
      <c r="J664" s="20" t="s">
        <v>694</v>
      </c>
      <c r="K664" s="258" t="s">
        <v>1813</v>
      </c>
      <c r="L664" s="258">
        <v>2</v>
      </c>
      <c r="M664" s="259">
        <v>5693.33</v>
      </c>
      <c r="N664" s="258" t="s">
        <v>1823</v>
      </c>
      <c r="O664" s="258">
        <v>6</v>
      </c>
      <c r="P664" s="259">
        <v>19117.8</v>
      </c>
      <c r="Q664" s="258" t="s">
        <v>1824</v>
      </c>
      <c r="R664" s="263">
        <v>12</v>
      </c>
    </row>
    <row r="665" spans="1:18" x14ac:dyDescent="0.35">
      <c r="A665" s="257" t="s">
        <v>2062</v>
      </c>
      <c r="B665" s="262" t="s">
        <v>629</v>
      </c>
      <c r="C665" s="262" t="s">
        <v>630</v>
      </c>
      <c r="D665" s="20" t="s">
        <v>1854</v>
      </c>
      <c r="E665" s="259">
        <v>8000</v>
      </c>
      <c r="F665" s="20" t="s">
        <v>1888</v>
      </c>
      <c r="G665" s="264" t="s">
        <v>1889</v>
      </c>
      <c r="H665" s="264" t="s">
        <v>1857</v>
      </c>
      <c r="I665" s="264" t="s">
        <v>639</v>
      </c>
      <c r="J665" s="20" t="s">
        <v>1858</v>
      </c>
      <c r="K665" s="258" t="s">
        <v>1813</v>
      </c>
      <c r="L665" s="258">
        <v>2</v>
      </c>
      <c r="M665" s="259">
        <v>15026.663333333334</v>
      </c>
      <c r="N665" s="258" t="s">
        <v>1823</v>
      </c>
      <c r="O665" s="258">
        <v>6</v>
      </c>
      <c r="P665" s="259">
        <v>49117.8</v>
      </c>
      <c r="Q665" s="258" t="s">
        <v>1824</v>
      </c>
      <c r="R665" s="263">
        <v>12</v>
      </c>
    </row>
    <row r="666" spans="1:18" x14ac:dyDescent="0.35">
      <c r="A666" s="257" t="s">
        <v>2062</v>
      </c>
      <c r="B666" s="262" t="s">
        <v>629</v>
      </c>
      <c r="C666" s="262" t="s">
        <v>630</v>
      </c>
      <c r="D666" s="20" t="s">
        <v>1890</v>
      </c>
      <c r="E666" s="259">
        <v>2500</v>
      </c>
      <c r="F666" s="20" t="s">
        <v>1891</v>
      </c>
      <c r="G666" s="264" t="s">
        <v>1892</v>
      </c>
      <c r="H666" s="264" t="s">
        <v>1893</v>
      </c>
      <c r="I666" s="264" t="s">
        <v>1893</v>
      </c>
      <c r="J666" s="20" t="s">
        <v>1893</v>
      </c>
      <c r="K666" s="258" t="s">
        <v>1813</v>
      </c>
      <c r="L666" s="258">
        <v>12</v>
      </c>
      <c r="M666" s="259">
        <v>30600</v>
      </c>
      <c r="N666" s="258" t="s">
        <v>1814</v>
      </c>
      <c r="O666" s="258">
        <v>6</v>
      </c>
      <c r="P666" s="259">
        <v>16156.5</v>
      </c>
      <c r="Q666" s="258" t="s">
        <v>1814</v>
      </c>
      <c r="R666" s="263">
        <v>12</v>
      </c>
    </row>
    <row r="667" spans="1:18" x14ac:dyDescent="0.35">
      <c r="A667" s="257" t="s">
        <v>2062</v>
      </c>
      <c r="B667" s="262" t="s">
        <v>629</v>
      </c>
      <c r="C667" s="262" t="s">
        <v>630</v>
      </c>
      <c r="D667" s="20" t="s">
        <v>1302</v>
      </c>
      <c r="E667" s="259">
        <v>7000</v>
      </c>
      <c r="F667" s="20" t="s">
        <v>1894</v>
      </c>
      <c r="G667" s="264" t="s">
        <v>1895</v>
      </c>
      <c r="H667" s="264" t="s">
        <v>1853</v>
      </c>
      <c r="I667" s="264" t="s">
        <v>639</v>
      </c>
      <c r="J667" s="20" t="s">
        <v>1828</v>
      </c>
      <c r="K667" s="258" t="s">
        <v>1813</v>
      </c>
      <c r="L667" s="258">
        <v>12</v>
      </c>
      <c r="M667" s="259">
        <v>84600</v>
      </c>
      <c r="N667" s="258" t="s">
        <v>1814</v>
      </c>
      <c r="O667" s="258">
        <v>6</v>
      </c>
      <c r="P667" s="259">
        <v>43159.199999999997</v>
      </c>
      <c r="Q667" s="258" t="s">
        <v>1814</v>
      </c>
      <c r="R667" s="263">
        <v>12</v>
      </c>
    </row>
    <row r="668" spans="1:18" x14ac:dyDescent="0.35">
      <c r="A668" s="257" t="s">
        <v>2062</v>
      </c>
      <c r="B668" s="262" t="s">
        <v>629</v>
      </c>
      <c r="C668" s="262" t="s">
        <v>630</v>
      </c>
      <c r="D668" s="20" t="s">
        <v>1896</v>
      </c>
      <c r="E668" s="259">
        <v>2000</v>
      </c>
      <c r="F668" s="20" t="s">
        <v>1897</v>
      </c>
      <c r="G668" s="264" t="s">
        <v>1898</v>
      </c>
      <c r="H668" s="264" t="s">
        <v>1899</v>
      </c>
      <c r="I668" s="264" t="s">
        <v>1811</v>
      </c>
      <c r="J668" s="20" t="s">
        <v>1900</v>
      </c>
      <c r="K668" s="258" t="s">
        <v>1813</v>
      </c>
      <c r="L668" s="258">
        <v>12</v>
      </c>
      <c r="M668" s="259">
        <v>24600</v>
      </c>
      <c r="N668" s="258" t="s">
        <v>1814</v>
      </c>
      <c r="O668" s="258">
        <v>6</v>
      </c>
      <c r="P668" s="259">
        <v>13080</v>
      </c>
      <c r="Q668" s="258" t="s">
        <v>1814</v>
      </c>
      <c r="R668" s="263">
        <v>12</v>
      </c>
    </row>
    <row r="669" spans="1:18" x14ac:dyDescent="0.35">
      <c r="A669" s="257" t="s">
        <v>2062</v>
      </c>
      <c r="B669" s="262" t="s">
        <v>629</v>
      </c>
      <c r="C669" s="262" t="s">
        <v>630</v>
      </c>
      <c r="D669" s="20" t="s">
        <v>1850</v>
      </c>
      <c r="E669" s="259">
        <v>7000</v>
      </c>
      <c r="F669" s="20" t="s">
        <v>1901</v>
      </c>
      <c r="G669" s="264" t="s">
        <v>1902</v>
      </c>
      <c r="H669" s="264" t="s">
        <v>1853</v>
      </c>
      <c r="I669" s="264" t="s">
        <v>639</v>
      </c>
      <c r="J669" s="20" t="s">
        <v>1850</v>
      </c>
      <c r="K669" s="258" t="s">
        <v>1813</v>
      </c>
      <c r="L669" s="258">
        <v>12</v>
      </c>
      <c r="M669" s="259">
        <v>84600</v>
      </c>
      <c r="N669" s="258" t="s">
        <v>1814</v>
      </c>
      <c r="O669" s="258">
        <v>6</v>
      </c>
      <c r="P669" s="259">
        <v>43159.199999999997</v>
      </c>
      <c r="Q669" s="258" t="s">
        <v>1814</v>
      </c>
      <c r="R669" s="263">
        <v>12</v>
      </c>
    </row>
    <row r="670" spans="1:18" x14ac:dyDescent="0.35">
      <c r="A670" s="257" t="s">
        <v>2062</v>
      </c>
      <c r="B670" s="262" t="s">
        <v>629</v>
      </c>
      <c r="C670" s="262" t="s">
        <v>630</v>
      </c>
      <c r="D670" s="20" t="s">
        <v>1854</v>
      </c>
      <c r="E670" s="259">
        <v>8000</v>
      </c>
      <c r="F670" s="20" t="s">
        <v>1903</v>
      </c>
      <c r="G670" s="264" t="s">
        <v>1904</v>
      </c>
      <c r="H670" s="264" t="s">
        <v>1857</v>
      </c>
      <c r="I670" s="264" t="s">
        <v>639</v>
      </c>
      <c r="J670" s="20" t="s">
        <v>1864</v>
      </c>
      <c r="K670" s="258" t="s">
        <v>1813</v>
      </c>
      <c r="L670" s="258">
        <v>2</v>
      </c>
      <c r="M670" s="259">
        <v>15026.663333333334</v>
      </c>
      <c r="N670" s="258" t="s">
        <v>1823</v>
      </c>
      <c r="O670" s="258">
        <v>6</v>
      </c>
      <c r="P670" s="259">
        <v>49117.8</v>
      </c>
      <c r="Q670" s="258" t="s">
        <v>1824</v>
      </c>
      <c r="R670" s="263">
        <v>12</v>
      </c>
    </row>
    <row r="671" spans="1:18" x14ac:dyDescent="0.35">
      <c r="A671" s="257" t="s">
        <v>2062</v>
      </c>
      <c r="B671" s="262" t="s">
        <v>629</v>
      </c>
      <c r="C671" s="262" t="s">
        <v>630</v>
      </c>
      <c r="D671" s="20" t="s">
        <v>1905</v>
      </c>
      <c r="E671" s="259">
        <v>5000</v>
      </c>
      <c r="F671" s="20" t="s">
        <v>1906</v>
      </c>
      <c r="G671" s="264" t="s">
        <v>1907</v>
      </c>
      <c r="H671" s="264" t="s">
        <v>642</v>
      </c>
      <c r="I671" s="264" t="s">
        <v>639</v>
      </c>
      <c r="J671" s="20" t="s">
        <v>648</v>
      </c>
      <c r="K671" s="258" t="s">
        <v>1813</v>
      </c>
      <c r="L671" s="258">
        <v>12</v>
      </c>
      <c r="M671" s="259">
        <v>60600</v>
      </c>
      <c r="N671" s="258" t="s">
        <v>1814</v>
      </c>
      <c r="O671" s="258">
        <v>6</v>
      </c>
      <c r="P671" s="259">
        <v>31159.200000000001</v>
      </c>
      <c r="Q671" s="258" t="s">
        <v>1814</v>
      </c>
      <c r="R671" s="263">
        <v>12</v>
      </c>
    </row>
    <row r="672" spans="1:18" x14ac:dyDescent="0.35">
      <c r="A672" s="257" t="s">
        <v>2062</v>
      </c>
      <c r="B672" s="262" t="s">
        <v>629</v>
      </c>
      <c r="C672" s="262" t="s">
        <v>630</v>
      </c>
      <c r="D672" s="20" t="s">
        <v>1908</v>
      </c>
      <c r="E672" s="259">
        <v>8000</v>
      </c>
      <c r="F672" s="20" t="s">
        <v>1909</v>
      </c>
      <c r="G672" s="264" t="s">
        <v>1910</v>
      </c>
      <c r="H672" s="264" t="s">
        <v>1857</v>
      </c>
      <c r="I672" s="264" t="s">
        <v>639</v>
      </c>
      <c r="J672" s="20" t="s">
        <v>1858</v>
      </c>
      <c r="K672" s="258" t="s">
        <v>1813</v>
      </c>
      <c r="L672" s="258">
        <v>2</v>
      </c>
      <c r="M672" s="259">
        <v>15026.663333333334</v>
      </c>
      <c r="N672" s="258" t="s">
        <v>1823</v>
      </c>
      <c r="O672" s="258">
        <v>6</v>
      </c>
      <c r="P672" s="259">
        <v>49117.8</v>
      </c>
      <c r="Q672" s="258" t="s">
        <v>1824</v>
      </c>
      <c r="R672" s="263">
        <v>12</v>
      </c>
    </row>
    <row r="673" spans="1:18" x14ac:dyDescent="0.35">
      <c r="A673" s="257" t="s">
        <v>2062</v>
      </c>
      <c r="B673" s="262" t="s">
        <v>629</v>
      </c>
      <c r="C673" s="262" t="s">
        <v>630</v>
      </c>
      <c r="D673" s="20" t="s">
        <v>1905</v>
      </c>
      <c r="E673" s="259">
        <v>5000</v>
      </c>
      <c r="F673" s="20" t="s">
        <v>1911</v>
      </c>
      <c r="G673" s="264" t="s">
        <v>1912</v>
      </c>
      <c r="H673" s="264" t="s">
        <v>642</v>
      </c>
      <c r="I673" s="264" t="s">
        <v>639</v>
      </c>
      <c r="J673" s="20" t="s">
        <v>1913</v>
      </c>
      <c r="K673" s="258" t="s">
        <v>1813</v>
      </c>
      <c r="L673" s="258">
        <v>2</v>
      </c>
      <c r="M673" s="259">
        <v>9426.663333333332</v>
      </c>
      <c r="N673" s="258" t="s">
        <v>1823</v>
      </c>
      <c r="O673" s="258">
        <v>6</v>
      </c>
      <c r="P673" s="259">
        <v>31117.8</v>
      </c>
      <c r="Q673" s="258" t="s">
        <v>1824</v>
      </c>
      <c r="R673" s="263">
        <v>12</v>
      </c>
    </row>
    <row r="674" spans="1:18" x14ac:dyDescent="0.35">
      <c r="A674" s="257" t="s">
        <v>2062</v>
      </c>
      <c r="B674" s="262" t="s">
        <v>629</v>
      </c>
      <c r="C674" s="262" t="s">
        <v>630</v>
      </c>
      <c r="D674" s="20" t="s">
        <v>1914</v>
      </c>
      <c r="E674" s="259">
        <v>7000</v>
      </c>
      <c r="F674" s="20" t="s">
        <v>1915</v>
      </c>
      <c r="G674" s="264" t="s">
        <v>1916</v>
      </c>
      <c r="H674" s="264" t="s">
        <v>1917</v>
      </c>
      <c r="I674" s="264" t="s">
        <v>639</v>
      </c>
      <c r="J674" s="20" t="s">
        <v>1918</v>
      </c>
      <c r="K674" s="258" t="s">
        <v>1813</v>
      </c>
      <c r="L674" s="258">
        <v>2</v>
      </c>
      <c r="M674" s="259">
        <v>13159.996666666668</v>
      </c>
      <c r="N674" s="258" t="s">
        <v>1823</v>
      </c>
      <c r="O674" s="258">
        <v>6</v>
      </c>
      <c r="P674" s="259">
        <v>43117.8</v>
      </c>
      <c r="Q674" s="258" t="s">
        <v>1824</v>
      </c>
      <c r="R674" s="263">
        <v>12</v>
      </c>
    </row>
    <row r="675" spans="1:18" x14ac:dyDescent="0.35">
      <c r="A675" s="257" t="s">
        <v>2062</v>
      </c>
      <c r="B675" s="262" t="s">
        <v>629</v>
      </c>
      <c r="C675" s="262" t="s">
        <v>630</v>
      </c>
      <c r="D675" s="20" t="s">
        <v>1854</v>
      </c>
      <c r="E675" s="259">
        <v>7000</v>
      </c>
      <c r="F675" s="20" t="s">
        <v>1919</v>
      </c>
      <c r="G675" s="264" t="s">
        <v>1920</v>
      </c>
      <c r="H675" s="264" t="s">
        <v>1857</v>
      </c>
      <c r="I675" s="264" t="s">
        <v>639</v>
      </c>
      <c r="J675" s="20" t="s">
        <v>1858</v>
      </c>
      <c r="K675" s="258" t="s">
        <v>1813</v>
      </c>
      <c r="L675" s="258">
        <v>12</v>
      </c>
      <c r="M675" s="259">
        <v>84600</v>
      </c>
      <c r="N675" s="258" t="s">
        <v>1814</v>
      </c>
      <c r="O675" s="258">
        <v>6</v>
      </c>
      <c r="P675" s="259">
        <v>43159.199999999997</v>
      </c>
      <c r="Q675" s="258" t="s">
        <v>1814</v>
      </c>
      <c r="R675" s="263">
        <v>12</v>
      </c>
    </row>
    <row r="676" spans="1:18" x14ac:dyDescent="0.35">
      <c r="A676" s="257" t="s">
        <v>2062</v>
      </c>
      <c r="B676" s="262" t="s">
        <v>629</v>
      </c>
      <c r="C676" s="262" t="s">
        <v>630</v>
      </c>
      <c r="D676" s="20" t="s">
        <v>1110</v>
      </c>
      <c r="E676" s="259">
        <v>7000</v>
      </c>
      <c r="F676" s="20" t="s">
        <v>1921</v>
      </c>
      <c r="G676" s="264" t="s">
        <v>1922</v>
      </c>
      <c r="H676" s="264" t="s">
        <v>1857</v>
      </c>
      <c r="I676" s="264" t="s">
        <v>639</v>
      </c>
      <c r="J676" s="20" t="s">
        <v>1858</v>
      </c>
      <c r="K676" s="258" t="s">
        <v>1813</v>
      </c>
      <c r="L676" s="258">
        <v>2</v>
      </c>
      <c r="M676" s="259">
        <v>13159.996666666668</v>
      </c>
      <c r="N676" s="258" t="s">
        <v>1823</v>
      </c>
      <c r="O676" s="258">
        <v>6</v>
      </c>
      <c r="P676" s="259">
        <v>43117.8</v>
      </c>
      <c r="Q676" s="258" t="s">
        <v>1824</v>
      </c>
      <c r="R676" s="263">
        <v>12</v>
      </c>
    </row>
    <row r="677" spans="1:18" x14ac:dyDescent="0.35">
      <c r="A677" s="257" t="s">
        <v>2062</v>
      </c>
      <c r="B677" s="262" t="s">
        <v>629</v>
      </c>
      <c r="C677" s="262" t="s">
        <v>630</v>
      </c>
      <c r="D677" s="20" t="s">
        <v>1923</v>
      </c>
      <c r="E677" s="259">
        <v>4000</v>
      </c>
      <c r="F677" s="20" t="s">
        <v>1924</v>
      </c>
      <c r="G677" s="264" t="s">
        <v>1925</v>
      </c>
      <c r="H677" s="264" t="s">
        <v>642</v>
      </c>
      <c r="I677" s="264" t="s">
        <v>639</v>
      </c>
      <c r="J677" s="20" t="s">
        <v>1913</v>
      </c>
      <c r="K677" s="258" t="s">
        <v>1813</v>
      </c>
      <c r="L677" s="258">
        <v>12</v>
      </c>
      <c r="M677" s="259">
        <v>47266.67</v>
      </c>
      <c r="N677" s="258" t="s">
        <v>1814</v>
      </c>
      <c r="O677" s="258">
        <v>6</v>
      </c>
      <c r="P677" s="259">
        <v>25159.200000000001</v>
      </c>
      <c r="Q677" s="258" t="s">
        <v>1814</v>
      </c>
      <c r="R677" s="263">
        <v>12</v>
      </c>
    </row>
    <row r="678" spans="1:18" x14ac:dyDescent="0.35">
      <c r="A678" s="257" t="s">
        <v>2062</v>
      </c>
      <c r="B678" s="262" t="s">
        <v>629</v>
      </c>
      <c r="C678" s="262" t="s">
        <v>630</v>
      </c>
      <c r="D678" s="20" t="s">
        <v>1926</v>
      </c>
      <c r="E678" s="259">
        <v>3500</v>
      </c>
      <c r="F678" s="20" t="s">
        <v>1927</v>
      </c>
      <c r="G678" s="264" t="s">
        <v>1928</v>
      </c>
      <c r="H678" s="264" t="s">
        <v>1929</v>
      </c>
      <c r="I678" s="264" t="s">
        <v>1930</v>
      </c>
      <c r="J678" s="20" t="s">
        <v>1931</v>
      </c>
      <c r="K678" s="258" t="s">
        <v>1813</v>
      </c>
      <c r="L678" s="258">
        <v>2</v>
      </c>
      <c r="M678" s="259">
        <v>6626.6633333333339</v>
      </c>
      <c r="N678" s="258" t="s">
        <v>1823</v>
      </c>
      <c r="O678" s="258">
        <v>6</v>
      </c>
      <c r="P678" s="259">
        <v>22117.8</v>
      </c>
      <c r="Q678" s="258" t="s">
        <v>1824</v>
      </c>
      <c r="R678" s="263">
        <v>12</v>
      </c>
    </row>
    <row r="679" spans="1:18" x14ac:dyDescent="0.35">
      <c r="A679" s="257" t="s">
        <v>2062</v>
      </c>
      <c r="B679" s="262" t="s">
        <v>629</v>
      </c>
      <c r="C679" s="262" t="s">
        <v>630</v>
      </c>
      <c r="D679" s="20" t="s">
        <v>1932</v>
      </c>
      <c r="E679" s="259">
        <v>9000</v>
      </c>
      <c r="F679" s="20" t="s">
        <v>1933</v>
      </c>
      <c r="G679" s="264" t="s">
        <v>1934</v>
      </c>
      <c r="H679" s="264" t="s">
        <v>1935</v>
      </c>
      <c r="I679" s="264" t="s">
        <v>639</v>
      </c>
      <c r="J679" s="20" t="s">
        <v>1936</v>
      </c>
      <c r="K679" s="258" t="s">
        <v>1813</v>
      </c>
      <c r="L679" s="258">
        <v>12</v>
      </c>
      <c r="M679" s="259">
        <v>108600</v>
      </c>
      <c r="N679" s="258" t="s">
        <v>1814</v>
      </c>
      <c r="O679" s="258">
        <v>6</v>
      </c>
      <c r="P679" s="259">
        <v>55159.199999999997</v>
      </c>
      <c r="Q679" s="258" t="s">
        <v>1814</v>
      </c>
      <c r="R679" s="263">
        <v>12</v>
      </c>
    </row>
    <row r="680" spans="1:18" x14ac:dyDescent="0.35">
      <c r="A680" s="257" t="s">
        <v>2062</v>
      </c>
      <c r="B680" s="262" t="s">
        <v>629</v>
      </c>
      <c r="C680" s="262" t="s">
        <v>630</v>
      </c>
      <c r="D680" s="20" t="s">
        <v>1908</v>
      </c>
      <c r="E680" s="259">
        <v>8000</v>
      </c>
      <c r="F680" s="20" t="s">
        <v>1937</v>
      </c>
      <c r="G680" s="264" t="s">
        <v>1938</v>
      </c>
      <c r="H680" s="264" t="s">
        <v>1857</v>
      </c>
      <c r="I680" s="264" t="s">
        <v>639</v>
      </c>
      <c r="J680" s="20" t="s">
        <v>1864</v>
      </c>
      <c r="K680" s="258" t="s">
        <v>1813</v>
      </c>
      <c r="L680" s="258">
        <v>2</v>
      </c>
      <c r="M680" s="259">
        <v>15026.663333333334</v>
      </c>
      <c r="N680" s="258" t="s">
        <v>1823</v>
      </c>
      <c r="O680" s="258">
        <v>6</v>
      </c>
      <c r="P680" s="259">
        <v>49117.8</v>
      </c>
      <c r="Q680" s="258" t="s">
        <v>1824</v>
      </c>
      <c r="R680" s="263">
        <v>12</v>
      </c>
    </row>
    <row r="681" spans="1:18" x14ac:dyDescent="0.35">
      <c r="A681" s="257" t="s">
        <v>2062</v>
      </c>
      <c r="B681" s="262" t="s">
        <v>629</v>
      </c>
      <c r="C681" s="262" t="s">
        <v>630</v>
      </c>
      <c r="D681" s="20" t="s">
        <v>694</v>
      </c>
      <c r="E681" s="259">
        <v>3000</v>
      </c>
      <c r="F681" s="20" t="s">
        <v>1939</v>
      </c>
      <c r="G681" s="264" t="s">
        <v>1940</v>
      </c>
      <c r="H681" s="264" t="s">
        <v>1941</v>
      </c>
      <c r="I681" s="264" t="s">
        <v>1811</v>
      </c>
      <c r="J681" s="20" t="s">
        <v>1942</v>
      </c>
      <c r="K681" s="258" t="s">
        <v>1813</v>
      </c>
      <c r="L681" s="258">
        <v>12</v>
      </c>
      <c r="M681" s="259">
        <v>36600</v>
      </c>
      <c r="N681" s="258" t="s">
        <v>1814</v>
      </c>
      <c r="O681" s="258">
        <v>6</v>
      </c>
      <c r="P681" s="259">
        <v>19159.2</v>
      </c>
      <c r="Q681" s="258" t="s">
        <v>1814</v>
      </c>
      <c r="R681" s="263">
        <v>12</v>
      </c>
    </row>
    <row r="682" spans="1:18" x14ac:dyDescent="0.35">
      <c r="A682" s="257" t="s">
        <v>2062</v>
      </c>
      <c r="B682" s="262" t="s">
        <v>629</v>
      </c>
      <c r="C682" s="262" t="s">
        <v>630</v>
      </c>
      <c r="D682" s="20" t="s">
        <v>1859</v>
      </c>
      <c r="E682" s="259">
        <v>7000</v>
      </c>
      <c r="F682" s="20" t="s">
        <v>1943</v>
      </c>
      <c r="G682" s="264" t="s">
        <v>1944</v>
      </c>
      <c r="H682" s="264" t="s">
        <v>638</v>
      </c>
      <c r="I682" s="264" t="s">
        <v>639</v>
      </c>
      <c r="J682" s="20" t="s">
        <v>1828</v>
      </c>
      <c r="K682" s="258" t="s">
        <v>1813</v>
      </c>
      <c r="L682" s="258">
        <v>2</v>
      </c>
      <c r="M682" s="259">
        <v>13159.996666666668</v>
      </c>
      <c r="N682" s="258" t="s">
        <v>1823</v>
      </c>
      <c r="O682" s="258">
        <v>6</v>
      </c>
      <c r="P682" s="259">
        <v>43117.8</v>
      </c>
      <c r="Q682" s="258" t="s">
        <v>1824</v>
      </c>
      <c r="R682" s="263">
        <v>12</v>
      </c>
    </row>
    <row r="683" spans="1:18" x14ac:dyDescent="0.35">
      <c r="A683" s="257" t="s">
        <v>2062</v>
      </c>
      <c r="B683" s="262" t="s">
        <v>629</v>
      </c>
      <c r="C683" s="262" t="s">
        <v>630</v>
      </c>
      <c r="D683" s="20" t="s">
        <v>1945</v>
      </c>
      <c r="E683" s="259">
        <v>4000</v>
      </c>
      <c r="F683" s="20" t="s">
        <v>1946</v>
      </c>
      <c r="G683" s="264" t="s">
        <v>1947</v>
      </c>
      <c r="H683" s="264" t="s">
        <v>1846</v>
      </c>
      <c r="I683" s="264" t="s">
        <v>639</v>
      </c>
      <c r="J683" s="20" t="s">
        <v>648</v>
      </c>
      <c r="K683" s="258" t="s">
        <v>1813</v>
      </c>
      <c r="L683" s="258">
        <v>12</v>
      </c>
      <c r="M683" s="259">
        <v>48600</v>
      </c>
      <c r="N683" s="258" t="s">
        <v>1814</v>
      </c>
      <c r="O683" s="258">
        <v>6</v>
      </c>
      <c r="P683" s="259">
        <v>25159.200000000001</v>
      </c>
      <c r="Q683" s="258" t="s">
        <v>1814</v>
      </c>
      <c r="R683" s="263">
        <v>12</v>
      </c>
    </row>
    <row r="684" spans="1:18" x14ac:dyDescent="0.35">
      <c r="A684" s="257" t="s">
        <v>2062</v>
      </c>
      <c r="B684" s="262" t="s">
        <v>629</v>
      </c>
      <c r="C684" s="262" t="s">
        <v>630</v>
      </c>
      <c r="D684" s="20" t="s">
        <v>1948</v>
      </c>
      <c r="E684" s="259">
        <v>5000</v>
      </c>
      <c r="F684" s="20" t="s">
        <v>1949</v>
      </c>
      <c r="G684" s="264" t="s">
        <v>1950</v>
      </c>
      <c r="H684" s="264" t="s">
        <v>1951</v>
      </c>
      <c r="I684" s="264" t="s">
        <v>639</v>
      </c>
      <c r="J684" s="20" t="s">
        <v>1010</v>
      </c>
      <c r="K684" s="258" t="s">
        <v>1813</v>
      </c>
      <c r="L684" s="258">
        <v>2</v>
      </c>
      <c r="M684" s="259">
        <v>9420.0033333333322</v>
      </c>
      <c r="N684" s="258" t="s">
        <v>1823</v>
      </c>
      <c r="O684" s="258">
        <v>6</v>
      </c>
      <c r="P684" s="259">
        <v>31117.8</v>
      </c>
      <c r="Q684" s="258" t="s">
        <v>1824</v>
      </c>
      <c r="R684" s="263">
        <v>12</v>
      </c>
    </row>
    <row r="685" spans="1:18" x14ac:dyDescent="0.35">
      <c r="A685" s="257" t="s">
        <v>2062</v>
      </c>
      <c r="B685" s="262" t="s">
        <v>629</v>
      </c>
      <c r="C685" s="262" t="s">
        <v>630</v>
      </c>
      <c r="D685" s="20" t="s">
        <v>1859</v>
      </c>
      <c r="E685" s="259">
        <v>7000</v>
      </c>
      <c r="F685" s="20" t="s">
        <v>1952</v>
      </c>
      <c r="G685" s="264" t="s">
        <v>1953</v>
      </c>
      <c r="H685" s="264" t="s">
        <v>1954</v>
      </c>
      <c r="I685" s="264" t="s">
        <v>639</v>
      </c>
      <c r="J685" s="20" t="s">
        <v>1955</v>
      </c>
      <c r="K685" s="258" t="s">
        <v>1813</v>
      </c>
      <c r="L685" s="258">
        <v>2</v>
      </c>
      <c r="M685" s="259">
        <v>13159.996666666668</v>
      </c>
      <c r="N685" s="258" t="s">
        <v>1823</v>
      </c>
      <c r="O685" s="258">
        <v>6</v>
      </c>
      <c r="P685" s="259">
        <v>43117.8</v>
      </c>
      <c r="Q685" s="258" t="s">
        <v>1824</v>
      </c>
      <c r="R685" s="263">
        <v>12</v>
      </c>
    </row>
    <row r="686" spans="1:18" x14ac:dyDescent="0.35">
      <c r="A686" s="257" t="s">
        <v>2062</v>
      </c>
      <c r="B686" s="262" t="s">
        <v>629</v>
      </c>
      <c r="C686" s="262" t="s">
        <v>630</v>
      </c>
      <c r="D686" s="20" t="s">
        <v>1956</v>
      </c>
      <c r="E686" s="259">
        <v>5000</v>
      </c>
      <c r="F686" s="20" t="s">
        <v>1957</v>
      </c>
      <c r="G686" s="264" t="s">
        <v>1958</v>
      </c>
      <c r="H686" s="264" t="s">
        <v>642</v>
      </c>
      <c r="I686" s="264" t="s">
        <v>639</v>
      </c>
      <c r="J686" s="20" t="s">
        <v>1959</v>
      </c>
      <c r="K686" s="258" t="s">
        <v>1813</v>
      </c>
      <c r="L686" s="258">
        <v>12</v>
      </c>
      <c r="M686" s="259">
        <v>60600</v>
      </c>
      <c r="N686" s="258" t="s">
        <v>1814</v>
      </c>
      <c r="O686" s="258">
        <v>6</v>
      </c>
      <c r="P686" s="259">
        <v>31159.200000000001</v>
      </c>
      <c r="Q686" s="258" t="s">
        <v>1814</v>
      </c>
      <c r="R686" s="263">
        <v>12</v>
      </c>
    </row>
    <row r="687" spans="1:18" x14ac:dyDescent="0.35">
      <c r="A687" s="257" t="s">
        <v>2062</v>
      </c>
      <c r="B687" s="262" t="s">
        <v>629</v>
      </c>
      <c r="C687" s="262" t="s">
        <v>630</v>
      </c>
      <c r="D687" s="20" t="s">
        <v>1110</v>
      </c>
      <c r="E687" s="259">
        <v>7000</v>
      </c>
      <c r="F687" s="20" t="s">
        <v>1960</v>
      </c>
      <c r="G687" s="264" t="s">
        <v>1961</v>
      </c>
      <c r="H687" s="264" t="s">
        <v>1857</v>
      </c>
      <c r="I687" s="264" t="s">
        <v>639</v>
      </c>
      <c r="J687" s="20" t="s">
        <v>1858</v>
      </c>
      <c r="K687" s="258" t="s">
        <v>1813</v>
      </c>
      <c r="L687" s="258">
        <v>2</v>
      </c>
      <c r="M687" s="259">
        <v>13159.996666666668</v>
      </c>
      <c r="N687" s="258" t="s">
        <v>1823</v>
      </c>
      <c r="O687" s="258">
        <v>6</v>
      </c>
      <c r="P687" s="259">
        <v>43117.8</v>
      </c>
      <c r="Q687" s="258" t="s">
        <v>1824</v>
      </c>
      <c r="R687" s="263">
        <v>12</v>
      </c>
    </row>
    <row r="688" spans="1:18" x14ac:dyDescent="0.35">
      <c r="A688" s="257" t="s">
        <v>2062</v>
      </c>
      <c r="B688" s="262" t="s">
        <v>629</v>
      </c>
      <c r="C688" s="262" t="s">
        <v>630</v>
      </c>
      <c r="D688" s="20" t="s">
        <v>1908</v>
      </c>
      <c r="E688" s="259">
        <v>7000</v>
      </c>
      <c r="F688" s="20" t="s">
        <v>1962</v>
      </c>
      <c r="G688" s="264" t="s">
        <v>1963</v>
      </c>
      <c r="H688" s="264" t="s">
        <v>1857</v>
      </c>
      <c r="I688" s="264" t="s">
        <v>639</v>
      </c>
      <c r="J688" s="20" t="s">
        <v>1858</v>
      </c>
      <c r="K688" s="258" t="s">
        <v>1813</v>
      </c>
      <c r="L688" s="258">
        <v>12</v>
      </c>
      <c r="M688" s="259">
        <v>84600</v>
      </c>
      <c r="N688" s="258" t="s">
        <v>1814</v>
      </c>
      <c r="O688" s="258">
        <v>6</v>
      </c>
      <c r="P688" s="259">
        <v>43159.199999999997</v>
      </c>
      <c r="Q688" s="258" t="s">
        <v>1814</v>
      </c>
      <c r="R688" s="263">
        <v>12</v>
      </c>
    </row>
    <row r="689" spans="1:18" x14ac:dyDescent="0.35">
      <c r="A689" s="257" t="s">
        <v>2062</v>
      </c>
      <c r="B689" s="262" t="s">
        <v>629</v>
      </c>
      <c r="C689" s="262" t="s">
        <v>630</v>
      </c>
      <c r="D689" s="20" t="s">
        <v>1964</v>
      </c>
      <c r="E689" s="259">
        <v>5500</v>
      </c>
      <c r="F689" s="20" t="s">
        <v>1965</v>
      </c>
      <c r="G689" s="264" t="s">
        <v>1966</v>
      </c>
      <c r="H689" s="264" t="s">
        <v>1917</v>
      </c>
      <c r="I689" s="264" t="s">
        <v>639</v>
      </c>
      <c r="J689" s="20" t="s">
        <v>1967</v>
      </c>
      <c r="K689" s="258" t="s">
        <v>1813</v>
      </c>
      <c r="L689" s="258">
        <v>12</v>
      </c>
      <c r="M689" s="259">
        <v>66600</v>
      </c>
      <c r="N689" s="258" t="s">
        <v>1814</v>
      </c>
      <c r="O689" s="258">
        <v>6</v>
      </c>
      <c r="P689" s="259">
        <v>34159.199999999997</v>
      </c>
      <c r="Q689" s="258" t="s">
        <v>1814</v>
      </c>
      <c r="R689" s="263">
        <v>12</v>
      </c>
    </row>
    <row r="690" spans="1:18" x14ac:dyDescent="0.35">
      <c r="A690" s="257" t="s">
        <v>2062</v>
      </c>
      <c r="B690" s="262" t="s">
        <v>629</v>
      </c>
      <c r="C690" s="262" t="s">
        <v>630</v>
      </c>
      <c r="D690" s="20" t="s">
        <v>1968</v>
      </c>
      <c r="E690" s="259">
        <v>7000</v>
      </c>
      <c r="F690" s="20" t="s">
        <v>1969</v>
      </c>
      <c r="G690" s="264" t="s">
        <v>1970</v>
      </c>
      <c r="H690" s="264" t="s">
        <v>1857</v>
      </c>
      <c r="I690" s="264" t="s">
        <v>639</v>
      </c>
      <c r="J690" s="20" t="s">
        <v>1858</v>
      </c>
      <c r="K690" s="258" t="s">
        <v>1813</v>
      </c>
      <c r="L690" s="258">
        <v>12</v>
      </c>
      <c r="M690" s="259">
        <v>84600</v>
      </c>
      <c r="N690" s="258" t="s">
        <v>1814</v>
      </c>
      <c r="O690" s="258">
        <v>6</v>
      </c>
      <c r="P690" s="259">
        <v>43159.199999999997</v>
      </c>
      <c r="Q690" s="258" t="s">
        <v>1814</v>
      </c>
      <c r="R690" s="263">
        <v>12</v>
      </c>
    </row>
    <row r="691" spans="1:18" x14ac:dyDescent="0.35">
      <c r="A691" s="257" t="s">
        <v>2062</v>
      </c>
      <c r="B691" s="262" t="s">
        <v>629</v>
      </c>
      <c r="C691" s="262" t="s">
        <v>630</v>
      </c>
      <c r="D691" s="20" t="s">
        <v>694</v>
      </c>
      <c r="E691" s="259">
        <v>3000</v>
      </c>
      <c r="F691" s="20" t="s">
        <v>1971</v>
      </c>
      <c r="G691" s="264" t="s">
        <v>1972</v>
      </c>
      <c r="H691" s="264" t="s">
        <v>693</v>
      </c>
      <c r="I691" s="264" t="s">
        <v>1811</v>
      </c>
      <c r="J691" s="20" t="s">
        <v>694</v>
      </c>
      <c r="K691" s="258" t="s">
        <v>1813</v>
      </c>
      <c r="L691" s="258">
        <v>12</v>
      </c>
      <c r="M691" s="259">
        <v>36600</v>
      </c>
      <c r="N691" s="258" t="s">
        <v>1814</v>
      </c>
      <c r="O691" s="258">
        <v>6</v>
      </c>
      <c r="P691" s="259">
        <v>19159.2</v>
      </c>
      <c r="Q691" s="258" t="s">
        <v>1814</v>
      </c>
      <c r="R691" s="263">
        <v>12</v>
      </c>
    </row>
    <row r="692" spans="1:18" x14ac:dyDescent="0.35">
      <c r="A692" s="257" t="s">
        <v>2062</v>
      </c>
      <c r="B692" s="262" t="s">
        <v>629</v>
      </c>
      <c r="C692" s="262" t="s">
        <v>630</v>
      </c>
      <c r="D692" s="20" t="s">
        <v>1908</v>
      </c>
      <c r="E692" s="259">
        <v>7000</v>
      </c>
      <c r="F692" s="20" t="s">
        <v>1973</v>
      </c>
      <c r="G692" s="264" t="s">
        <v>1974</v>
      </c>
      <c r="H692" s="264" t="s">
        <v>1857</v>
      </c>
      <c r="I692" s="264" t="s">
        <v>639</v>
      </c>
      <c r="J692" s="20" t="s">
        <v>1864</v>
      </c>
      <c r="K692" s="258" t="s">
        <v>1813</v>
      </c>
      <c r="L692" s="258">
        <v>12</v>
      </c>
      <c r="M692" s="259">
        <v>84600</v>
      </c>
      <c r="N692" s="258" t="s">
        <v>1814</v>
      </c>
      <c r="O692" s="258">
        <v>6</v>
      </c>
      <c r="P692" s="259">
        <v>43159.199999999997</v>
      </c>
      <c r="Q692" s="258" t="s">
        <v>1814</v>
      </c>
      <c r="R692" s="263">
        <v>12</v>
      </c>
    </row>
    <row r="693" spans="1:18" x14ac:dyDescent="0.35">
      <c r="A693" s="257" t="s">
        <v>2062</v>
      </c>
      <c r="B693" s="262" t="s">
        <v>629</v>
      </c>
      <c r="C693" s="262" t="s">
        <v>630</v>
      </c>
      <c r="D693" s="20" t="s">
        <v>1854</v>
      </c>
      <c r="E693" s="259">
        <v>7000</v>
      </c>
      <c r="F693" s="20" t="s">
        <v>1975</v>
      </c>
      <c r="G693" s="264" t="s">
        <v>1976</v>
      </c>
      <c r="H693" s="264" t="s">
        <v>1857</v>
      </c>
      <c r="I693" s="264" t="s">
        <v>639</v>
      </c>
      <c r="J693" s="20" t="s">
        <v>1858</v>
      </c>
      <c r="K693" s="258" t="s">
        <v>1813</v>
      </c>
      <c r="L693" s="258">
        <v>12</v>
      </c>
      <c r="M693" s="259">
        <v>84600</v>
      </c>
      <c r="N693" s="258" t="s">
        <v>1814</v>
      </c>
      <c r="O693" s="258">
        <v>6</v>
      </c>
      <c r="P693" s="259">
        <v>43159.199999999997</v>
      </c>
      <c r="Q693" s="258" t="s">
        <v>1814</v>
      </c>
      <c r="R693" s="263">
        <v>12</v>
      </c>
    </row>
    <row r="694" spans="1:18" x14ac:dyDescent="0.35">
      <c r="A694" s="257" t="s">
        <v>2062</v>
      </c>
      <c r="B694" s="262" t="s">
        <v>629</v>
      </c>
      <c r="C694" s="262" t="s">
        <v>630</v>
      </c>
      <c r="D694" s="20" t="s">
        <v>1908</v>
      </c>
      <c r="E694" s="259">
        <v>7000</v>
      </c>
      <c r="F694" s="20" t="s">
        <v>1977</v>
      </c>
      <c r="G694" s="264" t="s">
        <v>1978</v>
      </c>
      <c r="H694" s="264" t="s">
        <v>1857</v>
      </c>
      <c r="I694" s="264" t="s">
        <v>639</v>
      </c>
      <c r="J694" s="20" t="s">
        <v>1858</v>
      </c>
      <c r="K694" s="258" t="s">
        <v>1813</v>
      </c>
      <c r="L694" s="258">
        <v>12</v>
      </c>
      <c r="M694" s="259">
        <v>84600</v>
      </c>
      <c r="N694" s="258" t="s">
        <v>1814</v>
      </c>
      <c r="O694" s="258">
        <v>6</v>
      </c>
      <c r="P694" s="259">
        <v>43159.199999999997</v>
      </c>
      <c r="Q694" s="258" t="s">
        <v>1814</v>
      </c>
      <c r="R694" s="263">
        <v>12</v>
      </c>
    </row>
    <row r="695" spans="1:18" x14ac:dyDescent="0.35">
      <c r="A695" s="257" t="s">
        <v>2062</v>
      </c>
      <c r="B695" s="262" t="s">
        <v>629</v>
      </c>
      <c r="C695" s="262" t="s">
        <v>630</v>
      </c>
      <c r="D695" s="20" t="s">
        <v>1854</v>
      </c>
      <c r="E695" s="259">
        <v>7000</v>
      </c>
      <c r="F695" s="20" t="s">
        <v>1979</v>
      </c>
      <c r="G695" s="264" t="s">
        <v>1980</v>
      </c>
      <c r="H695" s="264" t="s">
        <v>1857</v>
      </c>
      <c r="I695" s="264" t="s">
        <v>639</v>
      </c>
      <c r="J695" s="20" t="s">
        <v>1864</v>
      </c>
      <c r="K695" s="258" t="s">
        <v>1813</v>
      </c>
      <c r="L695" s="258">
        <v>12</v>
      </c>
      <c r="M695" s="259">
        <v>84600</v>
      </c>
      <c r="N695" s="258" t="s">
        <v>1814</v>
      </c>
      <c r="O695" s="258">
        <v>6</v>
      </c>
      <c r="P695" s="259">
        <v>43159.199999999997</v>
      </c>
      <c r="Q695" s="258" t="s">
        <v>1814</v>
      </c>
      <c r="R695" s="263">
        <v>12</v>
      </c>
    </row>
    <row r="696" spans="1:18" x14ac:dyDescent="0.35">
      <c r="A696" s="257" t="s">
        <v>2062</v>
      </c>
      <c r="B696" s="262" t="s">
        <v>629</v>
      </c>
      <c r="C696" s="262" t="s">
        <v>630</v>
      </c>
      <c r="D696" s="20" t="s">
        <v>1981</v>
      </c>
      <c r="E696" s="259">
        <v>2000</v>
      </c>
      <c r="F696" s="20" t="s">
        <v>1982</v>
      </c>
      <c r="G696" s="264" t="s">
        <v>1983</v>
      </c>
      <c r="H696" s="264" t="s">
        <v>672</v>
      </c>
      <c r="I696" s="264" t="s">
        <v>672</v>
      </c>
      <c r="J696" s="20" t="s">
        <v>1984</v>
      </c>
      <c r="K696" s="258" t="s">
        <v>1813</v>
      </c>
      <c r="L696" s="258">
        <v>12</v>
      </c>
      <c r="M696" s="259">
        <v>24600</v>
      </c>
      <c r="N696" s="258" t="s">
        <v>1814</v>
      </c>
      <c r="O696" s="258">
        <v>6</v>
      </c>
      <c r="P696" s="259">
        <v>13080</v>
      </c>
      <c r="Q696" s="258" t="s">
        <v>1814</v>
      </c>
      <c r="R696" s="263">
        <v>12</v>
      </c>
    </row>
    <row r="697" spans="1:18" x14ac:dyDescent="0.35">
      <c r="A697" s="257" t="s">
        <v>2062</v>
      </c>
      <c r="B697" s="262" t="s">
        <v>629</v>
      </c>
      <c r="C697" s="262" t="s">
        <v>630</v>
      </c>
      <c r="D697" s="20" t="s">
        <v>694</v>
      </c>
      <c r="E697" s="259">
        <v>3000</v>
      </c>
      <c r="F697" s="20" t="s">
        <v>1985</v>
      </c>
      <c r="G697" s="264" t="s">
        <v>1986</v>
      </c>
      <c r="H697" s="264" t="s">
        <v>693</v>
      </c>
      <c r="I697" s="264" t="s">
        <v>1811</v>
      </c>
      <c r="J697" s="20" t="s">
        <v>694</v>
      </c>
      <c r="K697" s="258" t="s">
        <v>1813</v>
      </c>
      <c r="L697" s="258">
        <v>12</v>
      </c>
      <c r="M697" s="259">
        <v>36600</v>
      </c>
      <c r="N697" s="258" t="s">
        <v>1814</v>
      </c>
      <c r="O697" s="258">
        <v>6</v>
      </c>
      <c r="P697" s="259">
        <v>19159.2</v>
      </c>
      <c r="Q697" s="258" t="s">
        <v>1814</v>
      </c>
      <c r="R697" s="263">
        <v>12</v>
      </c>
    </row>
    <row r="698" spans="1:18" x14ac:dyDescent="0.35">
      <c r="A698" s="257" t="s">
        <v>2062</v>
      </c>
      <c r="B698" s="262" t="s">
        <v>629</v>
      </c>
      <c r="C698" s="262" t="s">
        <v>630</v>
      </c>
      <c r="D698" s="20" t="s">
        <v>1987</v>
      </c>
      <c r="E698" s="259">
        <v>5000</v>
      </c>
      <c r="F698" s="20" t="s">
        <v>1988</v>
      </c>
      <c r="G698" s="264" t="s">
        <v>1989</v>
      </c>
      <c r="H698" s="264" t="s">
        <v>642</v>
      </c>
      <c r="I698" s="264" t="s">
        <v>639</v>
      </c>
      <c r="J698" s="20" t="s">
        <v>1913</v>
      </c>
      <c r="K698" s="258" t="s">
        <v>1813</v>
      </c>
      <c r="L698" s="258">
        <v>12</v>
      </c>
      <c r="M698" s="259">
        <v>60600</v>
      </c>
      <c r="N698" s="258" t="s">
        <v>1814</v>
      </c>
      <c r="O698" s="258">
        <v>6</v>
      </c>
      <c r="P698" s="259">
        <v>31159.200000000001</v>
      </c>
      <c r="Q698" s="258" t="s">
        <v>1814</v>
      </c>
      <c r="R698" s="263">
        <v>12</v>
      </c>
    </row>
    <row r="699" spans="1:18" x14ac:dyDescent="0.35">
      <c r="A699" s="257" t="s">
        <v>2062</v>
      </c>
      <c r="B699" s="262" t="s">
        <v>629</v>
      </c>
      <c r="C699" s="262" t="s">
        <v>630</v>
      </c>
      <c r="D699" s="20" t="s">
        <v>1854</v>
      </c>
      <c r="E699" s="259">
        <v>7000</v>
      </c>
      <c r="F699" s="20" t="s">
        <v>1990</v>
      </c>
      <c r="G699" s="264" t="s">
        <v>1991</v>
      </c>
      <c r="H699" s="264" t="s">
        <v>1857</v>
      </c>
      <c r="I699" s="264" t="s">
        <v>639</v>
      </c>
      <c r="J699" s="20" t="s">
        <v>1858</v>
      </c>
      <c r="K699" s="258" t="s">
        <v>1813</v>
      </c>
      <c r="L699" s="258">
        <v>12</v>
      </c>
      <c r="M699" s="259">
        <v>84600</v>
      </c>
      <c r="N699" s="258" t="s">
        <v>1814</v>
      </c>
      <c r="O699" s="258">
        <v>6</v>
      </c>
      <c r="P699" s="259">
        <v>43159.199999999997</v>
      </c>
      <c r="Q699" s="258" t="s">
        <v>1814</v>
      </c>
      <c r="R699" s="263">
        <v>12</v>
      </c>
    </row>
    <row r="700" spans="1:18" x14ac:dyDescent="0.35">
      <c r="A700" s="257" t="s">
        <v>2062</v>
      </c>
      <c r="B700" s="262" t="s">
        <v>629</v>
      </c>
      <c r="C700" s="262" t="s">
        <v>630</v>
      </c>
      <c r="D700" s="20" t="s">
        <v>1908</v>
      </c>
      <c r="E700" s="259">
        <v>7000</v>
      </c>
      <c r="F700" s="20" t="s">
        <v>1992</v>
      </c>
      <c r="G700" s="264" t="s">
        <v>1993</v>
      </c>
      <c r="H700" s="264" t="s">
        <v>1857</v>
      </c>
      <c r="I700" s="264" t="s">
        <v>639</v>
      </c>
      <c r="J700" s="20" t="s">
        <v>1858</v>
      </c>
      <c r="K700" s="258" t="s">
        <v>1813</v>
      </c>
      <c r="L700" s="258">
        <v>12</v>
      </c>
      <c r="M700" s="259">
        <v>84600</v>
      </c>
      <c r="N700" s="258" t="s">
        <v>1814</v>
      </c>
      <c r="O700" s="258">
        <v>6</v>
      </c>
      <c r="P700" s="259">
        <v>43159.199999999997</v>
      </c>
      <c r="Q700" s="258" t="s">
        <v>1814</v>
      </c>
      <c r="R700" s="263">
        <v>12</v>
      </c>
    </row>
    <row r="701" spans="1:18" s="101" customFormat="1" ht="12.75" x14ac:dyDescent="0.35">
      <c r="A701" s="256" t="s">
        <v>2062</v>
      </c>
      <c r="B701" s="132" t="s">
        <v>1994</v>
      </c>
      <c r="C701" s="132" t="s">
        <v>2063</v>
      </c>
      <c r="D701" s="14" t="s">
        <v>1995</v>
      </c>
      <c r="E701" s="254">
        <v>3500</v>
      </c>
      <c r="F701" s="133" t="s">
        <v>1996</v>
      </c>
      <c r="G701" s="264" t="s">
        <v>1997</v>
      </c>
      <c r="H701" s="264" t="s">
        <v>1998</v>
      </c>
      <c r="I701" s="264" t="s">
        <v>1998</v>
      </c>
      <c r="J701" s="133" t="s">
        <v>1999</v>
      </c>
      <c r="K701" s="130">
        <v>1</v>
      </c>
      <c r="L701" s="130">
        <v>4</v>
      </c>
      <c r="M701" s="254">
        <v>14000</v>
      </c>
      <c r="N701" s="130">
        <v>1</v>
      </c>
      <c r="O701" s="130">
        <v>1</v>
      </c>
      <c r="P701" s="254">
        <v>3500</v>
      </c>
      <c r="Q701" s="130">
        <v>0</v>
      </c>
      <c r="R701" s="255">
        <v>0</v>
      </c>
    </row>
    <row r="702" spans="1:18" s="101" customFormat="1" ht="12.75" x14ac:dyDescent="0.35">
      <c r="A702" s="256" t="s">
        <v>2062</v>
      </c>
      <c r="B702" s="132" t="s">
        <v>629</v>
      </c>
      <c r="C702" s="132" t="s">
        <v>2063</v>
      </c>
      <c r="D702" s="14" t="s">
        <v>2000</v>
      </c>
      <c r="E702" s="254">
        <v>11475</v>
      </c>
      <c r="F702" s="133" t="s">
        <v>2001</v>
      </c>
      <c r="G702" s="264" t="s">
        <v>2002</v>
      </c>
      <c r="H702" s="264" t="s">
        <v>1858</v>
      </c>
      <c r="I702" s="264" t="s">
        <v>1858</v>
      </c>
      <c r="J702" s="133" t="s">
        <v>1999</v>
      </c>
      <c r="K702" s="130">
        <v>1</v>
      </c>
      <c r="L702" s="130">
        <v>1</v>
      </c>
      <c r="M702" s="254">
        <v>11475</v>
      </c>
      <c r="N702" s="130">
        <v>1</v>
      </c>
      <c r="O702" s="130">
        <v>1</v>
      </c>
      <c r="P702" s="254">
        <v>11475</v>
      </c>
      <c r="Q702" s="130">
        <v>0</v>
      </c>
      <c r="R702" s="255">
        <v>0</v>
      </c>
    </row>
    <row r="703" spans="1:18" s="101" customFormat="1" ht="12.75" x14ac:dyDescent="0.35">
      <c r="A703" s="256" t="s">
        <v>2062</v>
      </c>
      <c r="B703" s="132" t="s">
        <v>1994</v>
      </c>
      <c r="C703" s="132" t="s">
        <v>2063</v>
      </c>
      <c r="D703" s="14" t="s">
        <v>1995</v>
      </c>
      <c r="E703" s="254">
        <v>3500</v>
      </c>
      <c r="F703" s="133" t="s">
        <v>2003</v>
      </c>
      <c r="G703" s="264" t="s">
        <v>2004</v>
      </c>
      <c r="H703" s="264" t="s">
        <v>2005</v>
      </c>
      <c r="I703" s="264" t="s">
        <v>2005</v>
      </c>
      <c r="J703" s="133" t="s">
        <v>2006</v>
      </c>
      <c r="K703" s="130">
        <v>1</v>
      </c>
      <c r="L703" s="130">
        <v>1</v>
      </c>
      <c r="M703" s="254">
        <v>14000</v>
      </c>
      <c r="N703" s="130">
        <v>1</v>
      </c>
      <c r="O703" s="130">
        <v>1</v>
      </c>
      <c r="P703" s="254">
        <v>3500</v>
      </c>
      <c r="Q703" s="130">
        <v>0</v>
      </c>
      <c r="R703" s="255">
        <v>0</v>
      </c>
    </row>
    <row r="704" spans="1:18" s="101" customFormat="1" ht="12.75" x14ac:dyDescent="0.35">
      <c r="A704" s="256" t="s">
        <v>2062</v>
      </c>
      <c r="B704" s="132" t="s">
        <v>629</v>
      </c>
      <c r="C704" s="132" t="s">
        <v>2063</v>
      </c>
      <c r="D704" s="14" t="s">
        <v>2007</v>
      </c>
      <c r="E704" s="254">
        <v>4000</v>
      </c>
      <c r="F704" s="133" t="s">
        <v>1835</v>
      </c>
      <c r="G704" s="264" t="s">
        <v>1836</v>
      </c>
      <c r="H704" s="264" t="s">
        <v>1858</v>
      </c>
      <c r="I704" s="264" t="s">
        <v>1858</v>
      </c>
      <c r="J704" s="133" t="s">
        <v>2006</v>
      </c>
      <c r="K704" s="130">
        <v>1</v>
      </c>
      <c r="L704" s="130">
        <v>4</v>
      </c>
      <c r="M704" s="254">
        <v>16000</v>
      </c>
      <c r="N704" s="130">
        <v>1</v>
      </c>
      <c r="O704" s="130">
        <v>2</v>
      </c>
      <c r="P704" s="254">
        <v>8000</v>
      </c>
      <c r="Q704" s="130">
        <v>0</v>
      </c>
      <c r="R704" s="255">
        <v>0</v>
      </c>
    </row>
    <row r="705" spans="1:18" s="101" customFormat="1" ht="12.75" x14ac:dyDescent="0.35">
      <c r="A705" s="256" t="s">
        <v>2062</v>
      </c>
      <c r="B705" s="132" t="s">
        <v>1994</v>
      </c>
      <c r="C705" s="132" t="s">
        <v>2063</v>
      </c>
      <c r="D705" s="14" t="s">
        <v>2008</v>
      </c>
      <c r="E705" s="254">
        <v>8500</v>
      </c>
      <c r="F705" s="133" t="s">
        <v>2009</v>
      </c>
      <c r="G705" s="264" t="s">
        <v>2010</v>
      </c>
      <c r="H705" s="264" t="s">
        <v>1858</v>
      </c>
      <c r="I705" s="264" t="s">
        <v>1858</v>
      </c>
      <c r="J705" s="133" t="s">
        <v>1999</v>
      </c>
      <c r="K705" s="130">
        <v>1</v>
      </c>
      <c r="L705" s="130">
        <v>4</v>
      </c>
      <c r="M705" s="254">
        <v>34000</v>
      </c>
      <c r="N705" s="130"/>
      <c r="O705" s="130"/>
      <c r="P705" s="254"/>
      <c r="Q705" s="130">
        <v>0</v>
      </c>
      <c r="R705" s="255">
        <v>0</v>
      </c>
    </row>
    <row r="706" spans="1:18" s="101" customFormat="1" ht="12.75" x14ac:dyDescent="0.35">
      <c r="A706" s="256" t="s">
        <v>2062</v>
      </c>
      <c r="B706" s="132" t="s">
        <v>629</v>
      </c>
      <c r="C706" s="132" t="s">
        <v>2063</v>
      </c>
      <c r="D706" s="14" t="s">
        <v>2011</v>
      </c>
      <c r="E706" s="254">
        <v>4500</v>
      </c>
      <c r="F706" s="133" t="s">
        <v>1841</v>
      </c>
      <c r="G706" s="264" t="s">
        <v>1842</v>
      </c>
      <c r="H706" s="264" t="s">
        <v>638</v>
      </c>
      <c r="I706" s="264" t="s">
        <v>638</v>
      </c>
      <c r="J706" s="133" t="s">
        <v>2006</v>
      </c>
      <c r="K706" s="130">
        <v>1</v>
      </c>
      <c r="L706" s="130">
        <v>3</v>
      </c>
      <c r="M706" s="254">
        <v>13500</v>
      </c>
      <c r="N706" s="130"/>
      <c r="O706" s="130"/>
      <c r="P706" s="254"/>
      <c r="Q706" s="130">
        <v>0</v>
      </c>
      <c r="R706" s="255">
        <v>0</v>
      </c>
    </row>
    <row r="707" spans="1:18" s="101" customFormat="1" ht="12.75" x14ac:dyDescent="0.35">
      <c r="A707" s="256" t="s">
        <v>2062</v>
      </c>
      <c r="B707" s="132" t="s">
        <v>629</v>
      </c>
      <c r="C707" s="132" t="s">
        <v>2063</v>
      </c>
      <c r="D707" s="14" t="s">
        <v>2012</v>
      </c>
      <c r="E707" s="254">
        <v>5000</v>
      </c>
      <c r="F707" s="133" t="s">
        <v>1844</v>
      </c>
      <c r="G707" s="264" t="s">
        <v>1845</v>
      </c>
      <c r="H707" s="264" t="s">
        <v>645</v>
      </c>
      <c r="I707" s="264" t="s">
        <v>645</v>
      </c>
      <c r="J707" s="133" t="s">
        <v>2006</v>
      </c>
      <c r="K707" s="130">
        <v>1</v>
      </c>
      <c r="L707" s="130">
        <v>7</v>
      </c>
      <c r="M707" s="254">
        <v>25000</v>
      </c>
      <c r="N707" s="130"/>
      <c r="O707" s="130"/>
      <c r="P707" s="254"/>
      <c r="Q707" s="130">
        <v>0</v>
      </c>
      <c r="R707" s="255">
        <v>0</v>
      </c>
    </row>
    <row r="708" spans="1:18" s="101" customFormat="1" ht="12.75" x14ac:dyDescent="0.35">
      <c r="A708" s="256" t="s">
        <v>2062</v>
      </c>
      <c r="B708" s="132" t="s">
        <v>629</v>
      </c>
      <c r="C708" s="132" t="s">
        <v>2063</v>
      </c>
      <c r="D708" s="14" t="s">
        <v>2013</v>
      </c>
      <c r="E708" s="254">
        <v>8300</v>
      </c>
      <c r="F708" s="133" t="s">
        <v>2014</v>
      </c>
      <c r="G708" s="264" t="s">
        <v>2015</v>
      </c>
      <c r="H708" s="264" t="s">
        <v>1858</v>
      </c>
      <c r="I708" s="264" t="s">
        <v>1858</v>
      </c>
      <c r="J708" s="133" t="s">
        <v>1999</v>
      </c>
      <c r="K708" s="130">
        <v>1</v>
      </c>
      <c r="L708" s="130">
        <v>3</v>
      </c>
      <c r="M708" s="254">
        <v>24900</v>
      </c>
      <c r="N708" s="130"/>
      <c r="O708" s="130"/>
      <c r="P708" s="254"/>
      <c r="Q708" s="130">
        <v>0</v>
      </c>
      <c r="R708" s="255">
        <v>0</v>
      </c>
    </row>
    <row r="709" spans="1:18" s="101" customFormat="1" ht="12.75" x14ac:dyDescent="0.35">
      <c r="A709" s="256" t="s">
        <v>2062</v>
      </c>
      <c r="B709" s="132" t="s">
        <v>629</v>
      </c>
      <c r="C709" s="132" t="s">
        <v>2063</v>
      </c>
      <c r="D709" s="14" t="s">
        <v>2016</v>
      </c>
      <c r="E709" s="254">
        <v>8000</v>
      </c>
      <c r="F709" s="133" t="s">
        <v>2017</v>
      </c>
      <c r="G709" s="264" t="s">
        <v>2018</v>
      </c>
      <c r="H709" s="264" t="s">
        <v>638</v>
      </c>
      <c r="I709" s="264" t="s">
        <v>638</v>
      </c>
      <c r="J709" s="133" t="s">
        <v>1999</v>
      </c>
      <c r="K709" s="130">
        <v>1</v>
      </c>
      <c r="L709" s="130">
        <v>1</v>
      </c>
      <c r="M709" s="254">
        <v>8000</v>
      </c>
      <c r="N709" s="130"/>
      <c r="O709" s="130"/>
      <c r="P709" s="254"/>
      <c r="Q709" s="130">
        <v>0</v>
      </c>
      <c r="R709" s="255">
        <v>0</v>
      </c>
    </row>
    <row r="710" spans="1:18" s="101" customFormat="1" ht="12.75" x14ac:dyDescent="0.35">
      <c r="A710" s="256" t="s">
        <v>2062</v>
      </c>
      <c r="B710" s="132" t="s">
        <v>629</v>
      </c>
      <c r="C710" s="132" t="s">
        <v>2063</v>
      </c>
      <c r="D710" s="14" t="s">
        <v>2019</v>
      </c>
      <c r="E710" s="254">
        <v>8000</v>
      </c>
      <c r="F710" s="133" t="s">
        <v>1848</v>
      </c>
      <c r="G710" s="264" t="s">
        <v>1849</v>
      </c>
      <c r="H710" s="264" t="s">
        <v>638</v>
      </c>
      <c r="I710" s="264" t="s">
        <v>638</v>
      </c>
      <c r="J710" s="133" t="s">
        <v>1999</v>
      </c>
      <c r="K710" s="130">
        <v>1</v>
      </c>
      <c r="L710" s="130">
        <v>4</v>
      </c>
      <c r="M710" s="254">
        <v>24000</v>
      </c>
      <c r="N710" s="130"/>
      <c r="O710" s="130"/>
      <c r="P710" s="254"/>
      <c r="Q710" s="130">
        <v>0</v>
      </c>
      <c r="R710" s="255">
        <v>0</v>
      </c>
    </row>
    <row r="711" spans="1:18" s="101" customFormat="1" ht="12.75" x14ac:dyDescent="0.35">
      <c r="A711" s="256" t="s">
        <v>2062</v>
      </c>
      <c r="B711" s="132" t="s">
        <v>629</v>
      </c>
      <c r="C711" s="132" t="s">
        <v>2063</v>
      </c>
      <c r="D711" s="14" t="s">
        <v>2020</v>
      </c>
      <c r="E711" s="254">
        <v>7000</v>
      </c>
      <c r="F711" s="133" t="s">
        <v>1860</v>
      </c>
      <c r="G711" s="264" t="s">
        <v>1861</v>
      </c>
      <c r="H711" s="264" t="s">
        <v>638</v>
      </c>
      <c r="I711" s="264" t="s">
        <v>638</v>
      </c>
      <c r="J711" s="133" t="s">
        <v>1999</v>
      </c>
      <c r="K711" s="130">
        <v>1</v>
      </c>
      <c r="L711" s="130">
        <v>3</v>
      </c>
      <c r="M711" s="254">
        <v>14000</v>
      </c>
      <c r="N711" s="130"/>
      <c r="O711" s="130"/>
      <c r="P711" s="254"/>
      <c r="Q711" s="130">
        <v>0</v>
      </c>
      <c r="R711" s="255">
        <v>0</v>
      </c>
    </row>
    <row r="712" spans="1:18" s="101" customFormat="1" ht="12.75" x14ac:dyDescent="0.35">
      <c r="A712" s="256" t="s">
        <v>2062</v>
      </c>
      <c r="B712" s="132" t="s">
        <v>629</v>
      </c>
      <c r="C712" s="132" t="s">
        <v>2063</v>
      </c>
      <c r="D712" s="14" t="s">
        <v>2021</v>
      </c>
      <c r="E712" s="254">
        <v>6000</v>
      </c>
      <c r="F712" s="133" t="s">
        <v>2022</v>
      </c>
      <c r="G712" s="264" t="s">
        <v>2023</v>
      </c>
      <c r="H712" s="264" t="s">
        <v>642</v>
      </c>
      <c r="I712" s="264" t="s">
        <v>642</v>
      </c>
      <c r="J712" s="133" t="s">
        <v>1999</v>
      </c>
      <c r="K712" s="130">
        <v>1</v>
      </c>
      <c r="L712" s="130"/>
      <c r="M712" s="254"/>
      <c r="N712" s="130">
        <v>1</v>
      </c>
      <c r="O712" s="130">
        <v>2</v>
      </c>
      <c r="P712" s="254">
        <v>12000</v>
      </c>
      <c r="Q712" s="130">
        <v>0</v>
      </c>
      <c r="R712" s="255">
        <v>0</v>
      </c>
    </row>
    <row r="713" spans="1:18" s="101" customFormat="1" ht="12.75" x14ac:dyDescent="0.35">
      <c r="A713" s="256" t="s">
        <v>2062</v>
      </c>
      <c r="B713" s="132" t="s">
        <v>1994</v>
      </c>
      <c r="C713" s="132" t="s">
        <v>2063</v>
      </c>
      <c r="D713" s="14" t="s">
        <v>2024</v>
      </c>
      <c r="E713" s="254">
        <v>7000</v>
      </c>
      <c r="F713" s="133" t="s">
        <v>2025</v>
      </c>
      <c r="G713" s="264" t="s">
        <v>2026</v>
      </c>
      <c r="H713" s="264" t="s">
        <v>1858</v>
      </c>
      <c r="I713" s="264" t="s">
        <v>1858</v>
      </c>
      <c r="J713" s="133" t="s">
        <v>1999</v>
      </c>
      <c r="K713" s="130">
        <v>1</v>
      </c>
      <c r="L713" s="130">
        <v>4</v>
      </c>
      <c r="M713" s="254">
        <v>28000</v>
      </c>
      <c r="N713" s="130">
        <v>1</v>
      </c>
      <c r="O713" s="130">
        <v>1</v>
      </c>
      <c r="P713" s="254">
        <v>7000</v>
      </c>
      <c r="Q713" s="130">
        <v>0</v>
      </c>
      <c r="R713" s="255">
        <v>0</v>
      </c>
    </row>
    <row r="714" spans="1:18" s="101" customFormat="1" ht="12.75" x14ac:dyDescent="0.35">
      <c r="A714" s="256" t="s">
        <v>2062</v>
      </c>
      <c r="B714" s="132" t="s">
        <v>629</v>
      </c>
      <c r="C714" s="132" t="s">
        <v>2063</v>
      </c>
      <c r="D714" s="14" t="s">
        <v>2027</v>
      </c>
      <c r="E714" s="254">
        <v>8000</v>
      </c>
      <c r="F714" s="133" t="s">
        <v>2028</v>
      </c>
      <c r="G714" s="264" t="s">
        <v>2029</v>
      </c>
      <c r="H714" s="264" t="s">
        <v>642</v>
      </c>
      <c r="I714" s="264" t="s">
        <v>642</v>
      </c>
      <c r="J714" s="133" t="s">
        <v>1999</v>
      </c>
      <c r="K714" s="130">
        <v>1</v>
      </c>
      <c r="L714" s="130">
        <v>2</v>
      </c>
      <c r="M714" s="254">
        <v>16000</v>
      </c>
      <c r="N714" s="130"/>
      <c r="O714" s="130"/>
      <c r="P714" s="254"/>
      <c r="Q714" s="130">
        <v>0</v>
      </c>
      <c r="R714" s="255">
        <v>0</v>
      </c>
    </row>
    <row r="715" spans="1:18" s="101" customFormat="1" ht="12.75" x14ac:dyDescent="0.35">
      <c r="A715" s="256" t="s">
        <v>2062</v>
      </c>
      <c r="B715" s="132" t="s">
        <v>629</v>
      </c>
      <c r="C715" s="132" t="s">
        <v>2063</v>
      </c>
      <c r="D715" s="14" t="s">
        <v>2030</v>
      </c>
      <c r="E715" s="254">
        <v>8000</v>
      </c>
      <c r="F715" s="133" t="s">
        <v>2031</v>
      </c>
      <c r="G715" s="264" t="s">
        <v>2032</v>
      </c>
      <c r="H715" s="264" t="s">
        <v>638</v>
      </c>
      <c r="I715" s="264" t="s">
        <v>638</v>
      </c>
      <c r="J715" s="133" t="s">
        <v>1999</v>
      </c>
      <c r="K715" s="130">
        <v>1</v>
      </c>
      <c r="L715" s="130">
        <v>3</v>
      </c>
      <c r="M715" s="254">
        <v>24000</v>
      </c>
      <c r="N715" s="130"/>
      <c r="O715" s="130"/>
      <c r="P715" s="254"/>
      <c r="Q715" s="130">
        <v>0</v>
      </c>
      <c r="R715" s="255">
        <v>0</v>
      </c>
    </row>
    <row r="716" spans="1:18" s="101" customFormat="1" ht="12.75" x14ac:dyDescent="0.35">
      <c r="A716" s="256" t="s">
        <v>2062</v>
      </c>
      <c r="B716" s="132" t="s">
        <v>629</v>
      </c>
      <c r="C716" s="132" t="s">
        <v>2063</v>
      </c>
      <c r="D716" s="14" t="s">
        <v>2033</v>
      </c>
      <c r="E716" s="254">
        <v>6500</v>
      </c>
      <c r="F716" s="133" t="s">
        <v>1909</v>
      </c>
      <c r="G716" s="264" t="s">
        <v>1910</v>
      </c>
      <c r="H716" s="264" t="s">
        <v>661</v>
      </c>
      <c r="I716" s="264" t="s">
        <v>661</v>
      </c>
      <c r="J716" s="133" t="s">
        <v>2006</v>
      </c>
      <c r="K716" s="130">
        <v>1</v>
      </c>
      <c r="L716" s="130">
        <v>5</v>
      </c>
      <c r="M716" s="254">
        <v>32500</v>
      </c>
      <c r="N716" s="130"/>
      <c r="O716" s="130"/>
      <c r="P716" s="254"/>
      <c r="Q716" s="130">
        <v>0</v>
      </c>
      <c r="R716" s="255">
        <v>0</v>
      </c>
    </row>
    <row r="717" spans="1:18" s="101" customFormat="1" ht="12.75" x14ac:dyDescent="0.35">
      <c r="A717" s="256" t="s">
        <v>2062</v>
      </c>
      <c r="B717" s="132" t="s">
        <v>1994</v>
      </c>
      <c r="C717" s="132" t="s">
        <v>2063</v>
      </c>
      <c r="D717" s="14" t="s">
        <v>2034</v>
      </c>
      <c r="E717" s="254">
        <v>7000</v>
      </c>
      <c r="F717" s="133" t="s">
        <v>2035</v>
      </c>
      <c r="G717" s="264" t="s">
        <v>2036</v>
      </c>
      <c r="H717" s="264" t="s">
        <v>2037</v>
      </c>
      <c r="I717" s="264" t="s">
        <v>2037</v>
      </c>
      <c r="J717" s="133" t="s">
        <v>1999</v>
      </c>
      <c r="K717" s="130">
        <v>1</v>
      </c>
      <c r="L717" s="130">
        <v>4</v>
      </c>
      <c r="M717" s="254">
        <v>28000</v>
      </c>
      <c r="N717" s="130"/>
      <c r="O717" s="130"/>
      <c r="P717" s="254"/>
      <c r="Q717" s="130">
        <v>0</v>
      </c>
      <c r="R717" s="255">
        <v>0</v>
      </c>
    </row>
    <row r="718" spans="1:18" s="101" customFormat="1" ht="12.75" x14ac:dyDescent="0.35">
      <c r="A718" s="256" t="s">
        <v>2062</v>
      </c>
      <c r="B718" s="132" t="s">
        <v>629</v>
      </c>
      <c r="C718" s="132" t="s">
        <v>2063</v>
      </c>
      <c r="D718" s="14" t="s">
        <v>2038</v>
      </c>
      <c r="E718" s="254">
        <v>5500</v>
      </c>
      <c r="F718" s="133" t="s">
        <v>2039</v>
      </c>
      <c r="G718" s="264" t="s">
        <v>2040</v>
      </c>
      <c r="H718" s="264" t="s">
        <v>1858</v>
      </c>
      <c r="I718" s="264" t="s">
        <v>1858</v>
      </c>
      <c r="J718" s="133" t="s">
        <v>1999</v>
      </c>
      <c r="K718" s="130">
        <v>1</v>
      </c>
      <c r="L718" s="130">
        <v>4</v>
      </c>
      <c r="M718" s="254">
        <v>22000</v>
      </c>
      <c r="N718" s="130"/>
      <c r="O718" s="130"/>
      <c r="P718" s="254"/>
      <c r="Q718" s="130">
        <v>0</v>
      </c>
      <c r="R718" s="255">
        <v>0</v>
      </c>
    </row>
    <row r="719" spans="1:18" s="101" customFormat="1" ht="12.75" x14ac:dyDescent="0.35">
      <c r="A719" s="256" t="s">
        <v>2062</v>
      </c>
      <c r="B719" s="132" t="s">
        <v>629</v>
      </c>
      <c r="C719" s="132" t="s">
        <v>2063</v>
      </c>
      <c r="D719" s="14" t="s">
        <v>2041</v>
      </c>
      <c r="E719" s="254">
        <v>4500</v>
      </c>
      <c r="F719" s="133" t="s">
        <v>1911</v>
      </c>
      <c r="G719" s="264" t="s">
        <v>1912</v>
      </c>
      <c r="H719" s="264" t="s">
        <v>642</v>
      </c>
      <c r="I719" s="264" t="s">
        <v>642</v>
      </c>
      <c r="J719" s="133" t="s">
        <v>1999</v>
      </c>
      <c r="K719" s="130">
        <v>1</v>
      </c>
      <c r="L719" s="130">
        <v>4</v>
      </c>
      <c r="M719" s="254">
        <v>18000</v>
      </c>
      <c r="N719" s="130"/>
      <c r="O719" s="130"/>
      <c r="P719" s="254"/>
      <c r="Q719" s="130">
        <v>0</v>
      </c>
      <c r="R719" s="255">
        <v>0</v>
      </c>
    </row>
    <row r="720" spans="1:18" s="101" customFormat="1" ht="12.75" x14ac:dyDescent="0.35">
      <c r="A720" s="256" t="s">
        <v>2062</v>
      </c>
      <c r="B720" s="132" t="s">
        <v>687</v>
      </c>
      <c r="C720" s="132" t="s">
        <v>2063</v>
      </c>
      <c r="D720" s="14" t="s">
        <v>2042</v>
      </c>
      <c r="E720" s="254">
        <v>3000</v>
      </c>
      <c r="F720" s="133" t="s">
        <v>2043</v>
      </c>
      <c r="G720" s="264" t="s">
        <v>2044</v>
      </c>
      <c r="H720" s="264" t="s">
        <v>963</v>
      </c>
      <c r="I720" s="264" t="s">
        <v>963</v>
      </c>
      <c r="J720" s="133" t="s">
        <v>2006</v>
      </c>
      <c r="K720" s="130">
        <v>1</v>
      </c>
      <c r="L720" s="130">
        <v>2</v>
      </c>
      <c r="M720" s="254">
        <v>6000</v>
      </c>
      <c r="N720" s="130"/>
      <c r="O720" s="130"/>
      <c r="P720" s="254"/>
      <c r="Q720" s="130">
        <v>0</v>
      </c>
      <c r="R720" s="255">
        <v>0</v>
      </c>
    </row>
    <row r="721" spans="1:18" s="101" customFormat="1" ht="12.75" x14ac:dyDescent="0.35">
      <c r="A721" s="256" t="s">
        <v>2062</v>
      </c>
      <c r="B721" s="132" t="s">
        <v>629</v>
      </c>
      <c r="C721" s="132" t="s">
        <v>2063</v>
      </c>
      <c r="D721" s="14" t="s">
        <v>2045</v>
      </c>
      <c r="E721" s="254">
        <v>3000</v>
      </c>
      <c r="F721" s="133" t="s">
        <v>1927</v>
      </c>
      <c r="G721" s="264" t="s">
        <v>1928</v>
      </c>
      <c r="H721" s="264" t="s">
        <v>2046</v>
      </c>
      <c r="I721" s="264" t="s">
        <v>2046</v>
      </c>
      <c r="J721" s="133" t="s">
        <v>635</v>
      </c>
      <c r="K721" s="130">
        <v>1</v>
      </c>
      <c r="L721" s="130">
        <v>8</v>
      </c>
      <c r="M721" s="254">
        <v>18000</v>
      </c>
      <c r="N721" s="130"/>
      <c r="O721" s="130"/>
      <c r="P721" s="254"/>
      <c r="Q721" s="130">
        <v>0</v>
      </c>
      <c r="R721" s="255">
        <v>0</v>
      </c>
    </row>
    <row r="722" spans="1:18" s="101" customFormat="1" ht="12.75" x14ac:dyDescent="0.35">
      <c r="A722" s="256" t="s">
        <v>2062</v>
      </c>
      <c r="B722" s="132" t="s">
        <v>1994</v>
      </c>
      <c r="C722" s="132" t="s">
        <v>2063</v>
      </c>
      <c r="D722" s="14" t="s">
        <v>2047</v>
      </c>
      <c r="E722" s="254">
        <v>7500</v>
      </c>
      <c r="F722" s="133" t="s">
        <v>2048</v>
      </c>
      <c r="G722" s="264" t="s">
        <v>2049</v>
      </c>
      <c r="H722" s="264" t="s">
        <v>2050</v>
      </c>
      <c r="I722" s="264" t="s">
        <v>2050</v>
      </c>
      <c r="J722" s="133" t="s">
        <v>1999</v>
      </c>
      <c r="K722" s="130">
        <v>1</v>
      </c>
      <c r="L722" s="130"/>
      <c r="M722" s="254"/>
      <c r="N722" s="130">
        <v>1</v>
      </c>
      <c r="O722" s="130">
        <v>4</v>
      </c>
      <c r="P722" s="254">
        <v>30000</v>
      </c>
      <c r="Q722" s="130">
        <v>0</v>
      </c>
      <c r="R722" s="255">
        <v>0</v>
      </c>
    </row>
    <row r="723" spans="1:18" s="101" customFormat="1" ht="12.75" x14ac:dyDescent="0.35">
      <c r="A723" s="256" t="s">
        <v>2062</v>
      </c>
      <c r="B723" s="132" t="s">
        <v>629</v>
      </c>
      <c r="C723" s="132" t="s">
        <v>2063</v>
      </c>
      <c r="D723" s="14" t="s">
        <v>2051</v>
      </c>
      <c r="E723" s="254">
        <v>5750</v>
      </c>
      <c r="F723" s="133" t="s">
        <v>2052</v>
      </c>
      <c r="G723" s="264" t="s">
        <v>2053</v>
      </c>
      <c r="H723" s="264" t="s">
        <v>1858</v>
      </c>
      <c r="I723" s="264" t="s">
        <v>1858</v>
      </c>
      <c r="J723" s="133" t="s">
        <v>1999</v>
      </c>
      <c r="K723" s="130">
        <v>1</v>
      </c>
      <c r="L723" s="130">
        <v>5</v>
      </c>
      <c r="M723" s="254">
        <v>28750</v>
      </c>
      <c r="N723" s="130">
        <v>1</v>
      </c>
      <c r="O723" s="130">
        <v>1</v>
      </c>
      <c r="P723" s="254">
        <v>5750</v>
      </c>
      <c r="Q723" s="130">
        <v>0</v>
      </c>
      <c r="R723" s="255">
        <v>0</v>
      </c>
    </row>
    <row r="724" spans="1:18" s="101" customFormat="1" ht="12.75" x14ac:dyDescent="0.35">
      <c r="A724" s="256" t="s">
        <v>2062</v>
      </c>
      <c r="B724" s="132" t="s">
        <v>629</v>
      </c>
      <c r="C724" s="132" t="s">
        <v>2063</v>
      </c>
      <c r="D724" s="14" t="s">
        <v>2054</v>
      </c>
      <c r="E724" s="254">
        <v>6500</v>
      </c>
      <c r="F724" s="133" t="s">
        <v>1937</v>
      </c>
      <c r="G724" s="264" t="s">
        <v>1938</v>
      </c>
      <c r="H724" s="264" t="s">
        <v>2037</v>
      </c>
      <c r="I724" s="264" t="s">
        <v>2037</v>
      </c>
      <c r="J724" s="133" t="s">
        <v>1999</v>
      </c>
      <c r="K724" s="130">
        <v>1</v>
      </c>
      <c r="L724" s="130">
        <v>5</v>
      </c>
      <c r="M724" s="254">
        <v>32500</v>
      </c>
      <c r="N724" s="130"/>
      <c r="O724" s="130"/>
      <c r="P724" s="254"/>
      <c r="Q724" s="130">
        <v>0</v>
      </c>
      <c r="R724" s="255">
        <v>0</v>
      </c>
    </row>
    <row r="725" spans="1:18" s="101" customFormat="1" ht="12.75" x14ac:dyDescent="0.35">
      <c r="A725" s="256" t="s">
        <v>2062</v>
      </c>
      <c r="B725" s="132" t="s">
        <v>629</v>
      </c>
      <c r="C725" s="132" t="s">
        <v>2063</v>
      </c>
      <c r="D725" s="14" t="s">
        <v>2055</v>
      </c>
      <c r="E725" s="254">
        <v>7000</v>
      </c>
      <c r="F725" s="133" t="s">
        <v>1943</v>
      </c>
      <c r="G725" s="264" t="s">
        <v>1944</v>
      </c>
      <c r="H725" s="264" t="s">
        <v>638</v>
      </c>
      <c r="I725" s="264" t="s">
        <v>638</v>
      </c>
      <c r="J725" s="133" t="s">
        <v>1999</v>
      </c>
      <c r="K725" s="130">
        <v>1</v>
      </c>
      <c r="L725" s="130">
        <v>4</v>
      </c>
      <c r="M725" s="254">
        <v>28000</v>
      </c>
      <c r="N725" s="130"/>
      <c r="O725" s="130"/>
      <c r="P725" s="254"/>
      <c r="Q725" s="130">
        <v>0</v>
      </c>
      <c r="R725" s="255">
        <v>0</v>
      </c>
    </row>
    <row r="726" spans="1:18" s="101" customFormat="1" ht="12.75" x14ac:dyDescent="0.35">
      <c r="A726" s="256" t="s">
        <v>2062</v>
      </c>
      <c r="B726" s="132" t="s">
        <v>1994</v>
      </c>
      <c r="C726" s="132" t="s">
        <v>2063</v>
      </c>
      <c r="D726" s="14" t="s">
        <v>2056</v>
      </c>
      <c r="E726" s="254">
        <v>7000</v>
      </c>
      <c r="F726" s="133" t="s">
        <v>2057</v>
      </c>
      <c r="G726" s="264" t="s">
        <v>2058</v>
      </c>
      <c r="H726" s="264" t="s">
        <v>638</v>
      </c>
      <c r="I726" s="264" t="s">
        <v>638</v>
      </c>
      <c r="J726" s="133" t="s">
        <v>1999</v>
      </c>
      <c r="K726" s="130">
        <v>1</v>
      </c>
      <c r="L726" s="130">
        <v>3</v>
      </c>
      <c r="M726" s="254">
        <v>21000</v>
      </c>
      <c r="N726" s="130"/>
      <c r="O726" s="130"/>
      <c r="P726" s="254"/>
      <c r="Q726" s="130">
        <v>0</v>
      </c>
      <c r="R726" s="255">
        <v>0</v>
      </c>
    </row>
    <row r="727" spans="1:18" s="101" customFormat="1" ht="12.75" x14ac:dyDescent="0.35">
      <c r="A727" s="256" t="s">
        <v>2062</v>
      </c>
      <c r="B727" s="132" t="s">
        <v>1994</v>
      </c>
      <c r="C727" s="132" t="s">
        <v>2063</v>
      </c>
      <c r="D727" s="14" t="s">
        <v>2059</v>
      </c>
      <c r="E727" s="254">
        <v>8000</v>
      </c>
      <c r="F727" s="133" t="s">
        <v>2060</v>
      </c>
      <c r="G727" s="264" t="s">
        <v>2061</v>
      </c>
      <c r="H727" s="264" t="s">
        <v>2037</v>
      </c>
      <c r="I727" s="264" t="s">
        <v>2037</v>
      </c>
      <c r="J727" s="133" t="s">
        <v>1999</v>
      </c>
      <c r="K727" s="130">
        <v>1</v>
      </c>
      <c r="L727" s="130">
        <v>4</v>
      </c>
      <c r="M727" s="254">
        <v>32000</v>
      </c>
      <c r="N727" s="130"/>
      <c r="O727" s="130"/>
      <c r="P727" s="254"/>
      <c r="Q727" s="130">
        <v>0</v>
      </c>
      <c r="R727" s="255">
        <v>0</v>
      </c>
    </row>
    <row r="728" spans="1:18" s="101" customFormat="1" ht="12.75" x14ac:dyDescent="0.35">
      <c r="A728" s="410"/>
      <c r="B728" s="200"/>
      <c r="C728" s="200"/>
      <c r="D728" s="1"/>
      <c r="E728" s="411"/>
      <c r="G728" s="23"/>
      <c r="H728" s="23"/>
      <c r="I728" s="23"/>
      <c r="K728" s="412"/>
      <c r="L728" s="412"/>
      <c r="M728" s="411"/>
      <c r="N728" s="412"/>
      <c r="O728" s="412"/>
      <c r="P728" s="411"/>
      <c r="Q728" s="412"/>
      <c r="R728" s="413"/>
    </row>
    <row r="729" spans="1:18" ht="24" customHeight="1" x14ac:dyDescent="0.45">
      <c r="A729" s="260"/>
      <c r="B729" s="260"/>
      <c r="C729" s="260"/>
      <c r="D729" s="261"/>
      <c r="E729" s="390">
        <f>SUM(E644:E727)</f>
        <v>515225</v>
      </c>
      <c r="F729" s="260"/>
      <c r="G729" s="261"/>
      <c r="H729" s="261"/>
      <c r="I729" s="261"/>
      <c r="J729" s="261"/>
      <c r="K729" s="261"/>
      <c r="L729" s="261"/>
      <c r="M729" s="470">
        <f>SUM(M644:M727)</f>
        <v>3433479.2899999996</v>
      </c>
      <c r="N729" s="471"/>
      <c r="O729" s="471"/>
      <c r="P729" s="470">
        <f>SUM(P644:P727)</f>
        <v>2205510.2999999993</v>
      </c>
      <c r="Q729" s="261"/>
      <c r="R729" s="261"/>
    </row>
    <row r="730" spans="1:18" ht="14.25" x14ac:dyDescent="0.45">
      <c r="A730" s="22" t="s">
        <v>202</v>
      </c>
      <c r="B730"/>
      <c r="C730"/>
      <c r="D730"/>
      <c r="E730"/>
      <c r="F730"/>
      <c r="G730"/>
      <c r="H730"/>
      <c r="I730"/>
      <c r="J730"/>
      <c r="K730" s="18"/>
      <c r="L730" s="18"/>
      <c r="M730"/>
      <c r="N730"/>
      <c r="O730"/>
      <c r="P730"/>
      <c r="Q730"/>
      <c r="R730"/>
    </row>
    <row r="731" spans="1:18" ht="14.25" x14ac:dyDescent="0.45">
      <c r="A731" s="22" t="s">
        <v>226</v>
      </c>
      <c r="B731"/>
      <c r="C731"/>
      <c r="D731"/>
      <c r="E731"/>
      <c r="F731"/>
      <c r="G731"/>
      <c r="H731"/>
      <c r="I731"/>
      <c r="J731"/>
      <c r="K731" s="18"/>
      <c r="L731" s="18"/>
      <c r="M731"/>
      <c r="N731"/>
      <c r="O731"/>
      <c r="P731"/>
      <c r="Q731"/>
      <c r="R731"/>
    </row>
    <row r="733" spans="1:18" ht="17.649999999999999" x14ac:dyDescent="0.35">
      <c r="A733" s="686" t="s">
        <v>217</v>
      </c>
      <c r="B733" s="687"/>
      <c r="C733" s="687"/>
      <c r="D733" s="687"/>
      <c r="E733" s="687"/>
      <c r="F733" s="687"/>
      <c r="G733" s="687"/>
      <c r="H733" s="687"/>
      <c r="I733" s="687"/>
      <c r="J733" s="687"/>
      <c r="K733" s="687"/>
      <c r="L733" s="687"/>
      <c r="M733" s="687"/>
      <c r="N733" s="687"/>
      <c r="O733" s="687"/>
      <c r="P733" s="687"/>
      <c r="Q733" s="687"/>
      <c r="R733" s="687"/>
    </row>
    <row r="734" spans="1:18" ht="15" x14ac:dyDescent="0.35">
      <c r="A734" s="94" t="s">
        <v>5585</v>
      </c>
      <c r="B734" s="94"/>
      <c r="C734" s="97"/>
      <c r="D734" s="98"/>
      <c r="E734" s="98"/>
      <c r="F734" s="98"/>
      <c r="G734" s="98"/>
      <c r="H734" s="98"/>
      <c r="I734" s="98"/>
      <c r="J734" s="98"/>
      <c r="K734" s="98"/>
      <c r="L734" s="98"/>
      <c r="M734" s="98"/>
      <c r="N734" s="98"/>
      <c r="O734" s="98"/>
      <c r="P734" s="98"/>
      <c r="Q734" s="98"/>
      <c r="R734" s="98"/>
    </row>
    <row r="735" spans="1:18" ht="13.15" x14ac:dyDescent="0.35">
      <c r="A735" s="684" t="s">
        <v>108</v>
      </c>
      <c r="B735" s="684"/>
      <c r="C735" s="684"/>
      <c r="D735" s="684"/>
      <c r="E735" s="684"/>
      <c r="F735" s="684" t="s">
        <v>109</v>
      </c>
      <c r="G735" s="684"/>
      <c r="H735" s="684"/>
      <c r="I735" s="684"/>
      <c r="J735" s="684"/>
      <c r="K735" s="685" t="s">
        <v>200</v>
      </c>
      <c r="L735" s="685"/>
      <c r="M735" s="685"/>
      <c r="N735" s="685" t="s">
        <v>201</v>
      </c>
      <c r="O735" s="685"/>
      <c r="P735" s="685"/>
      <c r="Q735" s="684" t="s">
        <v>225</v>
      </c>
      <c r="R735" s="684"/>
    </row>
    <row r="736" spans="1:18" ht="93.4" x14ac:dyDescent="0.35">
      <c r="A736" s="90" t="s">
        <v>101</v>
      </c>
      <c r="B736" s="90" t="s">
        <v>110</v>
      </c>
      <c r="C736" s="90" t="s">
        <v>111</v>
      </c>
      <c r="D736" s="90" t="s">
        <v>112</v>
      </c>
      <c r="E736" s="90" t="s">
        <v>113</v>
      </c>
      <c r="F736" s="90" t="s">
        <v>114</v>
      </c>
      <c r="G736" s="90" t="s">
        <v>115</v>
      </c>
      <c r="H736" s="90" t="s">
        <v>116</v>
      </c>
      <c r="I736" s="90" t="s">
        <v>117</v>
      </c>
      <c r="J736" s="90" t="s">
        <v>118</v>
      </c>
      <c r="K736" s="91" t="s">
        <v>119</v>
      </c>
      <c r="L736" s="91" t="s">
        <v>120</v>
      </c>
      <c r="M736" s="91" t="s">
        <v>121</v>
      </c>
      <c r="N736" s="91" t="s">
        <v>119</v>
      </c>
      <c r="O736" s="91" t="s">
        <v>120</v>
      </c>
      <c r="P736" s="91" t="s">
        <v>121</v>
      </c>
      <c r="Q736" s="91" t="s">
        <v>119</v>
      </c>
      <c r="R736" s="91" t="s">
        <v>227</v>
      </c>
    </row>
    <row r="737" spans="1:18" x14ac:dyDescent="0.35">
      <c r="A737" s="20"/>
      <c r="B737" s="20"/>
      <c r="C737" s="20" t="s">
        <v>5619</v>
      </c>
      <c r="D737" s="20"/>
      <c r="E737" s="20"/>
      <c r="F737" s="20"/>
      <c r="G737" s="20"/>
      <c r="H737" s="20"/>
      <c r="I737" s="20"/>
      <c r="J737" s="20"/>
      <c r="K737" s="391"/>
      <c r="L737" s="391"/>
      <c r="M737" s="20"/>
      <c r="N737" s="391"/>
      <c r="O737" s="391"/>
      <c r="P737" s="391"/>
      <c r="Q737" s="391"/>
      <c r="R737" s="391"/>
    </row>
    <row r="738" spans="1:18" x14ac:dyDescent="0.35">
      <c r="A738" s="262" t="s">
        <v>6262</v>
      </c>
      <c r="B738" s="262" t="s">
        <v>687</v>
      </c>
      <c r="C738" s="392" t="s">
        <v>5619</v>
      </c>
      <c r="D738" s="20" t="s">
        <v>5620</v>
      </c>
      <c r="E738" s="20">
        <v>6000</v>
      </c>
      <c r="F738" s="20">
        <v>10666586</v>
      </c>
      <c r="G738" s="20" t="s">
        <v>5621</v>
      </c>
      <c r="H738" s="20" t="s">
        <v>1959</v>
      </c>
      <c r="I738" s="20" t="s">
        <v>5622</v>
      </c>
      <c r="J738" s="20" t="s">
        <v>5623</v>
      </c>
      <c r="K738" s="393">
        <v>1</v>
      </c>
      <c r="L738" s="393">
        <v>10</v>
      </c>
      <c r="M738" s="393">
        <v>70600</v>
      </c>
      <c r="N738" s="393">
        <v>1</v>
      </c>
      <c r="O738" s="393">
        <v>12</v>
      </c>
      <c r="P738" s="393">
        <f>E738*12+600</f>
        <v>72600</v>
      </c>
      <c r="Q738" s="393">
        <v>1</v>
      </c>
      <c r="R738" s="393">
        <v>12</v>
      </c>
    </row>
    <row r="739" spans="1:18" x14ac:dyDescent="0.35">
      <c r="A739" s="262" t="s">
        <v>6262</v>
      </c>
      <c r="B739" s="262" t="s">
        <v>629</v>
      </c>
      <c r="C739" s="392" t="s">
        <v>5619</v>
      </c>
      <c r="D739" s="20" t="s">
        <v>5624</v>
      </c>
      <c r="E739" s="20">
        <v>5500</v>
      </c>
      <c r="F739" s="20">
        <v>45327598</v>
      </c>
      <c r="G739" s="20" t="s">
        <v>5625</v>
      </c>
      <c r="H739" s="20" t="s">
        <v>5626</v>
      </c>
      <c r="I739" s="20" t="s">
        <v>648</v>
      </c>
      <c r="J739" s="20" t="s">
        <v>5627</v>
      </c>
      <c r="K739" s="393">
        <v>1</v>
      </c>
      <c r="L739" s="393">
        <v>10</v>
      </c>
      <c r="M739" s="393">
        <v>64766.67</v>
      </c>
      <c r="N739" s="393">
        <v>1</v>
      </c>
      <c r="O739" s="393">
        <v>12</v>
      </c>
      <c r="P739" s="393">
        <f>E739*12+600</f>
        <v>66600</v>
      </c>
      <c r="Q739" s="393">
        <v>1</v>
      </c>
      <c r="R739" s="393">
        <v>12</v>
      </c>
    </row>
    <row r="740" spans="1:18" x14ac:dyDescent="0.35">
      <c r="A740" s="262" t="s">
        <v>6262</v>
      </c>
      <c r="B740" s="262" t="s">
        <v>687</v>
      </c>
      <c r="C740" s="392" t="s">
        <v>5619</v>
      </c>
      <c r="D740" s="20" t="s">
        <v>5628</v>
      </c>
      <c r="E740" s="20">
        <v>6000</v>
      </c>
      <c r="F740" s="20">
        <v>46536603</v>
      </c>
      <c r="G740" s="20" t="s">
        <v>5629</v>
      </c>
      <c r="H740" s="20" t="s">
        <v>5630</v>
      </c>
      <c r="I740" s="20" t="s">
        <v>5622</v>
      </c>
      <c r="J740" s="20" t="s">
        <v>5631</v>
      </c>
      <c r="K740" s="393">
        <v>1</v>
      </c>
      <c r="L740" s="393">
        <v>3</v>
      </c>
      <c r="M740" s="393">
        <v>21200</v>
      </c>
      <c r="N740" s="393">
        <v>0</v>
      </c>
      <c r="O740" s="393">
        <v>0</v>
      </c>
      <c r="P740" s="393">
        <v>0</v>
      </c>
      <c r="Q740" s="393">
        <v>0</v>
      </c>
      <c r="R740" s="393">
        <v>0</v>
      </c>
    </row>
    <row r="741" spans="1:18" x14ac:dyDescent="0.35">
      <c r="A741" s="262" t="s">
        <v>6262</v>
      </c>
      <c r="B741" s="262" t="s">
        <v>687</v>
      </c>
      <c r="C741" s="392" t="s">
        <v>5619</v>
      </c>
      <c r="D741" s="20" t="s">
        <v>5632</v>
      </c>
      <c r="E741" s="20">
        <v>2000</v>
      </c>
      <c r="F741" s="394" t="s">
        <v>5633</v>
      </c>
      <c r="G741" s="20" t="s">
        <v>5632</v>
      </c>
      <c r="H741" s="20" t="s">
        <v>5632</v>
      </c>
      <c r="I741" s="20" t="s">
        <v>5632</v>
      </c>
      <c r="J741" s="20" t="s">
        <v>5632</v>
      </c>
      <c r="K741" s="393">
        <v>1</v>
      </c>
      <c r="L741" s="393">
        <v>10</v>
      </c>
      <c r="M741" s="393">
        <v>21400</v>
      </c>
      <c r="N741" s="393">
        <v>1</v>
      </c>
      <c r="O741" s="393">
        <v>12</v>
      </c>
      <c r="P741" s="393">
        <f t="shared" ref="P741:P753" si="0">E741*12+600</f>
        <v>24600</v>
      </c>
      <c r="Q741" s="393">
        <v>1</v>
      </c>
      <c r="R741" s="393">
        <v>12</v>
      </c>
    </row>
    <row r="742" spans="1:18" x14ac:dyDescent="0.35">
      <c r="A742" s="262" t="s">
        <v>6262</v>
      </c>
      <c r="B742" s="262" t="s">
        <v>687</v>
      </c>
      <c r="C742" s="392" t="s">
        <v>5619</v>
      </c>
      <c r="D742" s="20" t="s">
        <v>5632</v>
      </c>
      <c r="E742" s="20">
        <v>2000</v>
      </c>
      <c r="F742" s="20">
        <v>10479316</v>
      </c>
      <c r="G742" s="20" t="s">
        <v>5634</v>
      </c>
      <c r="H742" s="20" t="s">
        <v>5632</v>
      </c>
      <c r="I742" s="20" t="s">
        <v>5632</v>
      </c>
      <c r="J742" s="20" t="s">
        <v>5632</v>
      </c>
      <c r="K742" s="393">
        <v>1</v>
      </c>
      <c r="L742" s="393">
        <v>10</v>
      </c>
      <c r="M742" s="393">
        <v>21400</v>
      </c>
      <c r="N742" s="393">
        <v>1</v>
      </c>
      <c r="O742" s="393">
        <v>12</v>
      </c>
      <c r="P742" s="393">
        <f t="shared" si="0"/>
        <v>24600</v>
      </c>
      <c r="Q742" s="393">
        <v>1</v>
      </c>
      <c r="R742" s="393">
        <v>12</v>
      </c>
    </row>
    <row r="743" spans="1:18" x14ac:dyDescent="0.35">
      <c r="A743" s="262" t="s">
        <v>6262</v>
      </c>
      <c r="B743" s="262" t="s">
        <v>687</v>
      </c>
      <c r="C743" s="392" t="s">
        <v>5619</v>
      </c>
      <c r="D743" s="20" t="s">
        <v>5632</v>
      </c>
      <c r="E743" s="20">
        <v>2000</v>
      </c>
      <c r="F743" s="394" t="s">
        <v>5635</v>
      </c>
      <c r="G743" s="20" t="s">
        <v>5636</v>
      </c>
      <c r="H743" s="20" t="s">
        <v>5632</v>
      </c>
      <c r="I743" s="20" t="s">
        <v>5632</v>
      </c>
      <c r="J743" s="20" t="s">
        <v>5632</v>
      </c>
      <c r="K743" s="393">
        <v>1</v>
      </c>
      <c r="L743" s="393">
        <v>10</v>
      </c>
      <c r="M743" s="393">
        <v>21400</v>
      </c>
      <c r="N743" s="393">
        <v>1</v>
      </c>
      <c r="O743" s="393">
        <v>12</v>
      </c>
      <c r="P743" s="393">
        <f t="shared" si="0"/>
        <v>24600</v>
      </c>
      <c r="Q743" s="393">
        <v>1</v>
      </c>
      <c r="R743" s="393">
        <v>12</v>
      </c>
    </row>
    <row r="744" spans="1:18" x14ac:dyDescent="0.35">
      <c r="A744" s="262" t="s">
        <v>6262</v>
      </c>
      <c r="B744" s="262" t="s">
        <v>687</v>
      </c>
      <c r="C744" s="392" t="s">
        <v>5619</v>
      </c>
      <c r="D744" s="20" t="s">
        <v>734</v>
      </c>
      <c r="E744" s="20">
        <v>5000</v>
      </c>
      <c r="F744" s="20">
        <v>46656817</v>
      </c>
      <c r="G744" s="20" t="s">
        <v>5637</v>
      </c>
      <c r="H744" s="20" t="s">
        <v>638</v>
      </c>
      <c r="I744" s="20" t="s">
        <v>5622</v>
      </c>
      <c r="J744" s="20" t="s">
        <v>1828</v>
      </c>
      <c r="K744" s="393">
        <v>1</v>
      </c>
      <c r="L744" s="393">
        <v>8</v>
      </c>
      <c r="M744" s="393">
        <v>41333.33</v>
      </c>
      <c r="N744" s="393">
        <v>1</v>
      </c>
      <c r="O744" s="393">
        <v>12</v>
      </c>
      <c r="P744" s="393">
        <f t="shared" si="0"/>
        <v>60600</v>
      </c>
      <c r="Q744" s="393">
        <v>1</v>
      </c>
      <c r="R744" s="393">
        <v>12</v>
      </c>
    </row>
    <row r="745" spans="1:18" x14ac:dyDescent="0.35">
      <c r="A745" s="262" t="s">
        <v>6262</v>
      </c>
      <c r="B745" s="262" t="s">
        <v>687</v>
      </c>
      <c r="C745" s="392" t="s">
        <v>5619</v>
      </c>
      <c r="D745" s="20" t="s">
        <v>5638</v>
      </c>
      <c r="E745" s="20">
        <v>7800</v>
      </c>
      <c r="F745" s="198" t="s">
        <v>5639</v>
      </c>
      <c r="G745" s="20" t="s">
        <v>5640</v>
      </c>
      <c r="H745" s="20" t="s">
        <v>645</v>
      </c>
      <c r="I745" s="20" t="s">
        <v>5622</v>
      </c>
      <c r="J745" s="20" t="s">
        <v>5627</v>
      </c>
      <c r="K745" s="393">
        <v>1</v>
      </c>
      <c r="L745" s="393">
        <v>3</v>
      </c>
      <c r="M745" s="393">
        <v>24900</v>
      </c>
      <c r="N745" s="393">
        <v>0</v>
      </c>
      <c r="O745" s="393">
        <v>0</v>
      </c>
      <c r="P745" s="393">
        <v>0</v>
      </c>
      <c r="Q745" s="393">
        <v>0</v>
      </c>
      <c r="R745" s="393">
        <v>0</v>
      </c>
    </row>
    <row r="746" spans="1:18" x14ac:dyDescent="0.35">
      <c r="A746" s="262" t="s">
        <v>6262</v>
      </c>
      <c r="B746" s="262" t="s">
        <v>629</v>
      </c>
      <c r="C746" s="392" t="s">
        <v>5619</v>
      </c>
      <c r="D746" s="20" t="s">
        <v>765</v>
      </c>
      <c r="E746" s="20">
        <v>1800</v>
      </c>
      <c r="F746" s="198" t="s">
        <v>5641</v>
      </c>
      <c r="G746" s="20" t="s">
        <v>5642</v>
      </c>
      <c r="H746" s="20" t="s">
        <v>991</v>
      </c>
      <c r="I746" s="20" t="s">
        <v>648</v>
      </c>
      <c r="J746" s="20" t="s">
        <v>5643</v>
      </c>
      <c r="K746" s="393">
        <v>1</v>
      </c>
      <c r="L746" s="393">
        <v>8</v>
      </c>
      <c r="M746" s="393">
        <v>15200</v>
      </c>
      <c r="N746" s="393">
        <v>1</v>
      </c>
      <c r="O746" s="393">
        <v>12</v>
      </c>
      <c r="P746" s="393">
        <f t="shared" si="0"/>
        <v>22200</v>
      </c>
      <c r="Q746" s="393">
        <v>1</v>
      </c>
      <c r="R746" s="393">
        <v>12</v>
      </c>
    </row>
    <row r="747" spans="1:18" x14ac:dyDescent="0.35">
      <c r="A747" s="262" t="s">
        <v>6262</v>
      </c>
      <c r="B747" s="262" t="s">
        <v>629</v>
      </c>
      <c r="C747" s="392" t="s">
        <v>5619</v>
      </c>
      <c r="D747" s="20" t="s">
        <v>5644</v>
      </c>
      <c r="E747" s="20">
        <v>4200</v>
      </c>
      <c r="F747" s="198" t="s">
        <v>5645</v>
      </c>
      <c r="G747" s="20" t="s">
        <v>5646</v>
      </c>
      <c r="H747" s="20" t="s">
        <v>1527</v>
      </c>
      <c r="I747" s="20" t="s">
        <v>5622</v>
      </c>
      <c r="J747" s="20" t="s">
        <v>1527</v>
      </c>
      <c r="K747" s="393">
        <v>1</v>
      </c>
      <c r="L747" s="393">
        <v>7</v>
      </c>
      <c r="M747" s="393">
        <v>32600</v>
      </c>
      <c r="N747" s="393">
        <v>1</v>
      </c>
      <c r="O747" s="393">
        <v>12</v>
      </c>
      <c r="P747" s="393">
        <f t="shared" si="0"/>
        <v>51000</v>
      </c>
      <c r="Q747" s="393">
        <v>1</v>
      </c>
      <c r="R747" s="393">
        <v>12</v>
      </c>
    </row>
    <row r="748" spans="1:18" x14ac:dyDescent="0.35">
      <c r="A748" s="262" t="s">
        <v>6262</v>
      </c>
      <c r="B748" s="262" t="s">
        <v>687</v>
      </c>
      <c r="C748" s="392" t="s">
        <v>5619</v>
      </c>
      <c r="D748" s="20" t="s">
        <v>5647</v>
      </c>
      <c r="E748" s="20">
        <v>5000</v>
      </c>
      <c r="F748" s="20">
        <v>47275807</v>
      </c>
      <c r="G748" s="20" t="s">
        <v>5648</v>
      </c>
      <c r="H748" s="20" t="s">
        <v>5649</v>
      </c>
      <c r="I748" s="20" t="s">
        <v>5622</v>
      </c>
      <c r="J748" s="20" t="s">
        <v>5650</v>
      </c>
      <c r="K748" s="393">
        <v>1</v>
      </c>
      <c r="L748" s="393">
        <v>7</v>
      </c>
      <c r="M748" s="393">
        <v>38733.33</v>
      </c>
      <c r="N748" s="393">
        <v>1</v>
      </c>
      <c r="O748" s="393">
        <v>12</v>
      </c>
      <c r="P748" s="393">
        <f t="shared" si="0"/>
        <v>60600</v>
      </c>
      <c r="Q748" s="393">
        <v>0</v>
      </c>
      <c r="R748" s="393">
        <v>0</v>
      </c>
    </row>
    <row r="749" spans="1:18" x14ac:dyDescent="0.35">
      <c r="A749" s="262" t="s">
        <v>6262</v>
      </c>
      <c r="B749" s="262" t="s">
        <v>687</v>
      </c>
      <c r="C749" s="392" t="s">
        <v>5619</v>
      </c>
      <c r="D749" s="20" t="s">
        <v>5628</v>
      </c>
      <c r="E749" s="20">
        <v>6000</v>
      </c>
      <c r="F749" s="198" t="s">
        <v>5651</v>
      </c>
      <c r="G749" s="20" t="s">
        <v>5652</v>
      </c>
      <c r="H749" s="20" t="s">
        <v>5653</v>
      </c>
      <c r="I749" s="20" t="s">
        <v>5622</v>
      </c>
      <c r="J749" s="20" t="s">
        <v>5653</v>
      </c>
      <c r="K749" s="393">
        <v>1</v>
      </c>
      <c r="L749" s="393">
        <v>7</v>
      </c>
      <c r="M749" s="393">
        <v>45200</v>
      </c>
      <c r="N749" s="393">
        <v>1</v>
      </c>
      <c r="O749" s="393">
        <v>12</v>
      </c>
      <c r="P749" s="393">
        <f t="shared" si="0"/>
        <v>72600</v>
      </c>
      <c r="Q749" s="393">
        <v>1</v>
      </c>
      <c r="R749" s="393">
        <v>12</v>
      </c>
    </row>
    <row r="750" spans="1:18" x14ac:dyDescent="0.35">
      <c r="A750" s="262" t="s">
        <v>6262</v>
      </c>
      <c r="B750" s="262" t="s">
        <v>629</v>
      </c>
      <c r="C750" s="392" t="s">
        <v>5619</v>
      </c>
      <c r="D750" s="20" t="s">
        <v>5654</v>
      </c>
      <c r="E750" s="20">
        <v>4500</v>
      </c>
      <c r="F750" s="198">
        <v>45897541</v>
      </c>
      <c r="G750" s="20" t="s">
        <v>5655</v>
      </c>
      <c r="H750" s="20" t="s">
        <v>5656</v>
      </c>
      <c r="I750" s="20" t="s">
        <v>5622</v>
      </c>
      <c r="J750" s="20" t="s">
        <v>5657</v>
      </c>
      <c r="K750" s="393">
        <v>1</v>
      </c>
      <c r="L750" s="393">
        <v>7</v>
      </c>
      <c r="M750" s="393">
        <v>33996.67</v>
      </c>
      <c r="N750" s="393">
        <v>1</v>
      </c>
      <c r="O750" s="393">
        <v>12</v>
      </c>
      <c r="P750" s="393">
        <f t="shared" si="0"/>
        <v>54600</v>
      </c>
      <c r="Q750" s="393">
        <v>1</v>
      </c>
      <c r="R750" s="393">
        <v>12</v>
      </c>
    </row>
    <row r="751" spans="1:18" x14ac:dyDescent="0.35">
      <c r="A751" s="262" t="s">
        <v>6262</v>
      </c>
      <c r="B751" s="262" t="s">
        <v>629</v>
      </c>
      <c r="C751" s="392" t="s">
        <v>5619</v>
      </c>
      <c r="D751" s="20" t="s">
        <v>5658</v>
      </c>
      <c r="E751" s="20">
        <v>7800</v>
      </c>
      <c r="F751" s="20">
        <v>46750830</v>
      </c>
      <c r="G751" s="20" t="s">
        <v>5659</v>
      </c>
      <c r="H751" s="20" t="s">
        <v>5660</v>
      </c>
      <c r="I751" s="20" t="s">
        <v>648</v>
      </c>
      <c r="J751" s="20" t="s">
        <v>5660</v>
      </c>
      <c r="K751" s="393">
        <v>1</v>
      </c>
      <c r="L751" s="393">
        <v>2</v>
      </c>
      <c r="M751" s="393">
        <v>16133.33</v>
      </c>
      <c r="N751" s="393">
        <v>1</v>
      </c>
      <c r="O751" s="393">
        <v>12</v>
      </c>
      <c r="P751" s="393">
        <f t="shared" si="0"/>
        <v>94200</v>
      </c>
      <c r="Q751" s="393">
        <v>1</v>
      </c>
      <c r="R751" s="393">
        <v>12</v>
      </c>
    </row>
    <row r="752" spans="1:18" x14ac:dyDescent="0.35">
      <c r="A752" s="262" t="s">
        <v>6262</v>
      </c>
      <c r="B752" s="262" t="s">
        <v>687</v>
      </c>
      <c r="C752" s="392" t="s">
        <v>5619</v>
      </c>
      <c r="D752" s="20" t="s">
        <v>5661</v>
      </c>
      <c r="E752" s="20">
        <v>1000</v>
      </c>
      <c r="F752" s="20">
        <v>73621919</v>
      </c>
      <c r="G752" s="20" t="s">
        <v>5662</v>
      </c>
      <c r="H752" s="20" t="s">
        <v>5663</v>
      </c>
      <c r="I752" s="20" t="s">
        <v>5663</v>
      </c>
      <c r="J752" s="20" t="s">
        <v>5663</v>
      </c>
      <c r="K752" s="393">
        <v>1</v>
      </c>
      <c r="L752" s="393">
        <v>2</v>
      </c>
      <c r="M752" s="393">
        <v>2533.33</v>
      </c>
      <c r="N752" s="393">
        <v>1</v>
      </c>
      <c r="O752" s="393">
        <v>12</v>
      </c>
      <c r="P752" s="393">
        <f>(E752*4)+(1025*8)+600</f>
        <v>12800</v>
      </c>
      <c r="Q752" s="393">
        <v>1</v>
      </c>
      <c r="R752" s="393">
        <v>12</v>
      </c>
    </row>
    <row r="753" spans="1:18" x14ac:dyDescent="0.35">
      <c r="A753" s="262" t="s">
        <v>6262</v>
      </c>
      <c r="B753" s="262" t="s">
        <v>687</v>
      </c>
      <c r="C753" s="392" t="s">
        <v>5619</v>
      </c>
      <c r="D753" s="20" t="s">
        <v>5664</v>
      </c>
      <c r="E753" s="20">
        <v>7000</v>
      </c>
      <c r="F753" s="20">
        <v>43684250</v>
      </c>
      <c r="G753" s="20" t="s">
        <v>5665</v>
      </c>
      <c r="H753" s="20" t="s">
        <v>5666</v>
      </c>
      <c r="I753" s="20" t="s">
        <v>5622</v>
      </c>
      <c r="J753" s="20" t="s">
        <v>5666</v>
      </c>
      <c r="K753" s="393">
        <v>1</v>
      </c>
      <c r="L753" s="393">
        <v>2</v>
      </c>
      <c r="M753" s="393">
        <v>17133.330000000002</v>
      </c>
      <c r="N753" s="393">
        <v>1</v>
      </c>
      <c r="O753" s="393">
        <v>12</v>
      </c>
      <c r="P753" s="393">
        <f t="shared" si="0"/>
        <v>84600</v>
      </c>
      <c r="Q753" s="393">
        <v>1</v>
      </c>
      <c r="R753" s="393">
        <v>12</v>
      </c>
    </row>
    <row r="754" spans="1:18" x14ac:dyDescent="0.35">
      <c r="A754" s="262" t="s">
        <v>6262</v>
      </c>
      <c r="B754" s="262"/>
      <c r="C754" s="20" t="s">
        <v>93</v>
      </c>
      <c r="D754" s="20"/>
      <c r="E754" s="20"/>
      <c r="F754" s="20"/>
      <c r="G754" s="20"/>
      <c r="H754" s="20"/>
      <c r="I754" s="20"/>
      <c r="J754" s="20"/>
      <c r="K754" s="393"/>
      <c r="L754" s="393"/>
      <c r="M754" s="393"/>
      <c r="N754" s="393"/>
      <c r="O754" s="393"/>
      <c r="P754" s="393"/>
      <c r="Q754" s="393"/>
      <c r="R754" s="393"/>
    </row>
    <row r="755" spans="1:18" x14ac:dyDescent="0.35">
      <c r="A755" s="262" t="s">
        <v>6262</v>
      </c>
      <c r="B755" s="262"/>
      <c r="C755" s="20" t="s">
        <v>5667</v>
      </c>
      <c r="D755" s="20"/>
      <c r="E755" s="20"/>
      <c r="F755" s="20"/>
      <c r="G755" s="20"/>
      <c r="H755" s="20"/>
      <c r="I755" s="20"/>
      <c r="J755" s="20"/>
      <c r="K755" s="393"/>
      <c r="L755" s="393"/>
      <c r="M755" s="393"/>
      <c r="N755" s="393"/>
      <c r="O755" s="393"/>
      <c r="P755" s="393"/>
      <c r="Q755" s="393"/>
      <c r="R755" s="393"/>
    </row>
    <row r="756" spans="1:18" x14ac:dyDescent="0.35">
      <c r="A756" s="262" t="s">
        <v>6262</v>
      </c>
      <c r="B756" s="262"/>
      <c r="C756" s="20" t="s">
        <v>93</v>
      </c>
      <c r="D756" s="20"/>
      <c r="E756" s="20"/>
      <c r="F756" s="20"/>
      <c r="G756" s="20"/>
      <c r="H756" s="20"/>
      <c r="I756" s="20"/>
      <c r="J756" s="20"/>
      <c r="K756" s="393"/>
      <c r="L756" s="393"/>
      <c r="M756" s="393"/>
      <c r="N756" s="393"/>
      <c r="O756" s="393"/>
      <c r="P756" s="393"/>
      <c r="Q756" s="393"/>
      <c r="R756" s="393"/>
    </row>
    <row r="757" spans="1:18" x14ac:dyDescent="0.35">
      <c r="A757" s="262" t="s">
        <v>6262</v>
      </c>
      <c r="B757" s="262"/>
      <c r="C757" s="20" t="s">
        <v>5668</v>
      </c>
      <c r="D757" s="20"/>
      <c r="E757" s="20"/>
      <c r="F757" s="20"/>
      <c r="G757" s="20"/>
      <c r="H757" s="20"/>
      <c r="I757" s="20"/>
      <c r="J757" s="20"/>
      <c r="K757" s="393"/>
      <c r="L757" s="393"/>
      <c r="M757" s="393"/>
      <c r="N757" s="393"/>
      <c r="O757" s="393"/>
      <c r="P757" s="393"/>
      <c r="Q757" s="393"/>
      <c r="R757" s="393"/>
    </row>
    <row r="758" spans="1:18" x14ac:dyDescent="0.35">
      <c r="A758" s="262" t="s">
        <v>6262</v>
      </c>
      <c r="B758" s="262" t="s">
        <v>687</v>
      </c>
      <c r="C758" s="392" t="s">
        <v>5669</v>
      </c>
      <c r="D758" s="20" t="s">
        <v>5670</v>
      </c>
      <c r="E758" s="20">
        <v>930</v>
      </c>
      <c r="F758" s="198">
        <v>74744347</v>
      </c>
      <c r="G758" s="20" t="s">
        <v>5671</v>
      </c>
      <c r="H758" s="20" t="s">
        <v>638</v>
      </c>
      <c r="I758" s="20" t="s">
        <v>5672</v>
      </c>
      <c r="J758" s="20" t="s">
        <v>638</v>
      </c>
      <c r="K758" s="393">
        <v>1</v>
      </c>
      <c r="L758" s="393">
        <v>7</v>
      </c>
      <c r="M758" s="393">
        <v>6944</v>
      </c>
      <c r="N758" s="393">
        <v>1</v>
      </c>
      <c r="O758" s="393">
        <v>12</v>
      </c>
      <c r="P758" s="393">
        <f>(930*4+1025*8)</f>
        <v>11920</v>
      </c>
      <c r="Q758" s="393">
        <v>1</v>
      </c>
      <c r="R758" s="393">
        <v>12</v>
      </c>
    </row>
    <row r="759" spans="1:18" x14ac:dyDescent="0.35">
      <c r="A759" s="262" t="s">
        <v>6262</v>
      </c>
      <c r="B759" s="262" t="s">
        <v>687</v>
      </c>
      <c r="C759" s="392" t="s">
        <v>5669</v>
      </c>
      <c r="D759" s="20" t="s">
        <v>5670</v>
      </c>
      <c r="E759" s="20">
        <v>930</v>
      </c>
      <c r="F759" s="198" t="s">
        <v>5673</v>
      </c>
      <c r="G759" s="20" t="s">
        <v>5674</v>
      </c>
      <c r="H759" s="20" t="s">
        <v>638</v>
      </c>
      <c r="I759" s="20" t="s">
        <v>5675</v>
      </c>
      <c r="J759" s="20" t="s">
        <v>638</v>
      </c>
      <c r="K759" s="393">
        <v>1</v>
      </c>
      <c r="L759" s="393">
        <v>7</v>
      </c>
      <c r="M759" s="393">
        <v>6820</v>
      </c>
      <c r="N759" s="393">
        <v>1</v>
      </c>
      <c r="O759" s="393">
        <v>12</v>
      </c>
      <c r="P759" s="393">
        <f t="shared" ref="P759:P764" si="1">(930*4+1025*8)</f>
        <v>11920</v>
      </c>
      <c r="Q759" s="393">
        <v>1</v>
      </c>
      <c r="R759" s="393">
        <v>12</v>
      </c>
    </row>
    <row r="760" spans="1:18" x14ac:dyDescent="0.35">
      <c r="A760" s="262" t="s">
        <v>6262</v>
      </c>
      <c r="B760" s="262" t="s">
        <v>629</v>
      </c>
      <c r="C760" s="392" t="s">
        <v>5669</v>
      </c>
      <c r="D760" s="20" t="s">
        <v>5676</v>
      </c>
      <c r="E760" s="20">
        <v>930</v>
      </c>
      <c r="F760" s="198">
        <v>73099771</v>
      </c>
      <c r="G760" s="20" t="s">
        <v>5677</v>
      </c>
      <c r="H760" s="20" t="s">
        <v>872</v>
      </c>
      <c r="I760" s="20" t="s">
        <v>698</v>
      </c>
      <c r="J760" s="20" t="s">
        <v>872</v>
      </c>
      <c r="K760" s="393">
        <v>1</v>
      </c>
      <c r="L760" s="393">
        <v>7</v>
      </c>
      <c r="M760" s="393">
        <v>1860</v>
      </c>
      <c r="N760" s="393">
        <v>1</v>
      </c>
      <c r="O760" s="393">
        <v>12</v>
      </c>
      <c r="P760" s="393">
        <f t="shared" si="1"/>
        <v>11920</v>
      </c>
      <c r="Q760" s="393">
        <v>1</v>
      </c>
      <c r="R760" s="393">
        <v>12</v>
      </c>
    </row>
    <row r="761" spans="1:18" x14ac:dyDescent="0.35">
      <c r="A761" s="262" t="s">
        <v>6262</v>
      </c>
      <c r="B761" s="262" t="s">
        <v>687</v>
      </c>
      <c r="C761" s="392" t="s">
        <v>5669</v>
      </c>
      <c r="D761" s="20" t="s">
        <v>5670</v>
      </c>
      <c r="E761" s="20">
        <v>930</v>
      </c>
      <c r="F761" s="198" t="s">
        <v>5678</v>
      </c>
      <c r="G761" s="20" t="s">
        <v>5679</v>
      </c>
      <c r="H761" s="20" t="s">
        <v>5680</v>
      </c>
      <c r="I761" s="20" t="s">
        <v>5675</v>
      </c>
      <c r="J761" s="20" t="s">
        <v>5680</v>
      </c>
      <c r="K761" s="393">
        <v>1</v>
      </c>
      <c r="L761" s="393">
        <v>7</v>
      </c>
      <c r="M761" s="393">
        <v>6944</v>
      </c>
      <c r="N761" s="393">
        <v>1</v>
      </c>
      <c r="O761" s="393">
        <v>12</v>
      </c>
      <c r="P761" s="393">
        <f t="shared" si="1"/>
        <v>11920</v>
      </c>
      <c r="Q761" s="393">
        <v>1</v>
      </c>
      <c r="R761" s="393">
        <v>12</v>
      </c>
    </row>
    <row r="762" spans="1:18" x14ac:dyDescent="0.35">
      <c r="A762" s="262" t="s">
        <v>6262</v>
      </c>
      <c r="B762" s="262" t="s">
        <v>629</v>
      </c>
      <c r="C762" s="392" t="s">
        <v>5669</v>
      </c>
      <c r="D762" s="20" t="s">
        <v>5676</v>
      </c>
      <c r="E762" s="20">
        <v>930</v>
      </c>
      <c r="F762" s="198" t="s">
        <v>5681</v>
      </c>
      <c r="G762" s="20" t="s">
        <v>5682</v>
      </c>
      <c r="H762" s="20" t="s">
        <v>679</v>
      </c>
      <c r="I762" s="20" t="s">
        <v>698</v>
      </c>
      <c r="J762" s="20" t="s">
        <v>679</v>
      </c>
      <c r="K762" s="393">
        <v>1</v>
      </c>
      <c r="L762" s="393">
        <v>3</v>
      </c>
      <c r="M762" s="393">
        <v>3819.13</v>
      </c>
      <c r="N762" s="393">
        <v>0</v>
      </c>
      <c r="O762" s="393">
        <v>0</v>
      </c>
      <c r="P762" s="393">
        <v>0</v>
      </c>
      <c r="Q762" s="393">
        <v>1</v>
      </c>
      <c r="R762" s="393">
        <v>12</v>
      </c>
    </row>
    <row r="763" spans="1:18" x14ac:dyDescent="0.35">
      <c r="A763" s="262" t="s">
        <v>6262</v>
      </c>
      <c r="B763" s="262" t="s">
        <v>629</v>
      </c>
      <c r="C763" s="392" t="s">
        <v>5669</v>
      </c>
      <c r="D763" s="20" t="s">
        <v>5676</v>
      </c>
      <c r="E763" s="20">
        <v>930</v>
      </c>
      <c r="F763" s="198" t="s">
        <v>5683</v>
      </c>
      <c r="G763" s="20" t="s">
        <v>5684</v>
      </c>
      <c r="H763" s="20" t="s">
        <v>1073</v>
      </c>
      <c r="I763" s="20" t="s">
        <v>698</v>
      </c>
      <c r="J763" s="20" t="s">
        <v>1073</v>
      </c>
      <c r="K763" s="393">
        <v>1</v>
      </c>
      <c r="L763" s="393">
        <v>7</v>
      </c>
      <c r="M763" s="393">
        <v>6820</v>
      </c>
      <c r="N763" s="393">
        <v>1</v>
      </c>
      <c r="O763" s="393">
        <v>12</v>
      </c>
      <c r="P763" s="393">
        <f t="shared" si="1"/>
        <v>11920</v>
      </c>
      <c r="Q763" s="393">
        <v>1</v>
      </c>
      <c r="R763" s="393">
        <v>12</v>
      </c>
    </row>
    <row r="764" spans="1:18" x14ac:dyDescent="0.35">
      <c r="A764" s="262" t="s">
        <v>6262</v>
      </c>
      <c r="B764" s="262" t="s">
        <v>629</v>
      </c>
      <c r="C764" s="392" t="s">
        <v>5669</v>
      </c>
      <c r="D764" s="20" t="s">
        <v>5676</v>
      </c>
      <c r="E764" s="20">
        <v>930</v>
      </c>
      <c r="F764" s="20">
        <v>73816105</v>
      </c>
      <c r="G764" s="20" t="s">
        <v>5685</v>
      </c>
      <c r="H764" s="20"/>
      <c r="I764" s="20" t="s">
        <v>698</v>
      </c>
      <c r="J764" s="20" t="s">
        <v>1073</v>
      </c>
      <c r="K764" s="393">
        <v>1</v>
      </c>
      <c r="L764" s="393">
        <v>7</v>
      </c>
      <c r="M764" s="393">
        <v>6820</v>
      </c>
      <c r="N764" s="393">
        <v>1</v>
      </c>
      <c r="O764" s="393">
        <v>12</v>
      </c>
      <c r="P764" s="393">
        <f t="shared" si="1"/>
        <v>11920</v>
      </c>
      <c r="Q764" s="393">
        <v>1</v>
      </c>
      <c r="R764" s="393">
        <v>12</v>
      </c>
    </row>
    <row r="765" spans="1:18" x14ac:dyDescent="0.35">
      <c r="A765" s="262" t="s">
        <v>6262</v>
      </c>
      <c r="B765" s="262" t="s">
        <v>687</v>
      </c>
      <c r="C765" s="392" t="s">
        <v>5669</v>
      </c>
      <c r="D765" s="20" t="s">
        <v>5676</v>
      </c>
      <c r="E765" s="20">
        <v>930</v>
      </c>
      <c r="F765" s="20">
        <v>76990382</v>
      </c>
      <c r="G765" s="20" t="s">
        <v>5686</v>
      </c>
      <c r="H765" s="20" t="s">
        <v>679</v>
      </c>
      <c r="I765" s="20" t="s">
        <v>698</v>
      </c>
      <c r="J765" s="20" t="s">
        <v>679</v>
      </c>
      <c r="K765" s="393">
        <v>1</v>
      </c>
      <c r="L765" s="393">
        <v>4</v>
      </c>
      <c r="M765" s="393">
        <v>3968</v>
      </c>
      <c r="N765" s="393">
        <v>0</v>
      </c>
      <c r="O765" s="393">
        <v>0</v>
      </c>
      <c r="P765" s="393">
        <v>0</v>
      </c>
      <c r="Q765" s="393">
        <v>1</v>
      </c>
      <c r="R765" s="393">
        <v>12</v>
      </c>
    </row>
    <row r="766" spans="1:18" x14ac:dyDescent="0.35">
      <c r="A766" s="262" t="s">
        <v>6262</v>
      </c>
      <c r="B766" s="262" t="s">
        <v>687</v>
      </c>
      <c r="C766" s="392" t="s">
        <v>5669</v>
      </c>
      <c r="D766" s="20" t="s">
        <v>5676</v>
      </c>
      <c r="E766" s="20">
        <v>930</v>
      </c>
      <c r="F766" s="20">
        <v>74138103</v>
      </c>
      <c r="G766" s="20" t="s">
        <v>5687</v>
      </c>
      <c r="H766" s="20" t="s">
        <v>5688</v>
      </c>
      <c r="I766" s="20" t="s">
        <v>698</v>
      </c>
      <c r="J766" s="20" t="s">
        <v>5688</v>
      </c>
      <c r="K766" s="393">
        <v>1</v>
      </c>
      <c r="L766" s="393">
        <v>4</v>
      </c>
      <c r="M766" s="393">
        <v>3937</v>
      </c>
      <c r="N766" s="393">
        <v>1</v>
      </c>
      <c r="O766" s="393">
        <v>12</v>
      </c>
      <c r="P766" s="393">
        <f t="shared" ref="P766:P775" si="2">(930*4+1025*8)</f>
        <v>11920</v>
      </c>
      <c r="Q766" s="393">
        <v>1</v>
      </c>
      <c r="R766" s="393">
        <v>12</v>
      </c>
    </row>
    <row r="767" spans="1:18" x14ac:dyDescent="0.35">
      <c r="A767" s="262" t="s">
        <v>6262</v>
      </c>
      <c r="B767" s="262" t="s">
        <v>687</v>
      </c>
      <c r="C767" s="392" t="s">
        <v>5669</v>
      </c>
      <c r="D767" s="20" t="s">
        <v>5676</v>
      </c>
      <c r="E767" s="20">
        <v>930</v>
      </c>
      <c r="F767" s="20">
        <v>70944457</v>
      </c>
      <c r="G767" s="20" t="s">
        <v>5689</v>
      </c>
      <c r="H767" s="20" t="s">
        <v>1073</v>
      </c>
      <c r="I767" s="20" t="s">
        <v>698</v>
      </c>
      <c r="J767" s="20" t="s">
        <v>1073</v>
      </c>
      <c r="K767" s="393">
        <v>1</v>
      </c>
      <c r="L767" s="393">
        <v>11</v>
      </c>
      <c r="M767" s="393">
        <v>10199</v>
      </c>
      <c r="N767" s="393">
        <v>1</v>
      </c>
      <c r="O767" s="393">
        <v>12</v>
      </c>
      <c r="P767" s="393">
        <f t="shared" si="2"/>
        <v>11920</v>
      </c>
      <c r="Q767" s="393">
        <v>1</v>
      </c>
      <c r="R767" s="393">
        <v>12</v>
      </c>
    </row>
    <row r="768" spans="1:18" x14ac:dyDescent="0.35">
      <c r="A768" s="262" t="s">
        <v>6262</v>
      </c>
      <c r="B768" s="262" t="s">
        <v>629</v>
      </c>
      <c r="C768" s="392" t="s">
        <v>5669</v>
      </c>
      <c r="D768" s="20" t="s">
        <v>5676</v>
      </c>
      <c r="E768" s="20">
        <v>930</v>
      </c>
      <c r="F768" s="20">
        <v>72003213</v>
      </c>
      <c r="G768" s="20" t="s">
        <v>5690</v>
      </c>
      <c r="H768" s="20" t="s">
        <v>1073</v>
      </c>
      <c r="I768" s="20" t="s">
        <v>698</v>
      </c>
      <c r="J768" s="20" t="s">
        <v>1073</v>
      </c>
      <c r="K768" s="393">
        <v>1</v>
      </c>
      <c r="L768" s="393">
        <v>11</v>
      </c>
      <c r="M768" s="393">
        <v>10230</v>
      </c>
      <c r="N768" s="393">
        <v>1</v>
      </c>
      <c r="O768" s="393">
        <v>12</v>
      </c>
      <c r="P768" s="393">
        <f t="shared" si="2"/>
        <v>11920</v>
      </c>
      <c r="Q768" s="393">
        <v>1</v>
      </c>
      <c r="R768" s="393">
        <v>12</v>
      </c>
    </row>
    <row r="769" spans="1:18" x14ac:dyDescent="0.35">
      <c r="A769" s="262" t="s">
        <v>6262</v>
      </c>
      <c r="B769" s="262" t="s">
        <v>629</v>
      </c>
      <c r="C769" s="392" t="s">
        <v>5669</v>
      </c>
      <c r="D769" s="20" t="s">
        <v>5676</v>
      </c>
      <c r="E769" s="20">
        <v>930</v>
      </c>
      <c r="F769" s="20">
        <v>75494479</v>
      </c>
      <c r="G769" s="20" t="s">
        <v>5691</v>
      </c>
      <c r="H769" s="20" t="s">
        <v>1073</v>
      </c>
      <c r="I769" s="20" t="s">
        <v>698</v>
      </c>
      <c r="J769" s="20" t="s">
        <v>1073</v>
      </c>
      <c r="K769" s="393">
        <v>1</v>
      </c>
      <c r="L769" s="393">
        <v>11</v>
      </c>
      <c r="M769" s="393">
        <v>10230</v>
      </c>
      <c r="N769" s="393">
        <v>1</v>
      </c>
      <c r="O769" s="393">
        <v>12</v>
      </c>
      <c r="P769" s="393">
        <f t="shared" si="2"/>
        <v>11920</v>
      </c>
      <c r="Q769" s="393">
        <v>1</v>
      </c>
      <c r="R769" s="393">
        <v>12</v>
      </c>
    </row>
    <row r="770" spans="1:18" x14ac:dyDescent="0.35">
      <c r="A770" s="262" t="s">
        <v>6262</v>
      </c>
      <c r="B770" s="262" t="s">
        <v>629</v>
      </c>
      <c r="C770" s="392" t="s">
        <v>5669</v>
      </c>
      <c r="D770" s="20" t="s">
        <v>5676</v>
      </c>
      <c r="E770" s="20">
        <v>930</v>
      </c>
      <c r="F770" s="20">
        <v>70114327</v>
      </c>
      <c r="G770" s="20" t="s">
        <v>5692</v>
      </c>
      <c r="H770" s="20" t="s">
        <v>5693</v>
      </c>
      <c r="I770" s="20" t="s">
        <v>698</v>
      </c>
      <c r="J770" s="20" t="s">
        <v>5693</v>
      </c>
      <c r="K770" s="393">
        <v>1</v>
      </c>
      <c r="L770" s="393">
        <v>11</v>
      </c>
      <c r="M770" s="393">
        <v>10230</v>
      </c>
      <c r="N770" s="393">
        <v>1</v>
      </c>
      <c r="O770" s="393">
        <v>12</v>
      </c>
      <c r="P770" s="393">
        <f t="shared" si="2"/>
        <v>11920</v>
      </c>
      <c r="Q770" s="393">
        <v>1</v>
      </c>
      <c r="R770" s="393">
        <v>12</v>
      </c>
    </row>
    <row r="771" spans="1:18" x14ac:dyDescent="0.35">
      <c r="A771" s="262" t="s">
        <v>6262</v>
      </c>
      <c r="B771" s="262" t="s">
        <v>629</v>
      </c>
      <c r="C771" s="392" t="s">
        <v>5669</v>
      </c>
      <c r="D771" s="20" t="s">
        <v>5676</v>
      </c>
      <c r="E771" s="20">
        <v>930</v>
      </c>
      <c r="F771" s="20">
        <v>73510983</v>
      </c>
      <c r="G771" s="20" t="s">
        <v>5694</v>
      </c>
      <c r="H771" s="20" t="s">
        <v>1073</v>
      </c>
      <c r="I771" s="20" t="s">
        <v>698</v>
      </c>
      <c r="J771" s="20" t="s">
        <v>1073</v>
      </c>
      <c r="K771" s="393">
        <v>1</v>
      </c>
      <c r="L771" s="393">
        <v>10</v>
      </c>
      <c r="M771" s="393">
        <v>10168</v>
      </c>
      <c r="N771" s="393">
        <v>1</v>
      </c>
      <c r="O771" s="393">
        <v>12</v>
      </c>
      <c r="P771" s="393">
        <f t="shared" si="2"/>
        <v>11920</v>
      </c>
      <c r="Q771" s="393">
        <v>1</v>
      </c>
      <c r="R771" s="393">
        <v>12</v>
      </c>
    </row>
    <row r="772" spans="1:18" x14ac:dyDescent="0.35">
      <c r="A772" s="262" t="s">
        <v>6262</v>
      </c>
      <c r="B772" s="262" t="s">
        <v>629</v>
      </c>
      <c r="C772" s="392" t="s">
        <v>5669</v>
      </c>
      <c r="D772" s="20" t="s">
        <v>5676</v>
      </c>
      <c r="E772" s="20">
        <v>930</v>
      </c>
      <c r="F772" s="20">
        <v>71938767</v>
      </c>
      <c r="G772" s="20" t="s">
        <v>5695</v>
      </c>
      <c r="H772" s="20" t="s">
        <v>5696</v>
      </c>
      <c r="I772" s="20" t="s">
        <v>698</v>
      </c>
      <c r="J772" s="20" t="s">
        <v>5696</v>
      </c>
      <c r="K772" s="393">
        <v>1</v>
      </c>
      <c r="L772" s="393">
        <v>10</v>
      </c>
      <c r="M772" s="393">
        <v>10168</v>
      </c>
      <c r="N772" s="393">
        <v>1</v>
      </c>
      <c r="O772" s="393">
        <v>12</v>
      </c>
      <c r="P772" s="393">
        <f t="shared" si="2"/>
        <v>11920</v>
      </c>
      <c r="Q772" s="393">
        <v>1</v>
      </c>
      <c r="R772" s="393">
        <v>12</v>
      </c>
    </row>
    <row r="773" spans="1:18" x14ac:dyDescent="0.35">
      <c r="A773" s="262" t="s">
        <v>6262</v>
      </c>
      <c r="B773" s="262" t="s">
        <v>629</v>
      </c>
      <c r="C773" s="392" t="s">
        <v>5669</v>
      </c>
      <c r="D773" s="20" t="s">
        <v>5676</v>
      </c>
      <c r="E773" s="20">
        <v>930</v>
      </c>
      <c r="F773" s="20">
        <v>76465686</v>
      </c>
      <c r="G773" s="20" t="s">
        <v>5697</v>
      </c>
      <c r="H773" s="20" t="s">
        <v>5698</v>
      </c>
      <c r="I773" s="20" t="s">
        <v>698</v>
      </c>
      <c r="J773" s="20" t="s">
        <v>5697</v>
      </c>
      <c r="K773" s="393">
        <v>1</v>
      </c>
      <c r="L773" s="393">
        <v>10</v>
      </c>
      <c r="M773" s="393">
        <v>10168</v>
      </c>
      <c r="N773" s="393">
        <v>1</v>
      </c>
      <c r="O773" s="393">
        <v>12</v>
      </c>
      <c r="P773" s="393">
        <f t="shared" si="2"/>
        <v>11920</v>
      </c>
      <c r="Q773" s="393">
        <v>1</v>
      </c>
      <c r="R773" s="393">
        <v>12</v>
      </c>
    </row>
    <row r="774" spans="1:18" x14ac:dyDescent="0.35">
      <c r="A774" s="262" t="s">
        <v>6262</v>
      </c>
      <c r="B774" s="262" t="s">
        <v>687</v>
      </c>
      <c r="C774" s="392" t="s">
        <v>5669</v>
      </c>
      <c r="D774" s="20" t="s">
        <v>5676</v>
      </c>
      <c r="E774" s="20">
        <v>930</v>
      </c>
      <c r="F774" s="20">
        <v>75266986</v>
      </c>
      <c r="G774" s="20" t="s">
        <v>5699</v>
      </c>
      <c r="H774" s="20" t="s">
        <v>5700</v>
      </c>
      <c r="I774" s="20" t="s">
        <v>698</v>
      </c>
      <c r="J774" s="20" t="s">
        <v>5700</v>
      </c>
      <c r="K774" s="393">
        <v>1</v>
      </c>
      <c r="L774" s="393">
        <v>10</v>
      </c>
      <c r="M774" s="393">
        <v>10168</v>
      </c>
      <c r="N774" s="393">
        <v>1</v>
      </c>
      <c r="O774" s="393">
        <v>12</v>
      </c>
      <c r="P774" s="393">
        <f t="shared" si="2"/>
        <v>11920</v>
      </c>
      <c r="Q774" s="393">
        <v>1</v>
      </c>
      <c r="R774" s="393">
        <v>12</v>
      </c>
    </row>
    <row r="775" spans="1:18" x14ac:dyDescent="0.35">
      <c r="A775" s="262" t="s">
        <v>6262</v>
      </c>
      <c r="B775" s="262" t="s">
        <v>687</v>
      </c>
      <c r="C775" s="392" t="s">
        <v>5669</v>
      </c>
      <c r="D775" s="20" t="s">
        <v>5676</v>
      </c>
      <c r="E775" s="20">
        <v>930</v>
      </c>
      <c r="F775" s="20">
        <v>73596343</v>
      </c>
      <c r="G775" s="20" t="s">
        <v>5701</v>
      </c>
      <c r="H775" s="20" t="s">
        <v>638</v>
      </c>
      <c r="I775" s="20" t="s">
        <v>698</v>
      </c>
      <c r="J775" s="20" t="s">
        <v>638</v>
      </c>
      <c r="K775" s="393">
        <v>0</v>
      </c>
      <c r="L775" s="393">
        <v>0</v>
      </c>
      <c r="M775" s="393">
        <v>0</v>
      </c>
      <c r="N775" s="393">
        <v>1</v>
      </c>
      <c r="O775" s="393">
        <v>12</v>
      </c>
      <c r="P775" s="393">
        <f t="shared" si="2"/>
        <v>11920</v>
      </c>
      <c r="Q775" s="393">
        <v>1</v>
      </c>
      <c r="R775" s="393">
        <v>12</v>
      </c>
    </row>
    <row r="776" spans="1:18" x14ac:dyDescent="0.35">
      <c r="A776" s="20"/>
      <c r="B776" s="20"/>
      <c r="C776" s="20"/>
      <c r="D776" s="20"/>
      <c r="E776" s="20"/>
      <c r="F776" s="20"/>
      <c r="G776" s="20"/>
      <c r="H776" s="20"/>
      <c r="I776" s="20"/>
      <c r="J776" s="20"/>
      <c r="K776" s="391"/>
      <c r="L776" s="391"/>
      <c r="M776" s="20"/>
      <c r="N776" s="391"/>
      <c r="O776" s="391"/>
      <c r="P776" s="391"/>
      <c r="Q776" s="391"/>
      <c r="R776" s="391"/>
    </row>
    <row r="777" spans="1:18" ht="13.9" x14ac:dyDescent="0.4">
      <c r="A777" s="395"/>
      <c r="B777" s="395"/>
      <c r="C777" s="395"/>
      <c r="D777" s="396"/>
      <c r="E777" s="407">
        <f>SUM(E738:E776)</f>
        <v>90340</v>
      </c>
      <c r="F777" s="395"/>
      <c r="G777" s="396"/>
      <c r="H777" s="396"/>
      <c r="I777" s="396"/>
      <c r="J777" s="396"/>
      <c r="K777" s="397"/>
      <c r="L777" s="397"/>
      <c r="M777" s="407">
        <f>SUM(M738:M776)</f>
        <v>618023.12000000011</v>
      </c>
      <c r="N777" s="397"/>
      <c r="O777" s="397"/>
      <c r="P777" s="407">
        <f>SUM(P738:P776)</f>
        <v>916920</v>
      </c>
      <c r="Q777" s="397"/>
      <c r="R777" s="397"/>
    </row>
    <row r="778" spans="1:18" x14ac:dyDescent="0.35">
      <c r="A778" s="22" t="s">
        <v>202</v>
      </c>
    </row>
    <row r="779" spans="1:18" x14ac:dyDescent="0.35">
      <c r="A779" s="22" t="s">
        <v>226</v>
      </c>
    </row>
    <row r="781" spans="1:18" ht="17.649999999999999" x14ac:dyDescent="0.35">
      <c r="A781" s="686" t="s">
        <v>217</v>
      </c>
      <c r="B781" s="687"/>
      <c r="C781" s="687"/>
      <c r="D781" s="687"/>
      <c r="E781" s="687"/>
      <c r="F781" s="687"/>
      <c r="G781" s="687"/>
      <c r="H781" s="687"/>
      <c r="I781" s="687"/>
      <c r="J781" s="687"/>
      <c r="K781" s="687"/>
      <c r="L781" s="687"/>
      <c r="M781" s="687"/>
      <c r="N781" s="687"/>
      <c r="O781" s="687"/>
      <c r="P781" s="687"/>
      <c r="Q781" s="687"/>
      <c r="R781" s="687"/>
    </row>
    <row r="782" spans="1:18" ht="13.15" x14ac:dyDescent="0.35">
      <c r="A782" s="64" t="s">
        <v>5702</v>
      </c>
      <c r="B782" s="64"/>
      <c r="C782" s="97"/>
      <c r="D782" s="98"/>
      <c r="E782" s="98"/>
      <c r="F782" s="98"/>
      <c r="G782" s="98"/>
      <c r="H782" s="98"/>
      <c r="I782" s="98"/>
      <c r="J782" s="98"/>
      <c r="K782" s="98"/>
      <c r="L782" s="98"/>
      <c r="M782" s="98"/>
      <c r="N782" s="98"/>
      <c r="O782" s="98"/>
      <c r="P782" s="98"/>
      <c r="Q782" s="98"/>
      <c r="R782" s="98"/>
    </row>
    <row r="783" spans="1:18" ht="13.15" x14ac:dyDescent="0.35">
      <c r="A783" s="684" t="s">
        <v>108</v>
      </c>
      <c r="B783" s="684"/>
      <c r="C783" s="684"/>
      <c r="D783" s="684"/>
      <c r="E783" s="684"/>
      <c r="F783" s="684" t="s">
        <v>109</v>
      </c>
      <c r="G783" s="684"/>
      <c r="H783" s="684"/>
      <c r="I783" s="684"/>
      <c r="J783" s="684"/>
      <c r="K783" s="685" t="s">
        <v>200</v>
      </c>
      <c r="L783" s="685"/>
      <c r="M783" s="685"/>
      <c r="N783" s="685" t="s">
        <v>201</v>
      </c>
      <c r="O783" s="685"/>
      <c r="P783" s="685"/>
      <c r="Q783" s="684" t="s">
        <v>225</v>
      </c>
      <c r="R783" s="684"/>
    </row>
    <row r="784" spans="1:18" ht="93.4" x14ac:dyDescent="0.35">
      <c r="A784" s="90" t="s">
        <v>101</v>
      </c>
      <c r="B784" s="90" t="s">
        <v>110</v>
      </c>
      <c r="C784" s="90" t="s">
        <v>111</v>
      </c>
      <c r="D784" s="90" t="s">
        <v>112</v>
      </c>
      <c r="E784" s="398" t="s">
        <v>113</v>
      </c>
      <c r="F784" s="90" t="s">
        <v>114</v>
      </c>
      <c r="G784" s="90" t="s">
        <v>115</v>
      </c>
      <c r="H784" s="90" t="s">
        <v>116</v>
      </c>
      <c r="I784" s="90" t="s">
        <v>117</v>
      </c>
      <c r="J784" s="90" t="s">
        <v>118</v>
      </c>
      <c r="K784" s="91" t="s">
        <v>119</v>
      </c>
      <c r="L784" s="91" t="s">
        <v>120</v>
      </c>
      <c r="M784" s="91" t="s">
        <v>121</v>
      </c>
      <c r="N784" s="399" t="s">
        <v>119</v>
      </c>
      <c r="O784" s="399" t="s">
        <v>120</v>
      </c>
      <c r="P784" s="400" t="s">
        <v>121</v>
      </c>
      <c r="Q784" s="91" t="s">
        <v>119</v>
      </c>
      <c r="R784" s="91" t="s">
        <v>227</v>
      </c>
    </row>
    <row r="785" spans="1:18" x14ac:dyDescent="0.35">
      <c r="A785" s="262" t="s">
        <v>6263</v>
      </c>
      <c r="B785" s="262" t="s">
        <v>629</v>
      </c>
      <c r="C785" s="262" t="s">
        <v>5619</v>
      </c>
      <c r="D785" s="20" t="s">
        <v>5715</v>
      </c>
      <c r="E785" s="401">
        <v>6000</v>
      </c>
      <c r="F785" s="262" t="s">
        <v>5716</v>
      </c>
      <c r="G785" s="20" t="s">
        <v>5717</v>
      </c>
      <c r="H785" s="20" t="s">
        <v>5708</v>
      </c>
      <c r="I785" s="20" t="s">
        <v>5622</v>
      </c>
      <c r="J785" s="20" t="s">
        <v>5708</v>
      </c>
      <c r="K785" s="258">
        <v>2</v>
      </c>
      <c r="L785" s="258">
        <v>12</v>
      </c>
      <c r="M785" s="258">
        <v>72000</v>
      </c>
      <c r="N785" s="402">
        <v>1</v>
      </c>
      <c r="O785" s="402">
        <v>6</v>
      </c>
      <c r="P785" s="259">
        <v>36000</v>
      </c>
      <c r="Q785" s="20">
        <v>1</v>
      </c>
      <c r="R785" s="20">
        <v>12</v>
      </c>
    </row>
    <row r="786" spans="1:18" x14ac:dyDescent="0.35">
      <c r="A786" s="262" t="s">
        <v>6263</v>
      </c>
      <c r="B786" s="262" t="s">
        <v>629</v>
      </c>
      <c r="C786" s="262" t="s">
        <v>5619</v>
      </c>
      <c r="D786" s="20" t="s">
        <v>5715</v>
      </c>
      <c r="E786" s="401">
        <v>6000</v>
      </c>
      <c r="F786" s="262" t="s">
        <v>5718</v>
      </c>
      <c r="G786" s="20" t="s">
        <v>5719</v>
      </c>
      <c r="H786" s="20" t="s">
        <v>5708</v>
      </c>
      <c r="I786" s="20" t="s">
        <v>5622</v>
      </c>
      <c r="J786" s="20" t="s">
        <v>5708</v>
      </c>
      <c r="K786" s="258">
        <v>2</v>
      </c>
      <c r="L786" s="258">
        <v>12</v>
      </c>
      <c r="M786" s="258">
        <v>72000</v>
      </c>
      <c r="N786" s="402">
        <v>1</v>
      </c>
      <c r="O786" s="402">
        <v>6</v>
      </c>
      <c r="P786" s="259">
        <v>36000</v>
      </c>
      <c r="Q786" s="20">
        <v>1</v>
      </c>
      <c r="R786" s="20">
        <v>12</v>
      </c>
    </row>
    <row r="787" spans="1:18" x14ac:dyDescent="0.35">
      <c r="A787" s="262" t="s">
        <v>6263</v>
      </c>
      <c r="B787" s="262" t="s">
        <v>629</v>
      </c>
      <c r="C787" s="262" t="s">
        <v>5619</v>
      </c>
      <c r="D787" s="20" t="s">
        <v>5715</v>
      </c>
      <c r="E787" s="401">
        <v>7000</v>
      </c>
      <c r="F787" s="262" t="s">
        <v>5720</v>
      </c>
      <c r="G787" s="20" t="s">
        <v>5721</v>
      </c>
      <c r="H787" s="20" t="s">
        <v>1828</v>
      </c>
      <c r="I787" s="20" t="s">
        <v>5622</v>
      </c>
      <c r="J787" s="20" t="s">
        <v>1828</v>
      </c>
      <c r="K787" s="258">
        <v>2</v>
      </c>
      <c r="L787" s="258">
        <v>12</v>
      </c>
      <c r="M787" s="258">
        <v>84000</v>
      </c>
      <c r="N787" s="402">
        <v>1</v>
      </c>
      <c r="O787" s="402">
        <v>6</v>
      </c>
      <c r="P787" s="259">
        <v>42000</v>
      </c>
      <c r="Q787" s="20">
        <v>1</v>
      </c>
      <c r="R787" s="20">
        <v>12</v>
      </c>
    </row>
    <row r="788" spans="1:18" x14ac:dyDescent="0.35">
      <c r="A788" s="262" t="s">
        <v>6263</v>
      </c>
      <c r="B788" s="262" t="s">
        <v>629</v>
      </c>
      <c r="C788" s="262" t="s">
        <v>5619</v>
      </c>
      <c r="D788" s="20" t="s">
        <v>5715</v>
      </c>
      <c r="E788" s="401">
        <v>7000</v>
      </c>
      <c r="F788" s="262" t="s">
        <v>5722</v>
      </c>
      <c r="G788" s="20" t="s">
        <v>5723</v>
      </c>
      <c r="H788" s="20" t="s">
        <v>5708</v>
      </c>
      <c r="I788" s="20" t="s">
        <v>5622</v>
      </c>
      <c r="J788" s="20" t="s">
        <v>5708</v>
      </c>
      <c r="K788" s="258">
        <v>2</v>
      </c>
      <c r="L788" s="258">
        <v>12</v>
      </c>
      <c r="M788" s="258">
        <v>84000</v>
      </c>
      <c r="N788" s="402">
        <v>1</v>
      </c>
      <c r="O788" s="402">
        <v>6</v>
      </c>
      <c r="P788" s="259">
        <v>42000</v>
      </c>
      <c r="Q788" s="20">
        <v>1</v>
      </c>
      <c r="R788" s="20">
        <v>12</v>
      </c>
    </row>
    <row r="789" spans="1:18" x14ac:dyDescent="0.35">
      <c r="A789" s="262" t="s">
        <v>6263</v>
      </c>
      <c r="B789" s="262" t="s">
        <v>629</v>
      </c>
      <c r="C789" s="262" t="s">
        <v>5619</v>
      </c>
      <c r="D789" s="20" t="s">
        <v>5715</v>
      </c>
      <c r="E789" s="401">
        <v>7000</v>
      </c>
      <c r="F789" s="262" t="s">
        <v>5724</v>
      </c>
      <c r="G789" s="20" t="s">
        <v>5725</v>
      </c>
      <c r="H789" s="20" t="s">
        <v>5708</v>
      </c>
      <c r="I789" s="20" t="s">
        <v>5622</v>
      </c>
      <c r="J789" s="20" t="s">
        <v>5708</v>
      </c>
      <c r="K789" s="258">
        <v>2</v>
      </c>
      <c r="L789" s="258">
        <v>12</v>
      </c>
      <c r="M789" s="258">
        <v>84000</v>
      </c>
      <c r="N789" s="402">
        <v>1</v>
      </c>
      <c r="O789" s="402">
        <v>6</v>
      </c>
      <c r="P789" s="259">
        <v>42000</v>
      </c>
      <c r="Q789" s="20">
        <v>1</v>
      </c>
      <c r="R789" s="20">
        <v>12</v>
      </c>
    </row>
    <row r="790" spans="1:18" x14ac:dyDescent="0.35">
      <c r="A790" s="262" t="s">
        <v>6263</v>
      </c>
      <c r="B790" s="262" t="s">
        <v>629</v>
      </c>
      <c r="C790" s="262" t="s">
        <v>5619</v>
      </c>
      <c r="D790" s="20" t="s">
        <v>5715</v>
      </c>
      <c r="E790" s="401">
        <v>6000</v>
      </c>
      <c r="F790" s="262" t="s">
        <v>5726</v>
      </c>
      <c r="G790" s="20" t="s">
        <v>5727</v>
      </c>
      <c r="H790" s="20" t="s">
        <v>5708</v>
      </c>
      <c r="I790" s="20" t="s">
        <v>5622</v>
      </c>
      <c r="J790" s="20" t="s">
        <v>5708</v>
      </c>
      <c r="K790" s="258">
        <v>2</v>
      </c>
      <c r="L790" s="258">
        <v>12</v>
      </c>
      <c r="M790" s="258">
        <v>72000</v>
      </c>
      <c r="N790" s="402">
        <v>1</v>
      </c>
      <c r="O790" s="402">
        <v>6</v>
      </c>
      <c r="P790" s="259">
        <v>36000</v>
      </c>
      <c r="Q790" s="20">
        <v>1</v>
      </c>
      <c r="R790" s="20">
        <v>12</v>
      </c>
    </row>
    <row r="791" spans="1:18" x14ac:dyDescent="0.35">
      <c r="A791" s="262" t="s">
        <v>6263</v>
      </c>
      <c r="B791" s="262" t="s">
        <v>629</v>
      </c>
      <c r="C791" s="262" t="s">
        <v>5619</v>
      </c>
      <c r="D791" s="20" t="s">
        <v>5715</v>
      </c>
      <c r="E791" s="401">
        <v>7000</v>
      </c>
      <c r="F791" s="262" t="s">
        <v>5728</v>
      </c>
      <c r="G791" s="20" t="s">
        <v>5729</v>
      </c>
      <c r="H791" s="20" t="s">
        <v>5708</v>
      </c>
      <c r="I791" s="20" t="s">
        <v>5622</v>
      </c>
      <c r="J791" s="20" t="s">
        <v>5708</v>
      </c>
      <c r="K791" s="258">
        <v>2</v>
      </c>
      <c r="L791" s="258">
        <v>12</v>
      </c>
      <c r="M791" s="258">
        <v>84000</v>
      </c>
      <c r="N791" s="402">
        <v>1</v>
      </c>
      <c r="O791" s="402">
        <v>6</v>
      </c>
      <c r="P791" s="259">
        <v>42000</v>
      </c>
      <c r="Q791" s="20">
        <v>1</v>
      </c>
      <c r="R791" s="20">
        <v>12</v>
      </c>
    </row>
    <row r="792" spans="1:18" x14ac:dyDescent="0.35">
      <c r="A792" s="262" t="s">
        <v>6263</v>
      </c>
      <c r="B792" s="262" t="s">
        <v>629</v>
      </c>
      <c r="C792" s="262" t="s">
        <v>5619</v>
      </c>
      <c r="D792" s="20" t="s">
        <v>5715</v>
      </c>
      <c r="E792" s="401">
        <v>7000</v>
      </c>
      <c r="F792" s="262" t="s">
        <v>5730</v>
      </c>
      <c r="G792" s="20" t="s">
        <v>5731</v>
      </c>
      <c r="H792" s="20" t="s">
        <v>5708</v>
      </c>
      <c r="I792" s="20" t="s">
        <v>5622</v>
      </c>
      <c r="J792" s="20" t="s">
        <v>5708</v>
      </c>
      <c r="K792" s="258">
        <v>2</v>
      </c>
      <c r="L792" s="258">
        <v>12</v>
      </c>
      <c r="M792" s="258">
        <v>84000</v>
      </c>
      <c r="N792" s="402">
        <v>1</v>
      </c>
      <c r="O792" s="402">
        <v>6</v>
      </c>
      <c r="P792" s="259">
        <v>42000</v>
      </c>
      <c r="Q792" s="20">
        <v>1</v>
      </c>
      <c r="R792" s="20">
        <v>12</v>
      </c>
    </row>
    <row r="793" spans="1:18" x14ac:dyDescent="0.35">
      <c r="A793" s="262" t="s">
        <v>6263</v>
      </c>
      <c r="B793" s="262" t="s">
        <v>629</v>
      </c>
      <c r="C793" s="262" t="s">
        <v>5619</v>
      </c>
      <c r="D793" s="20" t="s">
        <v>5715</v>
      </c>
      <c r="E793" s="401">
        <v>3885</v>
      </c>
      <c r="F793" s="262" t="s">
        <v>5732</v>
      </c>
      <c r="G793" s="20" t="s">
        <v>5733</v>
      </c>
      <c r="H793" s="20" t="s">
        <v>5708</v>
      </c>
      <c r="I793" s="20" t="s">
        <v>5622</v>
      </c>
      <c r="J793" s="20" t="s">
        <v>5708</v>
      </c>
      <c r="K793" s="258">
        <v>2</v>
      </c>
      <c r="L793" s="258">
        <v>12</v>
      </c>
      <c r="M793" s="258">
        <v>46620</v>
      </c>
      <c r="N793" s="402">
        <v>1</v>
      </c>
      <c r="O793" s="402">
        <v>6</v>
      </c>
      <c r="P793" s="259">
        <v>23310</v>
      </c>
      <c r="Q793" s="20">
        <v>1</v>
      </c>
      <c r="R793" s="20">
        <v>12</v>
      </c>
    </row>
    <row r="794" spans="1:18" x14ac:dyDescent="0.35">
      <c r="A794" s="262" t="s">
        <v>6263</v>
      </c>
      <c r="B794" s="262" t="s">
        <v>629</v>
      </c>
      <c r="C794" s="262" t="s">
        <v>5619</v>
      </c>
      <c r="D794" s="20" t="s">
        <v>5715</v>
      </c>
      <c r="E794" s="401">
        <v>7000</v>
      </c>
      <c r="F794" s="262" t="s">
        <v>5734</v>
      </c>
      <c r="G794" s="20" t="s">
        <v>5735</v>
      </c>
      <c r="H794" s="20" t="s">
        <v>5708</v>
      </c>
      <c r="I794" s="20" t="s">
        <v>5622</v>
      </c>
      <c r="J794" s="20" t="s">
        <v>5708</v>
      </c>
      <c r="K794" s="258">
        <v>2</v>
      </c>
      <c r="L794" s="258">
        <v>12</v>
      </c>
      <c r="M794" s="258">
        <v>84000</v>
      </c>
      <c r="N794" s="402">
        <v>1</v>
      </c>
      <c r="O794" s="402">
        <v>6</v>
      </c>
      <c r="P794" s="259">
        <v>42000</v>
      </c>
      <c r="Q794" s="20">
        <v>1</v>
      </c>
      <c r="R794" s="20">
        <v>12</v>
      </c>
    </row>
    <row r="795" spans="1:18" x14ac:dyDescent="0.35">
      <c r="A795" s="262" t="s">
        <v>6263</v>
      </c>
      <c r="B795" s="262" t="s">
        <v>629</v>
      </c>
      <c r="C795" s="262" t="s">
        <v>5619</v>
      </c>
      <c r="D795" s="20" t="s">
        <v>5715</v>
      </c>
      <c r="E795" s="401">
        <v>6000</v>
      </c>
      <c r="F795" s="262" t="s">
        <v>5736</v>
      </c>
      <c r="G795" s="20" t="s">
        <v>5737</v>
      </c>
      <c r="H795" s="20" t="s">
        <v>5708</v>
      </c>
      <c r="I795" s="20" t="s">
        <v>5622</v>
      </c>
      <c r="J795" s="20" t="s">
        <v>5708</v>
      </c>
      <c r="K795" s="258">
        <v>2</v>
      </c>
      <c r="L795" s="258">
        <v>12</v>
      </c>
      <c r="M795" s="258">
        <v>72000</v>
      </c>
      <c r="N795" s="402">
        <v>1</v>
      </c>
      <c r="O795" s="402">
        <v>6</v>
      </c>
      <c r="P795" s="259">
        <v>36000</v>
      </c>
      <c r="Q795" s="20">
        <v>1</v>
      </c>
      <c r="R795" s="20">
        <v>12</v>
      </c>
    </row>
    <row r="796" spans="1:18" x14ac:dyDescent="0.35">
      <c r="A796" s="262" t="s">
        <v>6263</v>
      </c>
      <c r="B796" s="262" t="s">
        <v>629</v>
      </c>
      <c r="C796" s="262" t="s">
        <v>5619</v>
      </c>
      <c r="D796" s="20" t="s">
        <v>5738</v>
      </c>
      <c r="E796" s="401">
        <v>3500</v>
      </c>
      <c r="F796" s="262" t="s">
        <v>5739</v>
      </c>
      <c r="G796" s="20" t="s">
        <v>5740</v>
      </c>
      <c r="H796" s="20" t="s">
        <v>5741</v>
      </c>
      <c r="I796" s="20" t="s">
        <v>5622</v>
      </c>
      <c r="J796" s="20" t="s">
        <v>1828</v>
      </c>
      <c r="K796" s="258">
        <v>2</v>
      </c>
      <c r="L796" s="258">
        <v>12</v>
      </c>
      <c r="M796" s="258">
        <v>42000</v>
      </c>
      <c r="N796" s="402">
        <v>1</v>
      </c>
      <c r="O796" s="402">
        <v>6</v>
      </c>
      <c r="P796" s="259">
        <v>21000</v>
      </c>
      <c r="Q796" s="20">
        <v>1</v>
      </c>
      <c r="R796" s="20">
        <v>12</v>
      </c>
    </row>
    <row r="797" spans="1:18" x14ac:dyDescent="0.35">
      <c r="A797" s="262" t="s">
        <v>6263</v>
      </c>
      <c r="B797" s="262" t="s">
        <v>629</v>
      </c>
      <c r="C797" s="262" t="s">
        <v>5619</v>
      </c>
      <c r="D797" s="20" t="s">
        <v>5738</v>
      </c>
      <c r="E797" s="401">
        <v>5500</v>
      </c>
      <c r="F797" s="262" t="s">
        <v>5742</v>
      </c>
      <c r="G797" s="20" t="s">
        <v>5743</v>
      </c>
      <c r="H797" s="20" t="s">
        <v>5741</v>
      </c>
      <c r="I797" s="20" t="s">
        <v>5622</v>
      </c>
      <c r="J797" s="20" t="s">
        <v>1828</v>
      </c>
      <c r="K797" s="258">
        <v>2</v>
      </c>
      <c r="L797" s="258">
        <v>12</v>
      </c>
      <c r="M797" s="258">
        <v>66000</v>
      </c>
      <c r="N797" s="402">
        <v>1</v>
      </c>
      <c r="O797" s="402">
        <v>6</v>
      </c>
      <c r="P797" s="259">
        <v>33000</v>
      </c>
      <c r="Q797" s="20">
        <v>1</v>
      </c>
      <c r="R797" s="20">
        <v>12</v>
      </c>
    </row>
    <row r="798" spans="1:18" x14ac:dyDescent="0.35">
      <c r="A798" s="262" t="s">
        <v>6263</v>
      </c>
      <c r="B798" s="262" t="s">
        <v>629</v>
      </c>
      <c r="C798" s="262" t="s">
        <v>5619</v>
      </c>
      <c r="D798" s="20" t="s">
        <v>5738</v>
      </c>
      <c r="E798" s="401">
        <v>3500</v>
      </c>
      <c r="F798" s="262" t="s">
        <v>5744</v>
      </c>
      <c r="G798" s="20" t="s">
        <v>5745</v>
      </c>
      <c r="H798" s="20" t="s">
        <v>1828</v>
      </c>
      <c r="I798" s="20" t="s">
        <v>648</v>
      </c>
      <c r="J798" s="20" t="s">
        <v>1828</v>
      </c>
      <c r="K798" s="258">
        <v>2</v>
      </c>
      <c r="L798" s="258">
        <v>12</v>
      </c>
      <c r="M798" s="258">
        <v>42000</v>
      </c>
      <c r="N798" s="402">
        <v>1</v>
      </c>
      <c r="O798" s="402">
        <v>6</v>
      </c>
      <c r="P798" s="259">
        <v>21000</v>
      </c>
      <c r="Q798" s="20">
        <v>1</v>
      </c>
      <c r="R798" s="20">
        <v>12</v>
      </c>
    </row>
    <row r="799" spans="1:18" x14ac:dyDescent="0.35">
      <c r="A799" s="262" t="s">
        <v>6263</v>
      </c>
      <c r="B799" s="262" t="s">
        <v>629</v>
      </c>
      <c r="C799" s="262" t="s">
        <v>5619</v>
      </c>
      <c r="D799" s="20" t="s">
        <v>5738</v>
      </c>
      <c r="E799" s="401">
        <v>3500</v>
      </c>
      <c r="F799" s="262" t="s">
        <v>5746</v>
      </c>
      <c r="G799" s="20" t="s">
        <v>5747</v>
      </c>
      <c r="H799" s="20" t="s">
        <v>5708</v>
      </c>
      <c r="I799" s="20" t="s">
        <v>648</v>
      </c>
      <c r="J799" s="20" t="s">
        <v>5708</v>
      </c>
      <c r="K799" s="258">
        <v>2</v>
      </c>
      <c r="L799" s="258">
        <v>12</v>
      </c>
      <c r="M799" s="258">
        <v>42000</v>
      </c>
      <c r="N799" s="402">
        <v>1</v>
      </c>
      <c r="O799" s="402">
        <v>6</v>
      </c>
      <c r="P799" s="259">
        <v>21000</v>
      </c>
      <c r="Q799" s="20">
        <v>1</v>
      </c>
      <c r="R799" s="20">
        <v>12</v>
      </c>
    </row>
    <row r="800" spans="1:18" x14ac:dyDescent="0.35">
      <c r="A800" s="262" t="s">
        <v>6263</v>
      </c>
      <c r="B800" s="262" t="s">
        <v>629</v>
      </c>
      <c r="C800" s="262" t="s">
        <v>5619</v>
      </c>
      <c r="D800" s="20" t="s">
        <v>5738</v>
      </c>
      <c r="E800" s="401">
        <v>5500</v>
      </c>
      <c r="F800" s="262" t="s">
        <v>5748</v>
      </c>
      <c r="G800" s="20" t="s">
        <v>5749</v>
      </c>
      <c r="H800" s="20" t="s">
        <v>5741</v>
      </c>
      <c r="I800" s="20" t="s">
        <v>5622</v>
      </c>
      <c r="J800" s="20" t="s">
        <v>1828</v>
      </c>
      <c r="K800" s="258">
        <v>2</v>
      </c>
      <c r="L800" s="258">
        <v>12</v>
      </c>
      <c r="M800" s="258">
        <v>66000</v>
      </c>
      <c r="N800" s="402">
        <v>1</v>
      </c>
      <c r="O800" s="402">
        <v>6</v>
      </c>
      <c r="P800" s="259">
        <v>33000</v>
      </c>
      <c r="Q800" s="20">
        <v>1</v>
      </c>
      <c r="R800" s="20">
        <v>12</v>
      </c>
    </row>
    <row r="801" spans="1:18" x14ac:dyDescent="0.35">
      <c r="A801" s="262" t="s">
        <v>6263</v>
      </c>
      <c r="B801" s="262" t="s">
        <v>629</v>
      </c>
      <c r="C801" s="262" t="s">
        <v>5619</v>
      </c>
      <c r="D801" s="20" t="s">
        <v>5738</v>
      </c>
      <c r="E801" s="401">
        <v>5500</v>
      </c>
      <c r="F801" s="262" t="s">
        <v>5750</v>
      </c>
      <c r="G801" s="20" t="s">
        <v>5751</v>
      </c>
      <c r="H801" s="20" t="s">
        <v>5741</v>
      </c>
      <c r="I801" s="20" t="s">
        <v>5622</v>
      </c>
      <c r="J801" s="20" t="s">
        <v>1828</v>
      </c>
      <c r="K801" s="258">
        <v>2</v>
      </c>
      <c r="L801" s="258">
        <v>12</v>
      </c>
      <c r="M801" s="258">
        <v>66000</v>
      </c>
      <c r="N801" s="402">
        <v>1</v>
      </c>
      <c r="O801" s="402">
        <v>6</v>
      </c>
      <c r="P801" s="259">
        <v>33000</v>
      </c>
      <c r="Q801" s="20">
        <v>1</v>
      </c>
      <c r="R801" s="20">
        <v>12</v>
      </c>
    </row>
    <row r="802" spans="1:18" x14ac:dyDescent="0.35">
      <c r="A802" s="262" t="s">
        <v>6263</v>
      </c>
      <c r="B802" s="262" t="s">
        <v>629</v>
      </c>
      <c r="C802" s="262" t="s">
        <v>5619</v>
      </c>
      <c r="D802" s="20" t="s">
        <v>5738</v>
      </c>
      <c r="E802" s="401">
        <v>4000</v>
      </c>
      <c r="F802" s="262" t="s">
        <v>5752</v>
      </c>
      <c r="G802" s="20" t="s">
        <v>5753</v>
      </c>
      <c r="H802" s="20" t="s">
        <v>1828</v>
      </c>
      <c r="I802" s="20" t="s">
        <v>648</v>
      </c>
      <c r="J802" s="20" t="s">
        <v>1828</v>
      </c>
      <c r="K802" s="258">
        <v>2</v>
      </c>
      <c r="L802" s="258">
        <v>12</v>
      </c>
      <c r="M802" s="258">
        <v>48000</v>
      </c>
      <c r="N802" s="402">
        <v>1</v>
      </c>
      <c r="O802" s="402">
        <v>6</v>
      </c>
      <c r="P802" s="259">
        <v>24000</v>
      </c>
      <c r="Q802" s="20">
        <v>1</v>
      </c>
      <c r="R802" s="20">
        <v>12</v>
      </c>
    </row>
    <row r="803" spans="1:18" x14ac:dyDescent="0.35">
      <c r="A803" s="262" t="s">
        <v>6263</v>
      </c>
      <c r="B803" s="262" t="s">
        <v>629</v>
      </c>
      <c r="C803" s="262" t="s">
        <v>5619</v>
      </c>
      <c r="D803" s="20" t="s">
        <v>5738</v>
      </c>
      <c r="E803" s="401">
        <v>5500</v>
      </c>
      <c r="F803" s="262" t="s">
        <v>5754</v>
      </c>
      <c r="G803" s="20" t="s">
        <v>5755</v>
      </c>
      <c r="H803" s="20" t="s">
        <v>5708</v>
      </c>
      <c r="I803" s="20" t="s">
        <v>5622</v>
      </c>
      <c r="J803" s="20" t="s">
        <v>5708</v>
      </c>
      <c r="K803" s="258">
        <v>2</v>
      </c>
      <c r="L803" s="258">
        <v>12</v>
      </c>
      <c r="M803" s="258">
        <v>66000</v>
      </c>
      <c r="N803" s="402">
        <v>1</v>
      </c>
      <c r="O803" s="402">
        <v>6</v>
      </c>
      <c r="P803" s="259">
        <v>33000</v>
      </c>
      <c r="Q803" s="20">
        <v>1</v>
      </c>
      <c r="R803" s="20">
        <v>12</v>
      </c>
    </row>
    <row r="804" spans="1:18" x14ac:dyDescent="0.35">
      <c r="A804" s="262" t="s">
        <v>6263</v>
      </c>
      <c r="B804" s="262" t="s">
        <v>629</v>
      </c>
      <c r="C804" s="262" t="s">
        <v>5619</v>
      </c>
      <c r="D804" s="20" t="s">
        <v>5738</v>
      </c>
      <c r="E804" s="401">
        <v>9000</v>
      </c>
      <c r="F804" s="262" t="s">
        <v>5756</v>
      </c>
      <c r="G804" s="20" t="s">
        <v>5757</v>
      </c>
      <c r="H804" s="20" t="s">
        <v>1828</v>
      </c>
      <c r="I804" s="20" t="s">
        <v>5622</v>
      </c>
      <c r="J804" s="20" t="s">
        <v>1828</v>
      </c>
      <c r="K804" s="258"/>
      <c r="L804" s="258"/>
      <c r="M804" s="258"/>
      <c r="N804" s="402">
        <v>1</v>
      </c>
      <c r="O804" s="402">
        <v>6</v>
      </c>
      <c r="P804" s="259">
        <v>54000</v>
      </c>
      <c r="Q804" s="20">
        <v>1</v>
      </c>
      <c r="R804" s="20">
        <v>12</v>
      </c>
    </row>
    <row r="805" spans="1:18" x14ac:dyDescent="0.35">
      <c r="A805" s="262" t="s">
        <v>6263</v>
      </c>
      <c r="B805" s="262" t="s">
        <v>629</v>
      </c>
      <c r="C805" s="262" t="s">
        <v>5619</v>
      </c>
      <c r="D805" s="20" t="s">
        <v>5738</v>
      </c>
      <c r="E805" s="401">
        <v>6000</v>
      </c>
      <c r="F805" s="262" t="s">
        <v>5758</v>
      </c>
      <c r="G805" s="20" t="s">
        <v>5759</v>
      </c>
      <c r="H805" s="20" t="s">
        <v>1828</v>
      </c>
      <c r="I805" s="20" t="s">
        <v>5622</v>
      </c>
      <c r="J805" s="20" t="s">
        <v>1828</v>
      </c>
      <c r="K805" s="258">
        <v>1</v>
      </c>
      <c r="L805" s="258">
        <v>12</v>
      </c>
      <c r="M805" s="258">
        <v>72000</v>
      </c>
      <c r="N805" s="402">
        <v>1</v>
      </c>
      <c r="O805" s="402">
        <v>6</v>
      </c>
      <c r="P805" s="259">
        <v>36000</v>
      </c>
      <c r="Q805" s="20">
        <v>1</v>
      </c>
      <c r="R805" s="20">
        <v>12</v>
      </c>
    </row>
    <row r="806" spans="1:18" x14ac:dyDescent="0.35">
      <c r="A806" s="262" t="s">
        <v>6263</v>
      </c>
      <c r="B806" s="262" t="s">
        <v>629</v>
      </c>
      <c r="C806" s="262" t="s">
        <v>5619</v>
      </c>
      <c r="D806" s="20" t="s">
        <v>5738</v>
      </c>
      <c r="E806" s="401">
        <v>2300</v>
      </c>
      <c r="F806" s="262" t="s">
        <v>5760</v>
      </c>
      <c r="G806" s="20" t="s">
        <v>5712</v>
      </c>
      <c r="H806" s="20" t="s">
        <v>658</v>
      </c>
      <c r="I806" s="20" t="s">
        <v>635</v>
      </c>
      <c r="J806" s="20" t="s">
        <v>5761</v>
      </c>
      <c r="K806" s="258">
        <v>1</v>
      </c>
      <c r="L806" s="258">
        <v>12</v>
      </c>
      <c r="M806" s="258">
        <v>27600</v>
      </c>
      <c r="N806" s="402">
        <v>1</v>
      </c>
      <c r="O806" s="402">
        <v>6</v>
      </c>
      <c r="P806" s="259">
        <v>13800</v>
      </c>
      <c r="Q806" s="20">
        <v>1</v>
      </c>
      <c r="R806" s="20">
        <v>6</v>
      </c>
    </row>
    <row r="807" spans="1:18" x14ac:dyDescent="0.35">
      <c r="A807" s="262" t="s">
        <v>6263</v>
      </c>
      <c r="B807" s="262" t="s">
        <v>629</v>
      </c>
      <c r="C807" s="262" t="s">
        <v>5619</v>
      </c>
      <c r="D807" s="20" t="s">
        <v>5738</v>
      </c>
      <c r="E807" s="401">
        <v>5000</v>
      </c>
      <c r="F807" s="262" t="s">
        <v>5762</v>
      </c>
      <c r="G807" s="20" t="s">
        <v>5763</v>
      </c>
      <c r="H807" s="20" t="s">
        <v>5708</v>
      </c>
      <c r="I807" s="20" t="s">
        <v>5622</v>
      </c>
      <c r="J807" s="20" t="s">
        <v>5708</v>
      </c>
      <c r="K807" s="258">
        <v>1</v>
      </c>
      <c r="L807" s="258">
        <v>12</v>
      </c>
      <c r="M807" s="258">
        <v>60000</v>
      </c>
      <c r="N807" s="402">
        <v>1</v>
      </c>
      <c r="O807" s="402">
        <v>6</v>
      </c>
      <c r="P807" s="259">
        <v>30000</v>
      </c>
      <c r="Q807" s="20">
        <v>1</v>
      </c>
      <c r="R807" s="20">
        <v>12</v>
      </c>
    </row>
    <row r="808" spans="1:18" x14ac:dyDescent="0.35">
      <c r="A808" s="262" t="s">
        <v>6263</v>
      </c>
      <c r="B808" s="262" t="s">
        <v>629</v>
      </c>
      <c r="C808" s="262" t="s">
        <v>5619</v>
      </c>
      <c r="D808" s="20" t="s">
        <v>5738</v>
      </c>
      <c r="E808" s="401">
        <v>7000</v>
      </c>
      <c r="F808" s="262" t="s">
        <v>5764</v>
      </c>
      <c r="G808" s="20" t="s">
        <v>5765</v>
      </c>
      <c r="H808" s="20" t="s">
        <v>1828</v>
      </c>
      <c r="I808" s="20" t="s">
        <v>5622</v>
      </c>
      <c r="J808" s="20" t="s">
        <v>1828</v>
      </c>
      <c r="K808" s="258">
        <v>1</v>
      </c>
      <c r="L808" s="258">
        <v>12</v>
      </c>
      <c r="M808" s="258">
        <v>84000</v>
      </c>
      <c r="N808" s="402">
        <v>1</v>
      </c>
      <c r="O808" s="402">
        <v>6</v>
      </c>
      <c r="P808" s="259">
        <v>42000</v>
      </c>
      <c r="Q808" s="20">
        <v>1</v>
      </c>
      <c r="R808" s="20">
        <v>12</v>
      </c>
    </row>
    <row r="809" spans="1:18" x14ac:dyDescent="0.35">
      <c r="A809" s="262" t="s">
        <v>6263</v>
      </c>
      <c r="B809" s="262" t="s">
        <v>629</v>
      </c>
      <c r="C809" s="262" t="s">
        <v>5619</v>
      </c>
      <c r="D809" s="20" t="s">
        <v>5738</v>
      </c>
      <c r="E809" s="401">
        <v>5000</v>
      </c>
      <c r="F809" s="262" t="s">
        <v>5766</v>
      </c>
      <c r="G809" s="20" t="s">
        <v>5767</v>
      </c>
      <c r="H809" s="20" t="s">
        <v>1828</v>
      </c>
      <c r="I809" s="20" t="s">
        <v>5622</v>
      </c>
      <c r="J809" s="20" t="s">
        <v>1828</v>
      </c>
      <c r="K809" s="258">
        <v>1</v>
      </c>
      <c r="L809" s="258">
        <v>12</v>
      </c>
      <c r="M809" s="258">
        <v>60000</v>
      </c>
      <c r="N809" s="402">
        <v>1</v>
      </c>
      <c r="O809" s="402">
        <v>6</v>
      </c>
      <c r="P809" s="259">
        <v>30000</v>
      </c>
      <c r="Q809" s="20">
        <v>1</v>
      </c>
      <c r="R809" s="20">
        <v>12</v>
      </c>
    </row>
    <row r="810" spans="1:18" x14ac:dyDescent="0.35">
      <c r="A810" s="262" t="s">
        <v>6263</v>
      </c>
      <c r="B810" s="262" t="s">
        <v>629</v>
      </c>
      <c r="C810" s="262" t="s">
        <v>5619</v>
      </c>
      <c r="D810" s="20" t="s">
        <v>5738</v>
      </c>
      <c r="E810" s="401">
        <v>2500</v>
      </c>
      <c r="F810" s="262" t="s">
        <v>5768</v>
      </c>
      <c r="G810" s="20" t="s">
        <v>5769</v>
      </c>
      <c r="H810" s="20" t="s">
        <v>5770</v>
      </c>
      <c r="I810" s="20" t="s">
        <v>635</v>
      </c>
      <c r="J810" s="20" t="s">
        <v>5761</v>
      </c>
      <c r="K810" s="258">
        <v>1</v>
      </c>
      <c r="L810" s="258">
        <v>12</v>
      </c>
      <c r="M810" s="258">
        <v>30000</v>
      </c>
      <c r="N810" s="402">
        <v>1</v>
      </c>
      <c r="O810" s="402">
        <v>6</v>
      </c>
      <c r="P810" s="259">
        <v>15000</v>
      </c>
      <c r="Q810" s="20">
        <v>1</v>
      </c>
      <c r="R810" s="20">
        <v>12</v>
      </c>
    </row>
    <row r="811" spans="1:18" x14ac:dyDescent="0.35">
      <c r="A811" s="262" t="s">
        <v>6263</v>
      </c>
      <c r="B811" s="262" t="s">
        <v>629</v>
      </c>
      <c r="C811" s="262" t="s">
        <v>5619</v>
      </c>
      <c r="D811" s="20" t="s">
        <v>5738</v>
      </c>
      <c r="E811" s="401">
        <v>5500</v>
      </c>
      <c r="F811" s="262" t="s">
        <v>5771</v>
      </c>
      <c r="G811" s="20" t="s">
        <v>5772</v>
      </c>
      <c r="H811" s="20" t="s">
        <v>5741</v>
      </c>
      <c r="I811" s="20" t="s">
        <v>5622</v>
      </c>
      <c r="J811" s="20" t="s">
        <v>1828</v>
      </c>
      <c r="K811" s="258">
        <v>1</v>
      </c>
      <c r="L811" s="258">
        <v>12</v>
      </c>
      <c r="M811" s="258">
        <v>66000</v>
      </c>
      <c r="N811" s="402">
        <v>1</v>
      </c>
      <c r="O811" s="402">
        <v>6</v>
      </c>
      <c r="P811" s="259">
        <v>33000</v>
      </c>
      <c r="Q811" s="20">
        <v>1</v>
      </c>
      <c r="R811" s="20">
        <v>12</v>
      </c>
    </row>
    <row r="812" spans="1:18" x14ac:dyDescent="0.35">
      <c r="A812" s="262" t="s">
        <v>6263</v>
      </c>
      <c r="B812" s="262" t="s">
        <v>629</v>
      </c>
      <c r="C812" s="262" t="s">
        <v>5619</v>
      </c>
      <c r="D812" s="20" t="s">
        <v>5738</v>
      </c>
      <c r="E812" s="401">
        <v>7000</v>
      </c>
      <c r="F812" s="262" t="s">
        <v>5773</v>
      </c>
      <c r="G812" s="20" t="s">
        <v>5774</v>
      </c>
      <c r="H812" s="20" t="s">
        <v>1828</v>
      </c>
      <c r="I812" s="20" t="s">
        <v>5622</v>
      </c>
      <c r="J812" s="20" t="s">
        <v>1828</v>
      </c>
      <c r="K812" s="258">
        <v>1</v>
      </c>
      <c r="L812" s="258">
        <v>12</v>
      </c>
      <c r="M812" s="258">
        <v>84000</v>
      </c>
      <c r="N812" s="402">
        <v>1</v>
      </c>
      <c r="O812" s="402">
        <v>6</v>
      </c>
      <c r="P812" s="259">
        <v>42000</v>
      </c>
      <c r="Q812" s="20">
        <v>1</v>
      </c>
      <c r="R812" s="20">
        <v>12</v>
      </c>
    </row>
    <row r="813" spans="1:18" x14ac:dyDescent="0.35">
      <c r="A813" s="262" t="s">
        <v>6263</v>
      </c>
      <c r="B813" s="262" t="s">
        <v>629</v>
      </c>
      <c r="C813" s="262" t="s">
        <v>5619</v>
      </c>
      <c r="D813" s="20" t="s">
        <v>5738</v>
      </c>
      <c r="E813" s="401">
        <v>7000</v>
      </c>
      <c r="F813" s="262" t="s">
        <v>5775</v>
      </c>
      <c r="G813" s="20" t="s">
        <v>5776</v>
      </c>
      <c r="H813" s="20" t="s">
        <v>5708</v>
      </c>
      <c r="I813" s="20" t="s">
        <v>5622</v>
      </c>
      <c r="J813" s="20" t="s">
        <v>5708</v>
      </c>
      <c r="K813" s="258">
        <v>1</v>
      </c>
      <c r="L813" s="258">
        <v>12</v>
      </c>
      <c r="M813" s="258">
        <v>84000</v>
      </c>
      <c r="N813" s="402">
        <v>1</v>
      </c>
      <c r="O813" s="402">
        <v>6</v>
      </c>
      <c r="P813" s="259">
        <v>42000</v>
      </c>
      <c r="Q813" s="20">
        <v>1</v>
      </c>
      <c r="R813" s="20">
        <v>12</v>
      </c>
    </row>
    <row r="814" spans="1:18" x14ac:dyDescent="0.35">
      <c r="A814" s="262" t="s">
        <v>6263</v>
      </c>
      <c r="B814" s="262" t="s">
        <v>629</v>
      </c>
      <c r="C814" s="262" t="s">
        <v>5619</v>
      </c>
      <c r="D814" s="20" t="s">
        <v>5738</v>
      </c>
      <c r="E814" s="401">
        <v>6000</v>
      </c>
      <c r="F814" s="262" t="s">
        <v>5777</v>
      </c>
      <c r="G814" s="20" t="s">
        <v>5778</v>
      </c>
      <c r="H814" s="20" t="s">
        <v>1828</v>
      </c>
      <c r="I814" s="20" t="s">
        <v>5622</v>
      </c>
      <c r="J814" s="20" t="s">
        <v>1828</v>
      </c>
      <c r="K814" s="258">
        <v>1</v>
      </c>
      <c r="L814" s="258">
        <v>12</v>
      </c>
      <c r="M814" s="258">
        <v>72000</v>
      </c>
      <c r="N814" s="402">
        <v>1</v>
      </c>
      <c r="O814" s="402">
        <v>6</v>
      </c>
      <c r="P814" s="259">
        <v>36000</v>
      </c>
      <c r="Q814" s="20">
        <v>1</v>
      </c>
      <c r="R814" s="20">
        <v>12</v>
      </c>
    </row>
    <row r="815" spans="1:18" x14ac:dyDescent="0.35">
      <c r="A815" s="262" t="s">
        <v>6263</v>
      </c>
      <c r="B815" s="262" t="s">
        <v>629</v>
      </c>
      <c r="C815" s="262" t="s">
        <v>5619</v>
      </c>
      <c r="D815" s="20" t="s">
        <v>5738</v>
      </c>
      <c r="E815" s="401">
        <v>5000</v>
      </c>
      <c r="F815" s="262" t="s">
        <v>5779</v>
      </c>
      <c r="G815" s="20" t="s">
        <v>5780</v>
      </c>
      <c r="H815" s="20" t="s">
        <v>5741</v>
      </c>
      <c r="I815" s="20" t="s">
        <v>5622</v>
      </c>
      <c r="J815" s="20" t="s">
        <v>1828</v>
      </c>
      <c r="K815" s="258">
        <v>1</v>
      </c>
      <c r="L815" s="258">
        <v>12</v>
      </c>
      <c r="M815" s="258">
        <v>60000</v>
      </c>
      <c r="N815" s="402">
        <v>1</v>
      </c>
      <c r="O815" s="402">
        <v>6</v>
      </c>
      <c r="P815" s="259">
        <v>30000</v>
      </c>
      <c r="Q815" s="20">
        <v>1</v>
      </c>
      <c r="R815" s="20">
        <v>12</v>
      </c>
    </row>
    <row r="816" spans="1:18" x14ac:dyDescent="0.35">
      <c r="A816" s="262" t="s">
        <v>6263</v>
      </c>
      <c r="B816" s="262" t="s">
        <v>629</v>
      </c>
      <c r="C816" s="262" t="s">
        <v>5619</v>
      </c>
      <c r="D816" s="20" t="s">
        <v>5738</v>
      </c>
      <c r="E816" s="401">
        <v>8000</v>
      </c>
      <c r="F816" s="262" t="s">
        <v>5781</v>
      </c>
      <c r="G816" s="20" t="s">
        <v>5782</v>
      </c>
      <c r="H816" s="20" t="s">
        <v>5741</v>
      </c>
      <c r="I816" s="20" t="s">
        <v>5622</v>
      </c>
      <c r="J816" s="20" t="s">
        <v>1828</v>
      </c>
      <c r="K816" s="258">
        <v>1</v>
      </c>
      <c r="L816" s="258">
        <v>12</v>
      </c>
      <c r="M816" s="258">
        <v>96000</v>
      </c>
      <c r="N816" s="402">
        <v>1</v>
      </c>
      <c r="O816" s="402">
        <v>6</v>
      </c>
      <c r="P816" s="259">
        <v>48000</v>
      </c>
      <c r="Q816" s="20">
        <v>1</v>
      </c>
      <c r="R816" s="20">
        <v>12</v>
      </c>
    </row>
    <row r="817" spans="1:18" x14ac:dyDescent="0.35">
      <c r="A817" s="262" t="s">
        <v>6263</v>
      </c>
      <c r="B817" s="262" t="s">
        <v>629</v>
      </c>
      <c r="C817" s="262" t="s">
        <v>5619</v>
      </c>
      <c r="D817" s="20" t="s">
        <v>5738</v>
      </c>
      <c r="E817" s="401">
        <v>3500</v>
      </c>
      <c r="F817" s="262" t="s">
        <v>5783</v>
      </c>
      <c r="G817" s="20" t="s">
        <v>5784</v>
      </c>
      <c r="H817" s="20" t="s">
        <v>1828</v>
      </c>
      <c r="I817" s="20" t="s">
        <v>648</v>
      </c>
      <c r="J817" s="20" t="s">
        <v>1828</v>
      </c>
      <c r="K817" s="258">
        <v>1</v>
      </c>
      <c r="L817" s="258">
        <v>12</v>
      </c>
      <c r="M817" s="258">
        <v>42000</v>
      </c>
      <c r="N817" s="402">
        <v>1</v>
      </c>
      <c r="O817" s="402">
        <v>6</v>
      </c>
      <c r="P817" s="259">
        <v>21000</v>
      </c>
      <c r="Q817" s="20">
        <v>1</v>
      </c>
      <c r="R817" s="20">
        <v>12</v>
      </c>
    </row>
    <row r="818" spans="1:18" x14ac:dyDescent="0.35">
      <c r="A818" s="262" t="s">
        <v>6263</v>
      </c>
      <c r="B818" s="262" t="s">
        <v>629</v>
      </c>
      <c r="C818" s="262" t="s">
        <v>5619</v>
      </c>
      <c r="D818" s="20" t="s">
        <v>5738</v>
      </c>
      <c r="E818" s="401">
        <v>7000</v>
      </c>
      <c r="F818" s="262" t="s">
        <v>5785</v>
      </c>
      <c r="G818" s="20" t="s">
        <v>5786</v>
      </c>
      <c r="H818" s="20" t="s">
        <v>1828</v>
      </c>
      <c r="I818" s="20" t="s">
        <v>5622</v>
      </c>
      <c r="J818" s="20" t="s">
        <v>1828</v>
      </c>
      <c r="K818" s="258">
        <v>1</v>
      </c>
      <c r="L818" s="258">
        <v>12</v>
      </c>
      <c r="M818" s="258">
        <v>84000</v>
      </c>
      <c r="N818" s="402">
        <v>1</v>
      </c>
      <c r="O818" s="402">
        <v>6</v>
      </c>
      <c r="P818" s="259">
        <v>42000</v>
      </c>
      <c r="Q818" s="20">
        <v>1</v>
      </c>
      <c r="R818" s="20">
        <v>12</v>
      </c>
    </row>
    <row r="819" spans="1:18" x14ac:dyDescent="0.35">
      <c r="A819" s="262" t="s">
        <v>6263</v>
      </c>
      <c r="B819" s="262" t="s">
        <v>629</v>
      </c>
      <c r="C819" s="262" t="s">
        <v>5619</v>
      </c>
      <c r="D819" s="20" t="s">
        <v>5738</v>
      </c>
      <c r="E819" s="401">
        <v>7000</v>
      </c>
      <c r="F819" s="262" t="s">
        <v>5787</v>
      </c>
      <c r="G819" s="20" t="s">
        <v>5788</v>
      </c>
      <c r="H819" s="20" t="s">
        <v>1828</v>
      </c>
      <c r="I819" s="20" t="s">
        <v>5622</v>
      </c>
      <c r="J819" s="20" t="s">
        <v>1828</v>
      </c>
      <c r="K819" s="258">
        <v>1</v>
      </c>
      <c r="L819" s="258">
        <v>12</v>
      </c>
      <c r="M819" s="258">
        <v>84000</v>
      </c>
      <c r="N819" s="402">
        <v>1</v>
      </c>
      <c r="O819" s="402">
        <v>6</v>
      </c>
      <c r="P819" s="259">
        <v>42000</v>
      </c>
      <c r="Q819" s="20">
        <v>1</v>
      </c>
      <c r="R819" s="20">
        <v>12</v>
      </c>
    </row>
    <row r="820" spans="1:18" x14ac:dyDescent="0.35">
      <c r="A820" s="262" t="s">
        <v>6263</v>
      </c>
      <c r="B820" s="262" t="s">
        <v>629</v>
      </c>
      <c r="C820" s="262" t="s">
        <v>5619</v>
      </c>
      <c r="D820" s="20" t="s">
        <v>5738</v>
      </c>
      <c r="E820" s="401">
        <v>2800</v>
      </c>
      <c r="F820" s="262" t="s">
        <v>5789</v>
      </c>
      <c r="G820" s="20" t="s">
        <v>5790</v>
      </c>
      <c r="H820" s="20" t="s">
        <v>5791</v>
      </c>
      <c r="I820" s="20" t="s">
        <v>635</v>
      </c>
      <c r="J820" s="20" t="s">
        <v>5791</v>
      </c>
      <c r="K820" s="258">
        <v>1</v>
      </c>
      <c r="L820" s="258">
        <v>12</v>
      </c>
      <c r="M820" s="258">
        <v>33600</v>
      </c>
      <c r="N820" s="402">
        <v>1</v>
      </c>
      <c r="O820" s="402">
        <v>6</v>
      </c>
      <c r="P820" s="259">
        <v>16800</v>
      </c>
      <c r="Q820" s="20">
        <v>1</v>
      </c>
      <c r="R820" s="20">
        <v>12</v>
      </c>
    </row>
    <row r="821" spans="1:18" x14ac:dyDescent="0.35">
      <c r="A821" s="262" t="s">
        <v>6263</v>
      </c>
      <c r="B821" s="262" t="s">
        <v>629</v>
      </c>
      <c r="C821" s="262" t="s">
        <v>5619</v>
      </c>
      <c r="D821" s="20" t="s">
        <v>5738</v>
      </c>
      <c r="E821" s="401">
        <v>7000</v>
      </c>
      <c r="F821" s="262" t="s">
        <v>5792</v>
      </c>
      <c r="G821" s="20" t="s">
        <v>5793</v>
      </c>
      <c r="H821" s="20" t="s">
        <v>5708</v>
      </c>
      <c r="I821" s="20" t="s">
        <v>5622</v>
      </c>
      <c r="J821" s="20" t="s">
        <v>5708</v>
      </c>
      <c r="K821" s="258">
        <v>1</v>
      </c>
      <c r="L821" s="258">
        <v>12</v>
      </c>
      <c r="M821" s="258">
        <v>84000</v>
      </c>
      <c r="N821" s="402">
        <v>1</v>
      </c>
      <c r="O821" s="402">
        <v>6</v>
      </c>
      <c r="P821" s="259">
        <v>42000</v>
      </c>
      <c r="Q821" s="20">
        <v>1</v>
      </c>
      <c r="R821" s="20">
        <v>12</v>
      </c>
    </row>
    <row r="822" spans="1:18" x14ac:dyDescent="0.35">
      <c r="A822" s="262" t="s">
        <v>6263</v>
      </c>
      <c r="B822" s="262" t="s">
        <v>629</v>
      </c>
      <c r="C822" s="262" t="s">
        <v>5619</v>
      </c>
      <c r="D822" s="20" t="s">
        <v>5738</v>
      </c>
      <c r="E822" s="401">
        <v>3500</v>
      </c>
      <c r="F822" s="262" t="s">
        <v>5794</v>
      </c>
      <c r="G822" s="20" t="s">
        <v>5795</v>
      </c>
      <c r="H822" s="20" t="s">
        <v>1828</v>
      </c>
      <c r="I822" s="20" t="s">
        <v>5622</v>
      </c>
      <c r="J822" s="20" t="s">
        <v>1828</v>
      </c>
      <c r="K822" s="258">
        <v>1</v>
      </c>
      <c r="L822" s="258">
        <v>12</v>
      </c>
      <c r="M822" s="258">
        <v>42000</v>
      </c>
      <c r="N822" s="402">
        <v>1</v>
      </c>
      <c r="O822" s="402">
        <v>6</v>
      </c>
      <c r="P822" s="259">
        <v>21000</v>
      </c>
      <c r="Q822" s="20">
        <v>1</v>
      </c>
      <c r="R822" s="20">
        <v>12</v>
      </c>
    </row>
    <row r="823" spans="1:18" x14ac:dyDescent="0.35">
      <c r="A823" s="262" t="s">
        <v>6263</v>
      </c>
      <c r="B823" s="262" t="s">
        <v>629</v>
      </c>
      <c r="C823" s="262" t="s">
        <v>5619</v>
      </c>
      <c r="D823" s="20" t="s">
        <v>5738</v>
      </c>
      <c r="E823" s="401">
        <v>2500</v>
      </c>
      <c r="F823" s="262" t="s">
        <v>5796</v>
      </c>
      <c r="G823" s="20" t="s">
        <v>5797</v>
      </c>
      <c r="H823" s="20" t="s">
        <v>694</v>
      </c>
      <c r="I823" s="20" t="s">
        <v>5622</v>
      </c>
      <c r="J823" s="20" t="s">
        <v>694</v>
      </c>
      <c r="K823" s="258">
        <v>1</v>
      </c>
      <c r="L823" s="258">
        <v>12</v>
      </c>
      <c r="M823" s="258">
        <v>30000</v>
      </c>
      <c r="N823" s="402">
        <v>1</v>
      </c>
      <c r="O823" s="402">
        <v>6</v>
      </c>
      <c r="P823" s="259">
        <v>15000</v>
      </c>
      <c r="Q823" s="20">
        <v>1</v>
      </c>
      <c r="R823" s="20">
        <v>12</v>
      </c>
    </row>
    <row r="824" spans="1:18" x14ac:dyDescent="0.35">
      <c r="A824" s="262" t="s">
        <v>6263</v>
      </c>
      <c r="B824" s="262" t="s">
        <v>629</v>
      </c>
      <c r="C824" s="262" t="s">
        <v>5619</v>
      </c>
      <c r="D824" s="20" t="s">
        <v>5738</v>
      </c>
      <c r="E824" s="401">
        <v>8000</v>
      </c>
      <c r="F824" s="262" t="s">
        <v>5798</v>
      </c>
      <c r="G824" s="20" t="s">
        <v>5799</v>
      </c>
      <c r="H824" s="20" t="s">
        <v>5741</v>
      </c>
      <c r="I824" s="20" t="s">
        <v>5622</v>
      </c>
      <c r="J824" s="20" t="s">
        <v>1828</v>
      </c>
      <c r="K824" s="258">
        <v>1</v>
      </c>
      <c r="L824" s="258">
        <v>12</v>
      </c>
      <c r="M824" s="258">
        <v>96000</v>
      </c>
      <c r="N824" s="402">
        <v>1</v>
      </c>
      <c r="O824" s="402">
        <v>6</v>
      </c>
      <c r="P824" s="259">
        <v>48000</v>
      </c>
      <c r="Q824" s="20">
        <v>1</v>
      </c>
      <c r="R824" s="20">
        <v>12</v>
      </c>
    </row>
    <row r="825" spans="1:18" x14ac:dyDescent="0.35">
      <c r="A825" s="262" t="s">
        <v>6263</v>
      </c>
      <c r="B825" s="262" t="s">
        <v>629</v>
      </c>
      <c r="C825" s="262" t="s">
        <v>5619</v>
      </c>
      <c r="D825" s="20" t="s">
        <v>5738</v>
      </c>
      <c r="E825" s="401">
        <v>7000</v>
      </c>
      <c r="F825" s="262" t="s">
        <v>5800</v>
      </c>
      <c r="G825" s="20" t="s">
        <v>5801</v>
      </c>
      <c r="H825" s="20" t="s">
        <v>1828</v>
      </c>
      <c r="I825" s="20" t="s">
        <v>5622</v>
      </c>
      <c r="J825" s="20" t="s">
        <v>1828</v>
      </c>
      <c r="K825" s="258">
        <v>1</v>
      </c>
      <c r="L825" s="258">
        <v>12</v>
      </c>
      <c r="M825" s="258">
        <v>84000</v>
      </c>
      <c r="N825" s="402">
        <v>1</v>
      </c>
      <c r="O825" s="402">
        <v>6</v>
      </c>
      <c r="P825" s="259">
        <v>42000</v>
      </c>
      <c r="Q825" s="20">
        <v>1</v>
      </c>
      <c r="R825" s="20">
        <v>12</v>
      </c>
    </row>
    <row r="826" spans="1:18" x14ac:dyDescent="0.35">
      <c r="A826" s="262" t="s">
        <v>6263</v>
      </c>
      <c r="B826" s="262" t="s">
        <v>629</v>
      </c>
      <c r="C826" s="262" t="s">
        <v>5619</v>
      </c>
      <c r="D826" s="20" t="s">
        <v>5802</v>
      </c>
      <c r="E826" s="401">
        <v>7000</v>
      </c>
      <c r="F826" s="262" t="s">
        <v>5803</v>
      </c>
      <c r="G826" s="20" t="s">
        <v>5804</v>
      </c>
      <c r="H826" s="20" t="s">
        <v>1828</v>
      </c>
      <c r="I826" s="20" t="s">
        <v>5622</v>
      </c>
      <c r="J826" s="20" t="s">
        <v>1828</v>
      </c>
      <c r="K826" s="258">
        <v>1</v>
      </c>
      <c r="L826" s="258">
        <v>12</v>
      </c>
      <c r="M826" s="258">
        <v>84000</v>
      </c>
      <c r="N826" s="402">
        <v>1</v>
      </c>
      <c r="O826" s="402">
        <v>6</v>
      </c>
      <c r="P826" s="259">
        <v>42000</v>
      </c>
      <c r="Q826" s="20">
        <v>1</v>
      </c>
      <c r="R826" s="20">
        <v>12</v>
      </c>
    </row>
    <row r="827" spans="1:18" x14ac:dyDescent="0.35">
      <c r="A827" s="262" t="s">
        <v>6263</v>
      </c>
      <c r="B827" s="262" t="s">
        <v>629</v>
      </c>
      <c r="C827" s="262" t="s">
        <v>5619</v>
      </c>
      <c r="D827" s="20" t="s">
        <v>5802</v>
      </c>
      <c r="E827" s="401">
        <v>7000</v>
      </c>
      <c r="F827" s="262" t="s">
        <v>5805</v>
      </c>
      <c r="G827" s="20" t="s">
        <v>5806</v>
      </c>
      <c r="H827" s="20" t="s">
        <v>5708</v>
      </c>
      <c r="I827" s="20" t="s">
        <v>5622</v>
      </c>
      <c r="J827" s="20" t="s">
        <v>5708</v>
      </c>
      <c r="K827" s="258">
        <v>1</v>
      </c>
      <c r="L827" s="258">
        <v>12</v>
      </c>
      <c r="M827" s="258">
        <v>84000</v>
      </c>
      <c r="N827" s="402">
        <v>1</v>
      </c>
      <c r="O827" s="402">
        <v>6</v>
      </c>
      <c r="P827" s="259">
        <v>42000</v>
      </c>
      <c r="Q827" s="20">
        <v>1</v>
      </c>
      <c r="R827" s="20">
        <v>12</v>
      </c>
    </row>
    <row r="828" spans="1:18" x14ac:dyDescent="0.35">
      <c r="A828" s="262" t="s">
        <v>6263</v>
      </c>
      <c r="B828" s="262" t="s">
        <v>629</v>
      </c>
      <c r="C828" s="262" t="s">
        <v>5619</v>
      </c>
      <c r="D828" s="20" t="s">
        <v>5802</v>
      </c>
      <c r="E828" s="401">
        <v>3500</v>
      </c>
      <c r="F828" s="262" t="s">
        <v>5807</v>
      </c>
      <c r="G828" s="20" t="s">
        <v>5808</v>
      </c>
      <c r="H828" s="20" t="s">
        <v>5809</v>
      </c>
      <c r="I828" s="20" t="s">
        <v>5622</v>
      </c>
      <c r="J828" s="20" t="s">
        <v>5708</v>
      </c>
      <c r="K828" s="258">
        <v>1</v>
      </c>
      <c r="L828" s="258">
        <v>12</v>
      </c>
      <c r="M828" s="258">
        <v>42000</v>
      </c>
      <c r="N828" s="402">
        <v>1</v>
      </c>
      <c r="O828" s="402">
        <v>6</v>
      </c>
      <c r="P828" s="259">
        <v>21000</v>
      </c>
      <c r="Q828" s="20">
        <v>1</v>
      </c>
      <c r="R828" s="20">
        <v>12</v>
      </c>
    </row>
    <row r="829" spans="1:18" x14ac:dyDescent="0.35">
      <c r="A829" s="262" t="s">
        <v>6263</v>
      </c>
      <c r="B829" s="262" t="s">
        <v>629</v>
      </c>
      <c r="C829" s="262" t="s">
        <v>5619</v>
      </c>
      <c r="D829" s="20" t="s">
        <v>5802</v>
      </c>
      <c r="E829" s="401">
        <v>3500</v>
      </c>
      <c r="F829" s="262" t="s">
        <v>5810</v>
      </c>
      <c r="G829" s="20" t="s">
        <v>5811</v>
      </c>
      <c r="H829" s="20" t="s">
        <v>694</v>
      </c>
      <c r="I829" s="20" t="s">
        <v>5622</v>
      </c>
      <c r="J829" s="20" t="s">
        <v>694</v>
      </c>
      <c r="K829" s="258">
        <v>1</v>
      </c>
      <c r="L829" s="258">
        <v>12</v>
      </c>
      <c r="M829" s="258">
        <v>42000</v>
      </c>
      <c r="N829" s="402">
        <v>1</v>
      </c>
      <c r="O829" s="402">
        <v>6</v>
      </c>
      <c r="P829" s="259">
        <v>21000</v>
      </c>
      <c r="Q829" s="20">
        <v>1</v>
      </c>
      <c r="R829" s="20">
        <v>12</v>
      </c>
    </row>
    <row r="830" spans="1:18" x14ac:dyDescent="0.35">
      <c r="A830" s="262" t="s">
        <v>6263</v>
      </c>
      <c r="B830" s="262" t="s">
        <v>629</v>
      </c>
      <c r="C830" s="262" t="s">
        <v>5619</v>
      </c>
      <c r="D830" s="20" t="s">
        <v>5802</v>
      </c>
      <c r="E830" s="401">
        <v>6000</v>
      </c>
      <c r="F830" s="262" t="s">
        <v>5812</v>
      </c>
      <c r="G830" s="20" t="s">
        <v>5813</v>
      </c>
      <c r="H830" s="20" t="s">
        <v>1828</v>
      </c>
      <c r="I830" s="20" t="s">
        <v>5622</v>
      </c>
      <c r="J830" s="20" t="s">
        <v>1828</v>
      </c>
      <c r="K830" s="258">
        <v>1</v>
      </c>
      <c r="L830" s="258">
        <v>12</v>
      </c>
      <c r="M830" s="258">
        <v>72000</v>
      </c>
      <c r="N830" s="402">
        <v>1</v>
      </c>
      <c r="O830" s="402">
        <v>6</v>
      </c>
      <c r="P830" s="259">
        <v>36000</v>
      </c>
      <c r="Q830" s="20">
        <v>1</v>
      </c>
      <c r="R830" s="20">
        <v>12</v>
      </c>
    </row>
    <row r="831" spans="1:18" x14ac:dyDescent="0.35">
      <c r="A831" s="262" t="s">
        <v>6263</v>
      </c>
      <c r="B831" s="262" t="s">
        <v>629</v>
      </c>
      <c r="C831" s="262" t="s">
        <v>5619</v>
      </c>
      <c r="D831" s="20" t="s">
        <v>5802</v>
      </c>
      <c r="E831" s="401">
        <v>4000</v>
      </c>
      <c r="F831" s="262" t="s">
        <v>5814</v>
      </c>
      <c r="G831" s="20" t="s">
        <v>5815</v>
      </c>
      <c r="H831" s="20" t="s">
        <v>5708</v>
      </c>
      <c r="I831" s="20" t="s">
        <v>5622</v>
      </c>
      <c r="J831" s="20" t="s">
        <v>5816</v>
      </c>
      <c r="K831" s="258">
        <v>1</v>
      </c>
      <c r="L831" s="258">
        <v>12</v>
      </c>
      <c r="M831" s="258">
        <v>48000</v>
      </c>
      <c r="N831" s="402">
        <v>1</v>
      </c>
      <c r="O831" s="402">
        <v>6</v>
      </c>
      <c r="P831" s="259">
        <v>24000</v>
      </c>
      <c r="Q831" s="20">
        <v>1</v>
      </c>
      <c r="R831" s="20">
        <v>12</v>
      </c>
    </row>
    <row r="832" spans="1:18" x14ac:dyDescent="0.35">
      <c r="A832" s="262" t="s">
        <v>6263</v>
      </c>
      <c r="B832" s="262" t="s">
        <v>629</v>
      </c>
      <c r="C832" s="262" t="s">
        <v>5619</v>
      </c>
      <c r="D832" s="20" t="s">
        <v>5802</v>
      </c>
      <c r="E832" s="401">
        <v>2500</v>
      </c>
      <c r="F832" s="262" t="s">
        <v>5817</v>
      </c>
      <c r="G832" s="20" t="s">
        <v>5818</v>
      </c>
      <c r="H832" s="20" t="s">
        <v>1828</v>
      </c>
      <c r="I832" s="20" t="s">
        <v>5622</v>
      </c>
      <c r="J832" s="20" t="s">
        <v>1828</v>
      </c>
      <c r="K832" s="258">
        <v>1</v>
      </c>
      <c r="L832" s="258">
        <v>12</v>
      </c>
      <c r="M832" s="258">
        <v>30000</v>
      </c>
      <c r="N832" s="402">
        <v>1</v>
      </c>
      <c r="O832" s="402">
        <v>6</v>
      </c>
      <c r="P832" s="259">
        <v>15000</v>
      </c>
      <c r="Q832" s="20">
        <v>1</v>
      </c>
      <c r="R832" s="20">
        <v>12</v>
      </c>
    </row>
    <row r="833" spans="1:18" x14ac:dyDescent="0.35">
      <c r="A833" s="262" t="s">
        <v>6263</v>
      </c>
      <c r="B833" s="262" t="s">
        <v>629</v>
      </c>
      <c r="C833" s="262" t="s">
        <v>5619</v>
      </c>
      <c r="D833" s="20" t="s">
        <v>5802</v>
      </c>
      <c r="E833" s="401">
        <v>7000</v>
      </c>
      <c r="F833" s="262" t="s">
        <v>5819</v>
      </c>
      <c r="G833" s="20" t="s">
        <v>5820</v>
      </c>
      <c r="H833" s="20" t="s">
        <v>5627</v>
      </c>
      <c r="I833" s="20" t="s">
        <v>5622</v>
      </c>
      <c r="J833" s="20" t="s">
        <v>5627</v>
      </c>
      <c r="K833" s="258">
        <v>1</v>
      </c>
      <c r="L833" s="258">
        <v>12</v>
      </c>
      <c r="M833" s="258">
        <v>84000</v>
      </c>
      <c r="N833" s="402">
        <v>1</v>
      </c>
      <c r="O833" s="402">
        <v>6</v>
      </c>
      <c r="P833" s="259">
        <v>42000</v>
      </c>
      <c r="Q833" s="20">
        <v>1</v>
      </c>
      <c r="R833" s="20">
        <v>12</v>
      </c>
    </row>
    <row r="834" spans="1:18" x14ac:dyDescent="0.35">
      <c r="A834" s="262" t="s">
        <v>6263</v>
      </c>
      <c r="B834" s="262" t="s">
        <v>629</v>
      </c>
      <c r="C834" s="262" t="s">
        <v>5619</v>
      </c>
      <c r="D834" s="20" t="s">
        <v>5802</v>
      </c>
      <c r="E834" s="401">
        <v>6950</v>
      </c>
      <c r="F834" s="262" t="s">
        <v>5821</v>
      </c>
      <c r="G834" s="20" t="s">
        <v>5822</v>
      </c>
      <c r="H834" s="20" t="s">
        <v>1828</v>
      </c>
      <c r="I834" s="20" t="s">
        <v>5622</v>
      </c>
      <c r="J834" s="20" t="s">
        <v>1828</v>
      </c>
      <c r="K834" s="258">
        <v>1</v>
      </c>
      <c r="L834" s="258">
        <v>12</v>
      </c>
      <c r="M834" s="258">
        <v>83400</v>
      </c>
      <c r="N834" s="402">
        <v>1</v>
      </c>
      <c r="O834" s="402">
        <v>6</v>
      </c>
      <c r="P834" s="259">
        <v>41700</v>
      </c>
      <c r="Q834" s="20">
        <v>1</v>
      </c>
      <c r="R834" s="20">
        <v>12</v>
      </c>
    </row>
    <row r="835" spans="1:18" x14ac:dyDescent="0.35">
      <c r="A835" s="262" t="s">
        <v>6263</v>
      </c>
      <c r="B835" s="262" t="s">
        <v>629</v>
      </c>
      <c r="C835" s="262" t="s">
        <v>5619</v>
      </c>
      <c r="D835" s="20" t="s">
        <v>5707</v>
      </c>
      <c r="E835" s="401">
        <v>7000</v>
      </c>
      <c r="F835" s="262" t="s">
        <v>5823</v>
      </c>
      <c r="G835" s="20" t="s">
        <v>5824</v>
      </c>
      <c r="H835" s="20" t="s">
        <v>5708</v>
      </c>
      <c r="I835" s="20" t="s">
        <v>5622</v>
      </c>
      <c r="J835" s="20" t="s">
        <v>5708</v>
      </c>
      <c r="K835" s="258">
        <v>1</v>
      </c>
      <c r="L835" s="258">
        <v>12</v>
      </c>
      <c r="M835" s="258">
        <v>84000</v>
      </c>
      <c r="N835" s="402">
        <v>1</v>
      </c>
      <c r="O835" s="402">
        <v>6</v>
      </c>
      <c r="P835" s="259">
        <v>42000</v>
      </c>
      <c r="Q835" s="20">
        <v>1</v>
      </c>
      <c r="R835" s="20">
        <v>12</v>
      </c>
    </row>
    <row r="836" spans="1:18" x14ac:dyDescent="0.35">
      <c r="A836" s="262" t="s">
        <v>6263</v>
      </c>
      <c r="B836" s="262" t="s">
        <v>629</v>
      </c>
      <c r="C836" s="262" t="s">
        <v>5619</v>
      </c>
      <c r="D836" s="20" t="s">
        <v>5707</v>
      </c>
      <c r="E836" s="401">
        <v>4000</v>
      </c>
      <c r="F836" s="262" t="s">
        <v>5825</v>
      </c>
      <c r="G836" s="20" t="s">
        <v>5826</v>
      </c>
      <c r="H836" s="20" t="s">
        <v>5710</v>
      </c>
      <c r="I836" s="20" t="s">
        <v>5622</v>
      </c>
      <c r="J836" s="20" t="s">
        <v>5710</v>
      </c>
      <c r="K836" s="258">
        <v>1</v>
      </c>
      <c r="L836" s="258">
        <v>12</v>
      </c>
      <c r="M836" s="258">
        <v>48000</v>
      </c>
      <c r="N836" s="402">
        <v>1</v>
      </c>
      <c r="O836" s="402">
        <v>6</v>
      </c>
      <c r="P836" s="259">
        <v>24000</v>
      </c>
      <c r="Q836" s="20">
        <v>1</v>
      </c>
      <c r="R836" s="20">
        <v>12</v>
      </c>
    </row>
    <row r="837" spans="1:18" x14ac:dyDescent="0.35">
      <c r="A837" s="262" t="s">
        <v>6263</v>
      </c>
      <c r="B837" s="262" t="s">
        <v>629</v>
      </c>
      <c r="C837" s="262" t="s">
        <v>5619</v>
      </c>
      <c r="D837" s="20" t="s">
        <v>5707</v>
      </c>
      <c r="E837" s="401">
        <v>5500</v>
      </c>
      <c r="F837" s="262" t="s">
        <v>5827</v>
      </c>
      <c r="G837" s="20" t="s">
        <v>5828</v>
      </c>
      <c r="H837" s="20" t="s">
        <v>5708</v>
      </c>
      <c r="I837" s="20" t="s">
        <v>5622</v>
      </c>
      <c r="J837" s="20" t="s">
        <v>5708</v>
      </c>
      <c r="K837" s="258">
        <v>1</v>
      </c>
      <c r="L837" s="258">
        <v>12</v>
      </c>
      <c r="M837" s="258">
        <v>66000</v>
      </c>
      <c r="N837" s="402">
        <v>1</v>
      </c>
      <c r="O837" s="402">
        <v>6</v>
      </c>
      <c r="P837" s="259">
        <v>33000</v>
      </c>
      <c r="Q837" s="20">
        <v>1</v>
      </c>
      <c r="R837" s="20">
        <v>12</v>
      </c>
    </row>
    <row r="838" spans="1:18" x14ac:dyDescent="0.35">
      <c r="A838" s="262" t="s">
        <v>6263</v>
      </c>
      <c r="B838" s="262" t="s">
        <v>629</v>
      </c>
      <c r="C838" s="262" t="s">
        <v>5619</v>
      </c>
      <c r="D838" s="20" t="s">
        <v>5707</v>
      </c>
      <c r="E838" s="401">
        <v>5500</v>
      </c>
      <c r="F838" s="262" t="s">
        <v>5829</v>
      </c>
      <c r="G838" s="20" t="s">
        <v>5830</v>
      </c>
      <c r="H838" s="20" t="s">
        <v>5710</v>
      </c>
      <c r="I838" s="20" t="s">
        <v>5622</v>
      </c>
      <c r="J838" s="20" t="s">
        <v>5710</v>
      </c>
      <c r="K838" s="258">
        <v>1</v>
      </c>
      <c r="L838" s="258">
        <v>12</v>
      </c>
      <c r="M838" s="258">
        <v>66000</v>
      </c>
      <c r="N838" s="402">
        <v>1</v>
      </c>
      <c r="O838" s="402">
        <v>6</v>
      </c>
      <c r="P838" s="259">
        <v>33000</v>
      </c>
      <c r="Q838" s="402">
        <v>1</v>
      </c>
      <c r="R838" s="402">
        <v>12</v>
      </c>
    </row>
    <row r="839" spans="1:18" x14ac:dyDescent="0.35">
      <c r="A839" s="262" t="s">
        <v>6263</v>
      </c>
      <c r="B839" s="262" t="s">
        <v>629</v>
      </c>
      <c r="C839" s="262" t="s">
        <v>5619</v>
      </c>
      <c r="D839" s="20" t="s">
        <v>5707</v>
      </c>
      <c r="E839" s="401">
        <v>5000</v>
      </c>
      <c r="F839" s="262" t="s">
        <v>5831</v>
      </c>
      <c r="G839" s="20" t="s">
        <v>5832</v>
      </c>
      <c r="H839" s="20" t="s">
        <v>5710</v>
      </c>
      <c r="I839" s="20" t="s">
        <v>5622</v>
      </c>
      <c r="J839" s="20" t="s">
        <v>5710</v>
      </c>
      <c r="K839" s="258">
        <v>1</v>
      </c>
      <c r="L839" s="258">
        <v>12</v>
      </c>
      <c r="M839" s="258">
        <v>60000</v>
      </c>
      <c r="N839" s="402">
        <v>1</v>
      </c>
      <c r="O839" s="402">
        <v>6</v>
      </c>
      <c r="P839" s="259">
        <v>30000</v>
      </c>
      <c r="Q839" s="402">
        <v>1</v>
      </c>
      <c r="R839" s="402">
        <v>12</v>
      </c>
    </row>
    <row r="840" spans="1:18" x14ac:dyDescent="0.35">
      <c r="A840" s="262" t="s">
        <v>6263</v>
      </c>
      <c r="B840" s="262" t="s">
        <v>629</v>
      </c>
      <c r="C840" s="262" t="s">
        <v>5619</v>
      </c>
      <c r="D840" s="20" t="s">
        <v>5707</v>
      </c>
      <c r="E840" s="401">
        <v>9000</v>
      </c>
      <c r="F840" s="262" t="s">
        <v>5833</v>
      </c>
      <c r="G840" s="20" t="s">
        <v>5834</v>
      </c>
      <c r="H840" s="20" t="s">
        <v>5710</v>
      </c>
      <c r="I840" s="20" t="s">
        <v>5622</v>
      </c>
      <c r="J840" s="20" t="s">
        <v>5710</v>
      </c>
      <c r="K840" s="258">
        <v>1</v>
      </c>
      <c r="L840" s="258">
        <v>12</v>
      </c>
      <c r="M840" s="258">
        <v>108000</v>
      </c>
      <c r="N840" s="402">
        <v>1</v>
      </c>
      <c r="O840" s="402">
        <v>6</v>
      </c>
      <c r="P840" s="259">
        <v>54000</v>
      </c>
      <c r="Q840" s="402">
        <v>1</v>
      </c>
      <c r="R840" s="402">
        <v>12</v>
      </c>
    </row>
    <row r="841" spans="1:18" x14ac:dyDescent="0.35">
      <c r="A841" s="262" t="s">
        <v>6263</v>
      </c>
      <c r="B841" s="262" t="s">
        <v>629</v>
      </c>
      <c r="C841" s="262" t="s">
        <v>5619</v>
      </c>
      <c r="D841" s="20" t="s">
        <v>5707</v>
      </c>
      <c r="E841" s="401">
        <v>5500</v>
      </c>
      <c r="F841" s="262" t="s">
        <v>5835</v>
      </c>
      <c r="G841" s="20" t="s">
        <v>5836</v>
      </c>
      <c r="H841" s="20" t="s">
        <v>5710</v>
      </c>
      <c r="I841" s="20" t="s">
        <v>5622</v>
      </c>
      <c r="J841" s="20" t="s">
        <v>5710</v>
      </c>
      <c r="K841" s="258">
        <v>1</v>
      </c>
      <c r="L841" s="258">
        <v>12</v>
      </c>
      <c r="M841" s="258">
        <v>66000</v>
      </c>
      <c r="N841" s="402">
        <v>1</v>
      </c>
      <c r="O841" s="402">
        <v>6</v>
      </c>
      <c r="P841" s="259">
        <v>33000</v>
      </c>
      <c r="Q841" s="402">
        <v>1</v>
      </c>
      <c r="R841" s="402">
        <v>12</v>
      </c>
    </row>
    <row r="842" spans="1:18" x14ac:dyDescent="0.35">
      <c r="A842" s="262" t="s">
        <v>6263</v>
      </c>
      <c r="B842" s="262" t="s">
        <v>629</v>
      </c>
      <c r="C842" s="262" t="s">
        <v>5619</v>
      </c>
      <c r="D842" s="20" t="s">
        <v>5707</v>
      </c>
      <c r="E842" s="401">
        <v>2800</v>
      </c>
      <c r="F842" s="262" t="s">
        <v>5837</v>
      </c>
      <c r="G842" s="20" t="s">
        <v>5838</v>
      </c>
      <c r="H842" s="20" t="s">
        <v>694</v>
      </c>
      <c r="I842" s="20" t="s">
        <v>5622</v>
      </c>
      <c r="J842" s="20" t="s">
        <v>694</v>
      </c>
      <c r="K842" s="258">
        <v>1</v>
      </c>
      <c r="L842" s="258">
        <v>12</v>
      </c>
      <c r="M842" s="258">
        <v>33600</v>
      </c>
      <c r="N842" s="402">
        <v>1</v>
      </c>
      <c r="O842" s="402">
        <v>6</v>
      </c>
      <c r="P842" s="259">
        <v>16800</v>
      </c>
      <c r="Q842" s="402">
        <v>1</v>
      </c>
      <c r="R842" s="402">
        <v>12</v>
      </c>
    </row>
    <row r="843" spans="1:18" x14ac:dyDescent="0.35">
      <c r="A843" s="262" t="s">
        <v>6263</v>
      </c>
      <c r="B843" s="262" t="s">
        <v>629</v>
      </c>
      <c r="C843" s="262" t="s">
        <v>5619</v>
      </c>
      <c r="D843" s="20" t="s">
        <v>5707</v>
      </c>
      <c r="E843" s="401">
        <v>5500</v>
      </c>
      <c r="F843" s="262" t="s">
        <v>5839</v>
      </c>
      <c r="G843" s="20" t="s">
        <v>5840</v>
      </c>
      <c r="H843" s="20" t="s">
        <v>5710</v>
      </c>
      <c r="I843" s="20" t="s">
        <v>5622</v>
      </c>
      <c r="J843" s="20" t="s">
        <v>5710</v>
      </c>
      <c r="K843" s="258">
        <v>1</v>
      </c>
      <c r="L843" s="258">
        <v>12</v>
      </c>
      <c r="M843" s="258">
        <v>66000</v>
      </c>
      <c r="N843" s="402">
        <v>1</v>
      </c>
      <c r="O843" s="402">
        <v>6</v>
      </c>
      <c r="P843" s="259">
        <v>33000</v>
      </c>
      <c r="Q843" s="402">
        <v>1</v>
      </c>
      <c r="R843" s="402">
        <v>12</v>
      </c>
    </row>
    <row r="844" spans="1:18" x14ac:dyDescent="0.35">
      <c r="A844" s="262" t="s">
        <v>6263</v>
      </c>
      <c r="B844" s="262" t="s">
        <v>629</v>
      </c>
      <c r="C844" s="262" t="s">
        <v>5619</v>
      </c>
      <c r="D844" s="20" t="s">
        <v>5707</v>
      </c>
      <c r="E844" s="401">
        <v>6000</v>
      </c>
      <c r="F844" s="262" t="s">
        <v>5841</v>
      </c>
      <c r="G844" s="20" t="s">
        <v>5842</v>
      </c>
      <c r="H844" s="20" t="s">
        <v>5710</v>
      </c>
      <c r="I844" s="20" t="s">
        <v>5622</v>
      </c>
      <c r="J844" s="20" t="s">
        <v>5710</v>
      </c>
      <c r="K844" s="258">
        <v>1</v>
      </c>
      <c r="L844" s="258">
        <v>12</v>
      </c>
      <c r="M844" s="258">
        <v>72000</v>
      </c>
      <c r="N844" s="402">
        <v>1</v>
      </c>
      <c r="O844" s="402">
        <v>6</v>
      </c>
      <c r="P844" s="259">
        <v>36000</v>
      </c>
      <c r="Q844" s="402">
        <v>1</v>
      </c>
      <c r="R844" s="402">
        <v>12</v>
      </c>
    </row>
    <row r="845" spans="1:18" x14ac:dyDescent="0.35">
      <c r="A845" s="262" t="s">
        <v>6263</v>
      </c>
      <c r="B845" s="262" t="s">
        <v>629</v>
      </c>
      <c r="C845" s="262" t="s">
        <v>5619</v>
      </c>
      <c r="D845" s="20" t="s">
        <v>5707</v>
      </c>
      <c r="E845" s="401">
        <v>6000</v>
      </c>
      <c r="F845" s="262" t="s">
        <v>5843</v>
      </c>
      <c r="G845" s="20" t="s">
        <v>5711</v>
      </c>
      <c r="H845" s="20" t="s">
        <v>5710</v>
      </c>
      <c r="I845" s="20" t="s">
        <v>5622</v>
      </c>
      <c r="J845" s="20" t="s">
        <v>5710</v>
      </c>
      <c r="K845" s="258">
        <v>1</v>
      </c>
      <c r="L845" s="258">
        <v>12</v>
      </c>
      <c r="M845" s="258">
        <v>72000</v>
      </c>
      <c r="N845" s="402">
        <v>1</v>
      </c>
      <c r="O845" s="402">
        <v>6</v>
      </c>
      <c r="P845" s="259">
        <v>36000</v>
      </c>
      <c r="Q845" s="402">
        <v>1</v>
      </c>
      <c r="R845" s="402">
        <v>12</v>
      </c>
    </row>
    <row r="846" spans="1:18" x14ac:dyDescent="0.35">
      <c r="A846" s="262" t="s">
        <v>6263</v>
      </c>
      <c r="B846" s="262" t="s">
        <v>629</v>
      </c>
      <c r="C846" s="262" t="s">
        <v>5619</v>
      </c>
      <c r="D846" s="20" t="s">
        <v>5707</v>
      </c>
      <c r="E846" s="401">
        <v>5600</v>
      </c>
      <c r="F846" s="262" t="s">
        <v>5844</v>
      </c>
      <c r="G846" s="20" t="s">
        <v>5845</v>
      </c>
      <c r="H846" s="20" t="s">
        <v>5710</v>
      </c>
      <c r="I846" s="20" t="s">
        <v>5622</v>
      </c>
      <c r="J846" s="20" t="s">
        <v>5710</v>
      </c>
      <c r="K846" s="258">
        <v>1</v>
      </c>
      <c r="L846" s="258">
        <v>12</v>
      </c>
      <c r="M846" s="258">
        <v>0</v>
      </c>
      <c r="N846" s="402">
        <v>1</v>
      </c>
      <c r="O846" s="402">
        <v>6</v>
      </c>
      <c r="P846" s="259">
        <v>33600</v>
      </c>
      <c r="Q846" s="402">
        <v>1</v>
      </c>
      <c r="R846" s="402">
        <v>12</v>
      </c>
    </row>
    <row r="847" spans="1:18" x14ac:dyDescent="0.35">
      <c r="A847" s="262" t="s">
        <v>6263</v>
      </c>
      <c r="B847" s="262" t="s">
        <v>629</v>
      </c>
      <c r="C847" s="262" t="s">
        <v>5619</v>
      </c>
      <c r="D847" s="20" t="s">
        <v>5707</v>
      </c>
      <c r="E847" s="401">
        <v>5500</v>
      </c>
      <c r="F847" s="262" t="s">
        <v>5846</v>
      </c>
      <c r="G847" s="20" t="s">
        <v>5847</v>
      </c>
      <c r="H847" s="20" t="s">
        <v>5708</v>
      </c>
      <c r="I847" s="20" t="s">
        <v>5622</v>
      </c>
      <c r="J847" s="20" t="s">
        <v>5708</v>
      </c>
      <c r="K847" s="258">
        <v>1</v>
      </c>
      <c r="L847" s="258">
        <v>12</v>
      </c>
      <c r="M847" s="258">
        <v>66000</v>
      </c>
      <c r="N847" s="402">
        <v>1</v>
      </c>
      <c r="O847" s="402">
        <v>6</v>
      </c>
      <c r="P847" s="259">
        <v>33000</v>
      </c>
      <c r="Q847" s="402">
        <v>1</v>
      </c>
      <c r="R847" s="402">
        <v>12</v>
      </c>
    </row>
    <row r="848" spans="1:18" x14ac:dyDescent="0.35">
      <c r="A848" s="262" t="s">
        <v>6263</v>
      </c>
      <c r="B848" s="262" t="s">
        <v>629</v>
      </c>
      <c r="C848" s="262" t="s">
        <v>5619</v>
      </c>
      <c r="D848" s="20" t="s">
        <v>5707</v>
      </c>
      <c r="E848" s="401">
        <v>5500</v>
      </c>
      <c r="F848" s="262" t="s">
        <v>5848</v>
      </c>
      <c r="G848" s="20" t="s">
        <v>5849</v>
      </c>
      <c r="H848" s="20" t="s">
        <v>5710</v>
      </c>
      <c r="I848" s="20" t="s">
        <v>5622</v>
      </c>
      <c r="J848" s="20" t="s">
        <v>5710</v>
      </c>
      <c r="K848" s="258">
        <v>1</v>
      </c>
      <c r="L848" s="258">
        <v>12</v>
      </c>
      <c r="M848" s="258">
        <v>66000</v>
      </c>
      <c r="N848" s="402">
        <v>1</v>
      </c>
      <c r="O848" s="402">
        <v>6</v>
      </c>
      <c r="P848" s="259">
        <v>33000</v>
      </c>
      <c r="Q848" s="402">
        <v>1</v>
      </c>
      <c r="R848" s="402">
        <v>12</v>
      </c>
    </row>
    <row r="849" spans="1:18" x14ac:dyDescent="0.35">
      <c r="A849" s="262" t="s">
        <v>6263</v>
      </c>
      <c r="B849" s="262" t="s">
        <v>629</v>
      </c>
      <c r="C849" s="262" t="s">
        <v>5619</v>
      </c>
      <c r="D849" s="20" t="s">
        <v>5707</v>
      </c>
      <c r="E849" s="401">
        <v>5500</v>
      </c>
      <c r="F849" s="262" t="s">
        <v>5850</v>
      </c>
      <c r="G849" s="20" t="s">
        <v>5851</v>
      </c>
      <c r="H849" s="20" t="s">
        <v>5710</v>
      </c>
      <c r="I849" s="20" t="s">
        <v>5622</v>
      </c>
      <c r="J849" s="20" t="s">
        <v>5710</v>
      </c>
      <c r="K849" s="258">
        <v>1</v>
      </c>
      <c r="L849" s="258">
        <v>12</v>
      </c>
      <c r="M849" s="258">
        <v>66000</v>
      </c>
      <c r="N849" s="402">
        <v>1</v>
      </c>
      <c r="O849" s="402">
        <v>6</v>
      </c>
      <c r="P849" s="259">
        <v>33000</v>
      </c>
      <c r="Q849" s="402">
        <v>1</v>
      </c>
      <c r="R849" s="402">
        <v>12</v>
      </c>
    </row>
    <row r="850" spans="1:18" x14ac:dyDescent="0.35">
      <c r="A850" s="262" t="s">
        <v>6263</v>
      </c>
      <c r="B850" s="262" t="s">
        <v>629</v>
      </c>
      <c r="C850" s="262" t="s">
        <v>5619</v>
      </c>
      <c r="D850" s="20" t="s">
        <v>5707</v>
      </c>
      <c r="E850" s="401">
        <v>5000</v>
      </c>
      <c r="F850" s="262" t="s">
        <v>5852</v>
      </c>
      <c r="G850" s="20" t="s">
        <v>5853</v>
      </c>
      <c r="H850" s="20" t="s">
        <v>5708</v>
      </c>
      <c r="I850" s="20" t="s">
        <v>648</v>
      </c>
      <c r="J850" s="20" t="s">
        <v>5708</v>
      </c>
      <c r="K850" s="258">
        <v>1</v>
      </c>
      <c r="L850" s="258">
        <v>12</v>
      </c>
      <c r="M850" s="258">
        <v>60000</v>
      </c>
      <c r="N850" s="402">
        <v>1</v>
      </c>
      <c r="O850" s="402">
        <v>6</v>
      </c>
      <c r="P850" s="259">
        <v>30000</v>
      </c>
      <c r="Q850" s="402">
        <v>1</v>
      </c>
      <c r="R850" s="402">
        <v>12</v>
      </c>
    </row>
    <row r="851" spans="1:18" x14ac:dyDescent="0.35">
      <c r="A851" s="262" t="s">
        <v>6263</v>
      </c>
      <c r="B851" s="262" t="s">
        <v>629</v>
      </c>
      <c r="C851" s="262" t="s">
        <v>5619</v>
      </c>
      <c r="D851" s="20" t="s">
        <v>5707</v>
      </c>
      <c r="E851" s="401">
        <v>4000</v>
      </c>
      <c r="F851" s="262" t="s">
        <v>5854</v>
      </c>
      <c r="G851" s="20" t="s">
        <v>5855</v>
      </c>
      <c r="H851" s="20" t="s">
        <v>5708</v>
      </c>
      <c r="I851" s="20" t="s">
        <v>648</v>
      </c>
      <c r="J851" s="20" t="s">
        <v>5708</v>
      </c>
      <c r="K851" s="258">
        <v>1</v>
      </c>
      <c r="L851" s="258">
        <v>12</v>
      </c>
      <c r="M851" s="258">
        <v>48000</v>
      </c>
      <c r="N851" s="402">
        <v>1</v>
      </c>
      <c r="O851" s="402">
        <v>6</v>
      </c>
      <c r="P851" s="259">
        <v>24000</v>
      </c>
      <c r="Q851" s="402">
        <v>1</v>
      </c>
      <c r="R851" s="402">
        <v>12</v>
      </c>
    </row>
    <row r="852" spans="1:18" x14ac:dyDescent="0.35">
      <c r="A852" s="262" t="s">
        <v>6263</v>
      </c>
      <c r="B852" s="262" t="s">
        <v>629</v>
      </c>
      <c r="C852" s="262" t="s">
        <v>5619</v>
      </c>
      <c r="D852" s="20" t="s">
        <v>5707</v>
      </c>
      <c r="E852" s="401">
        <v>5000</v>
      </c>
      <c r="F852" s="262" t="s">
        <v>5856</v>
      </c>
      <c r="G852" s="20" t="s">
        <v>5857</v>
      </c>
      <c r="H852" s="20" t="s">
        <v>5710</v>
      </c>
      <c r="I852" s="20" t="s">
        <v>5622</v>
      </c>
      <c r="J852" s="20" t="s">
        <v>5710</v>
      </c>
      <c r="K852" s="258">
        <v>1</v>
      </c>
      <c r="L852" s="258">
        <v>12</v>
      </c>
      <c r="M852" s="258">
        <v>60000</v>
      </c>
      <c r="N852" s="402">
        <v>1</v>
      </c>
      <c r="O852" s="402">
        <v>6</v>
      </c>
      <c r="P852" s="259">
        <v>30000</v>
      </c>
      <c r="Q852" s="402">
        <v>1</v>
      </c>
      <c r="R852" s="402">
        <v>12</v>
      </c>
    </row>
    <row r="853" spans="1:18" x14ac:dyDescent="0.35">
      <c r="A853" s="262" t="s">
        <v>6263</v>
      </c>
      <c r="B853" s="262" t="s">
        <v>629</v>
      </c>
      <c r="C853" s="262" t="s">
        <v>5619</v>
      </c>
      <c r="D853" s="20" t="s">
        <v>5707</v>
      </c>
      <c r="E853" s="401">
        <v>5500</v>
      </c>
      <c r="F853" s="262" t="s">
        <v>5858</v>
      </c>
      <c r="G853" s="20" t="s">
        <v>5859</v>
      </c>
      <c r="H853" s="20" t="s">
        <v>5708</v>
      </c>
      <c r="I853" s="20" t="s">
        <v>5622</v>
      </c>
      <c r="J853" s="20" t="s">
        <v>5708</v>
      </c>
      <c r="K853" s="258">
        <v>1</v>
      </c>
      <c r="L853" s="258">
        <v>12</v>
      </c>
      <c r="M853" s="258">
        <v>66000</v>
      </c>
      <c r="N853" s="402">
        <v>1</v>
      </c>
      <c r="O853" s="402">
        <v>6</v>
      </c>
      <c r="P853" s="259">
        <v>33000</v>
      </c>
      <c r="Q853" s="402">
        <v>1</v>
      </c>
      <c r="R853" s="402">
        <v>12</v>
      </c>
    </row>
    <row r="854" spans="1:18" x14ac:dyDescent="0.35">
      <c r="A854" s="262" t="s">
        <v>6263</v>
      </c>
      <c r="B854" s="262" t="s">
        <v>629</v>
      </c>
      <c r="C854" s="262" t="s">
        <v>5619</v>
      </c>
      <c r="D854" s="20" t="s">
        <v>5707</v>
      </c>
      <c r="E854" s="401">
        <v>6000</v>
      </c>
      <c r="F854" s="262" t="s">
        <v>5860</v>
      </c>
      <c r="G854" s="20" t="s">
        <v>5861</v>
      </c>
      <c r="H854" s="20" t="s">
        <v>5710</v>
      </c>
      <c r="I854" s="20" t="s">
        <v>5622</v>
      </c>
      <c r="J854" s="20" t="s">
        <v>5710</v>
      </c>
      <c r="K854" s="258">
        <v>1</v>
      </c>
      <c r="L854" s="258">
        <v>12</v>
      </c>
      <c r="M854" s="258">
        <v>72000</v>
      </c>
      <c r="N854" s="402">
        <v>1</v>
      </c>
      <c r="O854" s="402">
        <v>6</v>
      </c>
      <c r="P854" s="259">
        <v>36000</v>
      </c>
      <c r="Q854" s="402">
        <v>1</v>
      </c>
      <c r="R854" s="402">
        <v>12</v>
      </c>
    </row>
    <row r="855" spans="1:18" x14ac:dyDescent="0.35">
      <c r="A855" s="262" t="s">
        <v>6263</v>
      </c>
      <c r="B855" s="262" t="s">
        <v>629</v>
      </c>
      <c r="C855" s="262" t="s">
        <v>5619</v>
      </c>
      <c r="D855" s="20" t="s">
        <v>5707</v>
      </c>
      <c r="E855" s="401">
        <v>5000</v>
      </c>
      <c r="F855" s="262" t="s">
        <v>5862</v>
      </c>
      <c r="G855" s="20" t="s">
        <v>5863</v>
      </c>
      <c r="H855" s="20" t="s">
        <v>5710</v>
      </c>
      <c r="I855" s="20" t="s">
        <v>5622</v>
      </c>
      <c r="J855" s="20" t="s">
        <v>5710</v>
      </c>
      <c r="K855" s="258">
        <v>1</v>
      </c>
      <c r="L855" s="258">
        <v>12</v>
      </c>
      <c r="M855" s="258">
        <v>60000</v>
      </c>
      <c r="N855" s="402">
        <v>1</v>
      </c>
      <c r="O855" s="402">
        <v>6</v>
      </c>
      <c r="P855" s="259">
        <v>30000</v>
      </c>
      <c r="Q855" s="402">
        <v>1</v>
      </c>
      <c r="R855" s="402">
        <v>12</v>
      </c>
    </row>
    <row r="856" spans="1:18" x14ac:dyDescent="0.35">
      <c r="A856" s="262" t="s">
        <v>6263</v>
      </c>
      <c r="B856" s="262" t="s">
        <v>629</v>
      </c>
      <c r="C856" s="262" t="s">
        <v>5619</v>
      </c>
      <c r="D856" s="20" t="s">
        <v>5707</v>
      </c>
      <c r="E856" s="401">
        <v>5500</v>
      </c>
      <c r="F856" s="262" t="s">
        <v>5864</v>
      </c>
      <c r="G856" s="20" t="s">
        <v>5865</v>
      </c>
      <c r="H856" s="20" t="s">
        <v>5708</v>
      </c>
      <c r="I856" s="20" t="s">
        <v>5622</v>
      </c>
      <c r="J856" s="20" t="s">
        <v>5708</v>
      </c>
      <c r="K856" s="258">
        <v>1</v>
      </c>
      <c r="L856" s="258">
        <v>12</v>
      </c>
      <c r="M856" s="258">
        <v>66000</v>
      </c>
      <c r="N856" s="402">
        <v>1</v>
      </c>
      <c r="O856" s="402">
        <v>6</v>
      </c>
      <c r="P856" s="259">
        <v>33000</v>
      </c>
      <c r="Q856" s="402">
        <v>1</v>
      </c>
      <c r="R856" s="402">
        <v>12</v>
      </c>
    </row>
    <row r="857" spans="1:18" x14ac:dyDescent="0.35">
      <c r="A857" s="262" t="s">
        <v>6263</v>
      </c>
      <c r="B857" s="262" t="s">
        <v>629</v>
      </c>
      <c r="C857" s="262" t="s">
        <v>5619</v>
      </c>
      <c r="D857" s="20" t="s">
        <v>5707</v>
      </c>
      <c r="E857" s="401">
        <v>5500</v>
      </c>
      <c r="F857" s="262" t="s">
        <v>5866</v>
      </c>
      <c r="G857" s="20" t="s">
        <v>5867</v>
      </c>
      <c r="H857" s="20" t="s">
        <v>5708</v>
      </c>
      <c r="I857" s="20" t="s">
        <v>5622</v>
      </c>
      <c r="J857" s="20" t="s">
        <v>5708</v>
      </c>
      <c r="K857" s="258">
        <v>1</v>
      </c>
      <c r="L857" s="258">
        <v>12</v>
      </c>
      <c r="M857" s="258">
        <v>66000</v>
      </c>
      <c r="N857" s="402">
        <v>1</v>
      </c>
      <c r="O857" s="402">
        <v>6</v>
      </c>
      <c r="P857" s="259">
        <v>33000</v>
      </c>
      <c r="Q857" s="402">
        <v>1</v>
      </c>
      <c r="R857" s="402">
        <v>12</v>
      </c>
    </row>
    <row r="858" spans="1:18" x14ac:dyDescent="0.35">
      <c r="A858" s="262" t="s">
        <v>6263</v>
      </c>
      <c r="B858" s="262" t="s">
        <v>629</v>
      </c>
      <c r="C858" s="262" t="s">
        <v>5619</v>
      </c>
      <c r="D858" s="20" t="s">
        <v>5707</v>
      </c>
      <c r="E858" s="401">
        <v>6500</v>
      </c>
      <c r="F858" s="262" t="s">
        <v>5868</v>
      </c>
      <c r="G858" s="20" t="s">
        <v>5869</v>
      </c>
      <c r="H858" s="20" t="s">
        <v>5710</v>
      </c>
      <c r="I858" s="20" t="s">
        <v>5622</v>
      </c>
      <c r="J858" s="20" t="s">
        <v>5710</v>
      </c>
      <c r="K858" s="258">
        <v>1</v>
      </c>
      <c r="L858" s="258">
        <v>12</v>
      </c>
      <c r="M858" s="258">
        <v>26000</v>
      </c>
      <c r="N858" s="402"/>
      <c r="O858" s="402"/>
      <c r="P858" s="259"/>
      <c r="Q858" s="402"/>
      <c r="R858" s="402"/>
    </row>
    <row r="859" spans="1:18" x14ac:dyDescent="0.35">
      <c r="A859" s="262" t="s">
        <v>6263</v>
      </c>
      <c r="B859" s="262" t="s">
        <v>629</v>
      </c>
      <c r="C859" s="262" t="s">
        <v>5619</v>
      </c>
      <c r="D859" s="20" t="s">
        <v>5707</v>
      </c>
      <c r="E859" s="401">
        <v>5500</v>
      </c>
      <c r="F859" s="262" t="s">
        <v>5870</v>
      </c>
      <c r="G859" s="20" t="s">
        <v>5871</v>
      </c>
      <c r="H859" s="20" t="s">
        <v>5710</v>
      </c>
      <c r="I859" s="20" t="s">
        <v>5622</v>
      </c>
      <c r="J859" s="20" t="s">
        <v>5710</v>
      </c>
      <c r="K859" s="258">
        <v>1</v>
      </c>
      <c r="L859" s="258">
        <v>12</v>
      </c>
      <c r="M859" s="258">
        <v>66000</v>
      </c>
      <c r="N859" s="402">
        <v>1</v>
      </c>
      <c r="O859" s="402">
        <v>6</v>
      </c>
      <c r="P859" s="259">
        <v>33000</v>
      </c>
      <c r="Q859" s="402">
        <v>1</v>
      </c>
      <c r="R859" s="402">
        <v>12</v>
      </c>
    </row>
    <row r="860" spans="1:18" x14ac:dyDescent="0.35">
      <c r="A860" s="262" t="s">
        <v>6263</v>
      </c>
      <c r="B860" s="262" t="s">
        <v>629</v>
      </c>
      <c r="C860" s="262" t="s">
        <v>5619</v>
      </c>
      <c r="D860" s="20" t="s">
        <v>5707</v>
      </c>
      <c r="E860" s="401">
        <v>5200</v>
      </c>
      <c r="F860" s="262" t="s">
        <v>5872</v>
      </c>
      <c r="G860" s="20" t="s">
        <v>5873</v>
      </c>
      <c r="H860" s="20" t="s">
        <v>5710</v>
      </c>
      <c r="I860" s="20" t="s">
        <v>5622</v>
      </c>
      <c r="J860" s="20" t="s">
        <v>5710</v>
      </c>
      <c r="K860" s="258">
        <v>1</v>
      </c>
      <c r="L860" s="258">
        <v>12</v>
      </c>
      <c r="M860" s="258">
        <v>62400</v>
      </c>
      <c r="N860" s="402">
        <v>1</v>
      </c>
      <c r="O860" s="402">
        <v>6</v>
      </c>
      <c r="P860" s="259">
        <v>31200</v>
      </c>
      <c r="Q860" s="402">
        <v>1</v>
      </c>
      <c r="R860" s="402">
        <v>12</v>
      </c>
    </row>
    <row r="861" spans="1:18" x14ac:dyDescent="0.35">
      <c r="A861" s="262" t="s">
        <v>6263</v>
      </c>
      <c r="B861" s="262" t="s">
        <v>629</v>
      </c>
      <c r="C861" s="262" t="s">
        <v>5619</v>
      </c>
      <c r="D861" s="20" t="s">
        <v>5707</v>
      </c>
      <c r="E861" s="401">
        <v>6000</v>
      </c>
      <c r="F861" s="262" t="s">
        <v>5874</v>
      </c>
      <c r="G861" s="20" t="s">
        <v>5875</v>
      </c>
      <c r="H861" s="20" t="s">
        <v>5708</v>
      </c>
      <c r="I861" s="20" t="s">
        <v>5622</v>
      </c>
      <c r="J861" s="20" t="s">
        <v>5708</v>
      </c>
      <c r="K861" s="258">
        <v>1</v>
      </c>
      <c r="L861" s="258">
        <v>12</v>
      </c>
      <c r="M861" s="258">
        <v>72000</v>
      </c>
      <c r="N861" s="402">
        <v>1</v>
      </c>
      <c r="O861" s="402">
        <v>6</v>
      </c>
      <c r="P861" s="259">
        <v>36000</v>
      </c>
      <c r="Q861" s="402">
        <v>1</v>
      </c>
      <c r="R861" s="402">
        <v>12</v>
      </c>
    </row>
    <row r="862" spans="1:18" x14ac:dyDescent="0.35">
      <c r="A862" s="262" t="s">
        <v>6263</v>
      </c>
      <c r="B862" s="262" t="s">
        <v>629</v>
      </c>
      <c r="C862" s="262" t="s">
        <v>5619</v>
      </c>
      <c r="D862" s="20" t="s">
        <v>5707</v>
      </c>
      <c r="E862" s="401">
        <v>5000</v>
      </c>
      <c r="F862" s="262" t="s">
        <v>5876</v>
      </c>
      <c r="G862" s="20" t="s">
        <v>5877</v>
      </c>
      <c r="H862" s="20" t="s">
        <v>5708</v>
      </c>
      <c r="I862" s="20" t="s">
        <v>648</v>
      </c>
      <c r="J862" s="20" t="s">
        <v>5708</v>
      </c>
      <c r="K862" s="258">
        <v>1</v>
      </c>
      <c r="L862" s="258">
        <v>12</v>
      </c>
      <c r="M862" s="258">
        <v>60000</v>
      </c>
      <c r="N862" s="402">
        <v>1</v>
      </c>
      <c r="O862" s="402">
        <v>6</v>
      </c>
      <c r="P862" s="259">
        <v>30000</v>
      </c>
      <c r="Q862" s="402">
        <v>1</v>
      </c>
      <c r="R862" s="402">
        <v>12</v>
      </c>
    </row>
    <row r="863" spans="1:18" x14ac:dyDescent="0.35">
      <c r="A863" s="262" t="s">
        <v>6263</v>
      </c>
      <c r="B863" s="262" t="s">
        <v>629</v>
      </c>
      <c r="C863" s="262" t="s">
        <v>5619</v>
      </c>
      <c r="D863" s="20" t="s">
        <v>5707</v>
      </c>
      <c r="E863" s="401">
        <v>6000</v>
      </c>
      <c r="F863" s="262" t="s">
        <v>5878</v>
      </c>
      <c r="G863" s="20" t="s">
        <v>5879</v>
      </c>
      <c r="H863" s="20" t="s">
        <v>5710</v>
      </c>
      <c r="I863" s="20" t="s">
        <v>5622</v>
      </c>
      <c r="J863" s="20" t="s">
        <v>5710</v>
      </c>
      <c r="K863" s="258">
        <v>1</v>
      </c>
      <c r="L863" s="258">
        <v>12</v>
      </c>
      <c r="M863" s="258">
        <v>72000</v>
      </c>
      <c r="N863" s="402">
        <v>1</v>
      </c>
      <c r="O863" s="402">
        <v>6</v>
      </c>
      <c r="P863" s="259">
        <v>36000</v>
      </c>
      <c r="Q863" s="402">
        <v>1</v>
      </c>
      <c r="R863" s="402">
        <v>12</v>
      </c>
    </row>
    <row r="864" spans="1:18" x14ac:dyDescent="0.35">
      <c r="A864" s="262" t="s">
        <v>6263</v>
      </c>
      <c r="B864" s="262" t="s">
        <v>629</v>
      </c>
      <c r="C864" s="262" t="s">
        <v>5619</v>
      </c>
      <c r="D864" s="20" t="s">
        <v>5707</v>
      </c>
      <c r="E864" s="401">
        <v>5500</v>
      </c>
      <c r="F864" s="262" t="s">
        <v>5880</v>
      </c>
      <c r="G864" s="20" t="s">
        <v>5881</v>
      </c>
      <c r="H864" s="20" t="s">
        <v>5708</v>
      </c>
      <c r="I864" s="20" t="s">
        <v>5622</v>
      </c>
      <c r="J864" s="20" t="s">
        <v>5708</v>
      </c>
      <c r="K864" s="258">
        <v>1</v>
      </c>
      <c r="L864" s="258">
        <v>12</v>
      </c>
      <c r="M864" s="258">
        <v>66000</v>
      </c>
      <c r="N864" s="402">
        <v>1</v>
      </c>
      <c r="O864" s="402">
        <v>6</v>
      </c>
      <c r="P864" s="259">
        <v>33000</v>
      </c>
      <c r="Q864" s="402">
        <v>1</v>
      </c>
      <c r="R864" s="402">
        <v>12</v>
      </c>
    </row>
    <row r="865" spans="1:18" x14ac:dyDescent="0.35">
      <c r="A865" s="262" t="s">
        <v>6263</v>
      </c>
      <c r="B865" s="262" t="s">
        <v>629</v>
      </c>
      <c r="C865" s="262" t="s">
        <v>5619</v>
      </c>
      <c r="D865" s="20" t="s">
        <v>5707</v>
      </c>
      <c r="E865" s="401">
        <v>5000</v>
      </c>
      <c r="F865" s="262" t="s">
        <v>5882</v>
      </c>
      <c r="G865" s="20" t="s">
        <v>5883</v>
      </c>
      <c r="H865" s="20" t="s">
        <v>5708</v>
      </c>
      <c r="I865" s="20" t="s">
        <v>5622</v>
      </c>
      <c r="J865" s="20" t="s">
        <v>5708</v>
      </c>
      <c r="K865" s="258">
        <v>1</v>
      </c>
      <c r="L865" s="258">
        <v>12</v>
      </c>
      <c r="M865" s="258">
        <v>60000</v>
      </c>
      <c r="N865" s="402">
        <v>1</v>
      </c>
      <c r="O865" s="402">
        <v>6</v>
      </c>
      <c r="P865" s="259">
        <v>30000</v>
      </c>
      <c r="Q865" s="402">
        <v>1</v>
      </c>
      <c r="R865" s="402">
        <v>12</v>
      </c>
    </row>
    <row r="866" spans="1:18" x14ac:dyDescent="0.35">
      <c r="A866" s="262" t="s">
        <v>6263</v>
      </c>
      <c r="B866" s="262" t="s">
        <v>629</v>
      </c>
      <c r="C866" s="262" t="s">
        <v>5619</v>
      </c>
      <c r="D866" s="20" t="s">
        <v>5707</v>
      </c>
      <c r="E866" s="401">
        <v>4000</v>
      </c>
      <c r="F866" s="262" t="s">
        <v>5884</v>
      </c>
      <c r="G866" s="20" t="s">
        <v>5885</v>
      </c>
      <c r="H866" s="20" t="s">
        <v>5708</v>
      </c>
      <c r="I866" s="20" t="s">
        <v>5622</v>
      </c>
      <c r="J866" s="20" t="s">
        <v>5708</v>
      </c>
      <c r="K866" s="258">
        <v>1</v>
      </c>
      <c r="L866" s="258">
        <v>12</v>
      </c>
      <c r="M866" s="258">
        <v>48000</v>
      </c>
      <c r="N866" s="402">
        <v>1</v>
      </c>
      <c r="O866" s="402">
        <v>6</v>
      </c>
      <c r="P866" s="259">
        <v>24000</v>
      </c>
      <c r="Q866" s="402">
        <v>1</v>
      </c>
      <c r="R866" s="402">
        <v>12</v>
      </c>
    </row>
    <row r="867" spans="1:18" x14ac:dyDescent="0.35">
      <c r="A867" s="262" t="s">
        <v>6263</v>
      </c>
      <c r="B867" s="262" t="s">
        <v>629</v>
      </c>
      <c r="C867" s="262" t="s">
        <v>5619</v>
      </c>
      <c r="D867" s="20" t="s">
        <v>5707</v>
      </c>
      <c r="E867" s="401">
        <v>5000</v>
      </c>
      <c r="F867" s="262" t="s">
        <v>5886</v>
      </c>
      <c r="G867" s="20" t="s">
        <v>5887</v>
      </c>
      <c r="H867" s="20" t="s">
        <v>5708</v>
      </c>
      <c r="I867" s="20" t="s">
        <v>5622</v>
      </c>
      <c r="J867" s="20" t="s">
        <v>5708</v>
      </c>
      <c r="K867" s="258">
        <v>1</v>
      </c>
      <c r="L867" s="258">
        <v>12</v>
      </c>
      <c r="M867" s="258">
        <v>60000</v>
      </c>
      <c r="N867" s="402">
        <v>1</v>
      </c>
      <c r="O867" s="402">
        <v>6</v>
      </c>
      <c r="P867" s="259">
        <v>30000</v>
      </c>
      <c r="Q867" s="402">
        <v>1</v>
      </c>
      <c r="R867" s="402">
        <v>12</v>
      </c>
    </row>
    <row r="868" spans="1:18" x14ac:dyDescent="0.35">
      <c r="A868" s="262" t="s">
        <v>6263</v>
      </c>
      <c r="B868" s="262" t="s">
        <v>629</v>
      </c>
      <c r="C868" s="262" t="s">
        <v>5619</v>
      </c>
      <c r="D868" s="20" t="s">
        <v>5707</v>
      </c>
      <c r="E868" s="401">
        <v>7000</v>
      </c>
      <c r="F868" s="262" t="s">
        <v>5888</v>
      </c>
      <c r="G868" s="20" t="s">
        <v>5889</v>
      </c>
      <c r="H868" s="20" t="s">
        <v>5710</v>
      </c>
      <c r="I868" s="20" t="s">
        <v>5622</v>
      </c>
      <c r="J868" s="20" t="s">
        <v>5710</v>
      </c>
      <c r="K868" s="258">
        <v>1</v>
      </c>
      <c r="L868" s="258">
        <v>12</v>
      </c>
      <c r="M868" s="258">
        <v>84000</v>
      </c>
      <c r="N868" s="402">
        <v>1</v>
      </c>
      <c r="O868" s="402">
        <v>6</v>
      </c>
      <c r="P868" s="259">
        <v>42000</v>
      </c>
      <c r="Q868" s="402">
        <v>1</v>
      </c>
      <c r="R868" s="402">
        <v>12</v>
      </c>
    </row>
    <row r="869" spans="1:18" x14ac:dyDescent="0.35">
      <c r="A869" s="262" t="s">
        <v>6263</v>
      </c>
      <c r="B869" s="262" t="s">
        <v>629</v>
      </c>
      <c r="C869" s="262" t="s">
        <v>5619</v>
      </c>
      <c r="D869" s="20" t="s">
        <v>5707</v>
      </c>
      <c r="E869" s="401">
        <v>5500</v>
      </c>
      <c r="F869" s="262" t="s">
        <v>5890</v>
      </c>
      <c r="G869" s="20" t="s">
        <v>5891</v>
      </c>
      <c r="H869" s="20" t="s">
        <v>5710</v>
      </c>
      <c r="I869" s="20" t="s">
        <v>5622</v>
      </c>
      <c r="J869" s="20" t="s">
        <v>5710</v>
      </c>
      <c r="K869" s="258">
        <v>1</v>
      </c>
      <c r="L869" s="258">
        <v>12</v>
      </c>
      <c r="M869" s="258">
        <v>66000</v>
      </c>
      <c r="N869" s="402">
        <v>1</v>
      </c>
      <c r="O869" s="402">
        <v>6</v>
      </c>
      <c r="P869" s="259">
        <v>33000</v>
      </c>
      <c r="Q869" s="402">
        <v>1</v>
      </c>
      <c r="R869" s="402">
        <v>12</v>
      </c>
    </row>
    <row r="870" spans="1:18" x14ac:dyDescent="0.35">
      <c r="A870" s="262" t="s">
        <v>6263</v>
      </c>
      <c r="B870" s="262" t="s">
        <v>629</v>
      </c>
      <c r="C870" s="262" t="s">
        <v>5619</v>
      </c>
      <c r="D870" s="20" t="s">
        <v>5707</v>
      </c>
      <c r="E870" s="401">
        <v>5500</v>
      </c>
      <c r="F870" s="262" t="s">
        <v>5892</v>
      </c>
      <c r="G870" s="20" t="s">
        <v>5893</v>
      </c>
      <c r="H870" s="20" t="s">
        <v>5708</v>
      </c>
      <c r="I870" s="20" t="s">
        <v>5622</v>
      </c>
      <c r="J870" s="20" t="s">
        <v>5708</v>
      </c>
      <c r="K870" s="258">
        <v>1</v>
      </c>
      <c r="L870" s="258">
        <v>12</v>
      </c>
      <c r="M870" s="258">
        <v>66000</v>
      </c>
      <c r="N870" s="402">
        <v>1</v>
      </c>
      <c r="O870" s="402">
        <v>6</v>
      </c>
      <c r="P870" s="259">
        <v>33000</v>
      </c>
      <c r="Q870" s="402">
        <v>1</v>
      </c>
      <c r="R870" s="402">
        <v>12</v>
      </c>
    </row>
    <row r="871" spans="1:18" x14ac:dyDescent="0.35">
      <c r="A871" s="262" t="s">
        <v>6263</v>
      </c>
      <c r="B871" s="262" t="s">
        <v>629</v>
      </c>
      <c r="C871" s="262" t="s">
        <v>5619</v>
      </c>
      <c r="D871" s="20" t="s">
        <v>5894</v>
      </c>
      <c r="E871" s="401">
        <v>6500</v>
      </c>
      <c r="F871" s="262" t="s">
        <v>5895</v>
      </c>
      <c r="G871" s="20" t="s">
        <v>5896</v>
      </c>
      <c r="H871" s="20" t="s">
        <v>5710</v>
      </c>
      <c r="I871" s="20" t="s">
        <v>5622</v>
      </c>
      <c r="J871" s="20" t="s">
        <v>5710</v>
      </c>
      <c r="K871" s="258">
        <v>1</v>
      </c>
      <c r="L871" s="258">
        <v>12</v>
      </c>
      <c r="M871" s="258">
        <v>78000</v>
      </c>
      <c r="N871" s="402">
        <v>1</v>
      </c>
      <c r="O871" s="402">
        <v>6</v>
      </c>
      <c r="P871" s="259">
        <v>39000</v>
      </c>
      <c r="Q871" s="402">
        <v>1</v>
      </c>
      <c r="R871" s="402">
        <v>12</v>
      </c>
    </row>
    <row r="872" spans="1:18" x14ac:dyDescent="0.35">
      <c r="A872" s="262" t="s">
        <v>6263</v>
      </c>
      <c r="B872" s="262" t="s">
        <v>629</v>
      </c>
      <c r="C872" s="262" t="s">
        <v>5619</v>
      </c>
      <c r="D872" s="20" t="s">
        <v>5894</v>
      </c>
      <c r="E872" s="401">
        <v>6000</v>
      </c>
      <c r="F872" s="262" t="s">
        <v>5897</v>
      </c>
      <c r="G872" s="20" t="s">
        <v>5898</v>
      </c>
      <c r="H872" s="20" t="s">
        <v>5708</v>
      </c>
      <c r="I872" s="20" t="s">
        <v>5622</v>
      </c>
      <c r="J872" s="20" t="s">
        <v>5708</v>
      </c>
      <c r="K872" s="258">
        <v>1</v>
      </c>
      <c r="L872" s="258">
        <v>12</v>
      </c>
      <c r="M872" s="258">
        <v>72000</v>
      </c>
      <c r="N872" s="402">
        <v>1</v>
      </c>
      <c r="O872" s="402">
        <v>6</v>
      </c>
      <c r="P872" s="259">
        <v>36000</v>
      </c>
      <c r="Q872" s="402">
        <v>1</v>
      </c>
      <c r="R872" s="402">
        <v>12</v>
      </c>
    </row>
    <row r="873" spans="1:18" x14ac:dyDescent="0.35">
      <c r="A873" s="262" t="s">
        <v>6263</v>
      </c>
      <c r="B873" s="262" t="s">
        <v>629</v>
      </c>
      <c r="C873" s="262" t="s">
        <v>5619</v>
      </c>
      <c r="D873" s="20" t="s">
        <v>5894</v>
      </c>
      <c r="E873" s="401">
        <v>5000</v>
      </c>
      <c r="F873" s="262" t="s">
        <v>5899</v>
      </c>
      <c r="G873" s="20" t="s">
        <v>5900</v>
      </c>
      <c r="H873" s="20" t="s">
        <v>5710</v>
      </c>
      <c r="I873" s="20" t="s">
        <v>5622</v>
      </c>
      <c r="J873" s="20" t="s">
        <v>5710</v>
      </c>
      <c r="K873" s="258">
        <v>1</v>
      </c>
      <c r="L873" s="258">
        <v>12</v>
      </c>
      <c r="M873" s="258">
        <v>60000</v>
      </c>
      <c r="N873" s="402">
        <v>1</v>
      </c>
      <c r="O873" s="402">
        <v>6</v>
      </c>
      <c r="P873" s="259">
        <v>30000</v>
      </c>
      <c r="Q873" s="402">
        <v>1</v>
      </c>
      <c r="R873" s="402">
        <v>12</v>
      </c>
    </row>
    <row r="874" spans="1:18" x14ac:dyDescent="0.35">
      <c r="A874" s="262" t="s">
        <v>6263</v>
      </c>
      <c r="B874" s="262" t="s">
        <v>629</v>
      </c>
      <c r="C874" s="262" t="s">
        <v>5619</v>
      </c>
      <c r="D874" s="20" t="s">
        <v>5894</v>
      </c>
      <c r="E874" s="401">
        <v>6000</v>
      </c>
      <c r="F874" s="262" t="s">
        <v>5901</v>
      </c>
      <c r="G874" s="20" t="s">
        <v>5902</v>
      </c>
      <c r="H874" s="20" t="s">
        <v>5710</v>
      </c>
      <c r="I874" s="20" t="s">
        <v>5622</v>
      </c>
      <c r="J874" s="20" t="s">
        <v>5710</v>
      </c>
      <c r="K874" s="258">
        <v>1</v>
      </c>
      <c r="L874" s="258">
        <v>12</v>
      </c>
      <c r="M874" s="258">
        <v>72000</v>
      </c>
      <c r="N874" s="402">
        <v>1</v>
      </c>
      <c r="O874" s="402">
        <v>6</v>
      </c>
      <c r="P874" s="259">
        <v>36000</v>
      </c>
      <c r="Q874" s="402">
        <v>1</v>
      </c>
      <c r="R874" s="402">
        <v>12</v>
      </c>
    </row>
    <row r="875" spans="1:18" x14ac:dyDescent="0.35">
      <c r="A875" s="262" t="s">
        <v>6263</v>
      </c>
      <c r="B875" s="262" t="s">
        <v>629</v>
      </c>
      <c r="C875" s="262" t="s">
        <v>5619</v>
      </c>
      <c r="D875" s="20" t="s">
        <v>5894</v>
      </c>
      <c r="E875" s="401">
        <v>4500</v>
      </c>
      <c r="F875" s="262" t="s">
        <v>5903</v>
      </c>
      <c r="G875" s="20" t="s">
        <v>5904</v>
      </c>
      <c r="H875" s="20" t="s">
        <v>5710</v>
      </c>
      <c r="I875" s="20" t="s">
        <v>5622</v>
      </c>
      <c r="J875" s="20" t="s">
        <v>5710</v>
      </c>
      <c r="K875" s="258">
        <v>1</v>
      </c>
      <c r="L875" s="258">
        <v>12</v>
      </c>
      <c r="M875" s="258">
        <v>54000</v>
      </c>
      <c r="N875" s="402">
        <v>1</v>
      </c>
      <c r="O875" s="402">
        <v>6</v>
      </c>
      <c r="P875" s="259">
        <v>27000</v>
      </c>
      <c r="Q875" s="402">
        <v>1</v>
      </c>
      <c r="R875" s="402">
        <v>12</v>
      </c>
    </row>
    <row r="876" spans="1:18" x14ac:dyDescent="0.35">
      <c r="A876" s="262" t="s">
        <v>6263</v>
      </c>
      <c r="B876" s="262" t="s">
        <v>629</v>
      </c>
      <c r="C876" s="262" t="s">
        <v>5619</v>
      </c>
      <c r="D876" s="20" t="s">
        <v>5894</v>
      </c>
      <c r="E876" s="401">
        <v>4000</v>
      </c>
      <c r="F876" s="262" t="s">
        <v>5905</v>
      </c>
      <c r="G876" s="20" t="s">
        <v>5906</v>
      </c>
      <c r="H876" s="20" t="s">
        <v>5710</v>
      </c>
      <c r="I876" s="20" t="s">
        <v>5622</v>
      </c>
      <c r="J876" s="20" t="s">
        <v>5710</v>
      </c>
      <c r="K876" s="258">
        <v>1</v>
      </c>
      <c r="L876" s="258">
        <v>12</v>
      </c>
      <c r="M876" s="258">
        <v>48000</v>
      </c>
      <c r="N876" s="402">
        <v>1</v>
      </c>
      <c r="O876" s="402">
        <v>6</v>
      </c>
      <c r="P876" s="259">
        <v>24000</v>
      </c>
      <c r="Q876" s="402">
        <v>1</v>
      </c>
      <c r="R876" s="402">
        <v>12</v>
      </c>
    </row>
    <row r="877" spans="1:18" x14ac:dyDescent="0.35">
      <c r="A877" s="262" t="s">
        <v>6263</v>
      </c>
      <c r="B877" s="262" t="s">
        <v>629</v>
      </c>
      <c r="C877" s="262" t="s">
        <v>5619</v>
      </c>
      <c r="D877" s="20" t="s">
        <v>5894</v>
      </c>
      <c r="E877" s="401">
        <v>6000</v>
      </c>
      <c r="F877" s="262" t="s">
        <v>5907</v>
      </c>
      <c r="G877" s="20" t="s">
        <v>5908</v>
      </c>
      <c r="H877" s="20" t="s">
        <v>5708</v>
      </c>
      <c r="I877" s="20" t="s">
        <v>5622</v>
      </c>
      <c r="J877" s="20" t="s">
        <v>5708</v>
      </c>
      <c r="K877" s="258">
        <v>1</v>
      </c>
      <c r="L877" s="258">
        <v>12</v>
      </c>
      <c r="M877" s="258">
        <v>72000</v>
      </c>
      <c r="N877" s="402">
        <v>1</v>
      </c>
      <c r="O877" s="402">
        <v>6</v>
      </c>
      <c r="P877" s="259">
        <v>36000</v>
      </c>
      <c r="Q877" s="402">
        <v>1</v>
      </c>
      <c r="R877" s="402">
        <v>12</v>
      </c>
    </row>
    <row r="878" spans="1:18" x14ac:dyDescent="0.35">
      <c r="A878" s="262" t="s">
        <v>6263</v>
      </c>
      <c r="B878" s="262" t="s">
        <v>629</v>
      </c>
      <c r="C878" s="262" t="s">
        <v>5619</v>
      </c>
      <c r="D878" s="20" t="s">
        <v>5894</v>
      </c>
      <c r="E878" s="401">
        <v>8000</v>
      </c>
      <c r="F878" s="262" t="s">
        <v>5909</v>
      </c>
      <c r="G878" s="20" t="s">
        <v>5910</v>
      </c>
      <c r="H878" s="20" t="s">
        <v>5710</v>
      </c>
      <c r="I878" s="20" t="s">
        <v>5622</v>
      </c>
      <c r="J878" s="20" t="s">
        <v>5710</v>
      </c>
      <c r="K878" s="258">
        <v>1</v>
      </c>
      <c r="L878" s="258">
        <v>12</v>
      </c>
      <c r="M878" s="258">
        <v>96000</v>
      </c>
      <c r="N878" s="402">
        <v>1</v>
      </c>
      <c r="O878" s="402">
        <v>6</v>
      </c>
      <c r="P878" s="259">
        <v>48000</v>
      </c>
      <c r="Q878" s="402">
        <v>1</v>
      </c>
      <c r="R878" s="402">
        <v>12</v>
      </c>
    </row>
    <row r="879" spans="1:18" x14ac:dyDescent="0.35">
      <c r="A879" s="262" t="s">
        <v>6263</v>
      </c>
      <c r="B879" s="262" t="s">
        <v>629</v>
      </c>
      <c r="C879" s="262" t="s">
        <v>5619</v>
      </c>
      <c r="D879" s="20" t="s">
        <v>5894</v>
      </c>
      <c r="E879" s="401">
        <v>4500</v>
      </c>
      <c r="F879" s="262" t="s">
        <v>5911</v>
      </c>
      <c r="G879" s="20" t="s">
        <v>5912</v>
      </c>
      <c r="H879" s="20" t="s">
        <v>5710</v>
      </c>
      <c r="I879" s="20" t="s">
        <v>5622</v>
      </c>
      <c r="J879" s="20" t="s">
        <v>5710</v>
      </c>
      <c r="K879" s="258">
        <v>1</v>
      </c>
      <c r="L879" s="258">
        <v>12</v>
      </c>
      <c r="M879" s="258">
        <v>54000</v>
      </c>
      <c r="N879" s="402">
        <v>1</v>
      </c>
      <c r="O879" s="402">
        <v>6</v>
      </c>
      <c r="P879" s="259">
        <v>27000</v>
      </c>
      <c r="Q879" s="402">
        <v>1</v>
      </c>
      <c r="R879" s="402">
        <v>12</v>
      </c>
    </row>
    <row r="880" spans="1:18" x14ac:dyDescent="0.35">
      <c r="A880" s="262" t="s">
        <v>6263</v>
      </c>
      <c r="B880" s="262" t="s">
        <v>629</v>
      </c>
      <c r="C880" s="262" t="s">
        <v>5619</v>
      </c>
      <c r="D880" s="20" t="s">
        <v>5894</v>
      </c>
      <c r="E880" s="401">
        <v>6000</v>
      </c>
      <c r="F880" s="262" t="s">
        <v>5913</v>
      </c>
      <c r="G880" s="20" t="s">
        <v>5914</v>
      </c>
      <c r="H880" s="20" t="s">
        <v>5710</v>
      </c>
      <c r="I880" s="20" t="s">
        <v>5622</v>
      </c>
      <c r="J880" s="20" t="s">
        <v>5710</v>
      </c>
      <c r="K880" s="258">
        <v>1</v>
      </c>
      <c r="L880" s="258">
        <v>12</v>
      </c>
      <c r="M880" s="258">
        <v>72000</v>
      </c>
      <c r="N880" s="402">
        <v>1</v>
      </c>
      <c r="O880" s="402">
        <v>6</v>
      </c>
      <c r="P880" s="259">
        <v>36000</v>
      </c>
      <c r="Q880" s="402">
        <v>1</v>
      </c>
      <c r="R880" s="402">
        <v>12</v>
      </c>
    </row>
    <row r="881" spans="1:18" x14ac:dyDescent="0.35">
      <c r="A881" s="262" t="s">
        <v>6263</v>
      </c>
      <c r="B881" s="262" t="s">
        <v>629</v>
      </c>
      <c r="C881" s="262" t="s">
        <v>5619</v>
      </c>
      <c r="D881" s="20" t="s">
        <v>5894</v>
      </c>
      <c r="E881" s="401">
        <v>7000</v>
      </c>
      <c r="F881" s="262" t="s">
        <v>5915</v>
      </c>
      <c r="G881" s="20" t="s">
        <v>5916</v>
      </c>
      <c r="H881" s="20" t="s">
        <v>5708</v>
      </c>
      <c r="I881" s="20" t="s">
        <v>5622</v>
      </c>
      <c r="J881" s="20" t="s">
        <v>5708</v>
      </c>
      <c r="K881" s="258">
        <v>1</v>
      </c>
      <c r="L881" s="258">
        <v>12</v>
      </c>
      <c r="M881" s="258">
        <v>84000</v>
      </c>
      <c r="N881" s="402">
        <v>1</v>
      </c>
      <c r="O881" s="402">
        <v>6</v>
      </c>
      <c r="P881" s="259">
        <v>42000</v>
      </c>
      <c r="Q881" s="402">
        <v>1</v>
      </c>
      <c r="R881" s="402">
        <v>12</v>
      </c>
    </row>
    <row r="882" spans="1:18" x14ac:dyDescent="0.35">
      <c r="A882" s="262" t="s">
        <v>6263</v>
      </c>
      <c r="B882" s="262" t="s">
        <v>629</v>
      </c>
      <c r="C882" s="262" t="s">
        <v>5619</v>
      </c>
      <c r="D882" s="20" t="s">
        <v>5894</v>
      </c>
      <c r="E882" s="401">
        <v>5000</v>
      </c>
      <c r="F882" s="262" t="s">
        <v>5917</v>
      </c>
      <c r="G882" s="20" t="s">
        <v>5918</v>
      </c>
      <c r="H882" s="20" t="s">
        <v>5710</v>
      </c>
      <c r="I882" s="20" t="s">
        <v>5622</v>
      </c>
      <c r="J882" s="20" t="s">
        <v>5710</v>
      </c>
      <c r="K882" s="258">
        <v>1</v>
      </c>
      <c r="L882" s="258">
        <v>12</v>
      </c>
      <c r="M882" s="258">
        <v>60000</v>
      </c>
      <c r="N882" s="402">
        <v>1</v>
      </c>
      <c r="O882" s="402">
        <v>6</v>
      </c>
      <c r="P882" s="259">
        <v>30000</v>
      </c>
      <c r="Q882" s="402">
        <v>1</v>
      </c>
      <c r="R882" s="402">
        <v>12</v>
      </c>
    </row>
    <row r="883" spans="1:18" x14ac:dyDescent="0.35">
      <c r="A883" s="262" t="s">
        <v>6263</v>
      </c>
      <c r="B883" s="262" t="s">
        <v>629</v>
      </c>
      <c r="C883" s="262" t="s">
        <v>5619</v>
      </c>
      <c r="D883" s="20" t="s">
        <v>5894</v>
      </c>
      <c r="E883" s="401">
        <v>6000</v>
      </c>
      <c r="F883" s="262" t="s">
        <v>5919</v>
      </c>
      <c r="G883" s="20" t="s">
        <v>5920</v>
      </c>
      <c r="H883" s="20" t="s">
        <v>5710</v>
      </c>
      <c r="I883" s="20" t="s">
        <v>5622</v>
      </c>
      <c r="J883" s="20" t="s">
        <v>5710</v>
      </c>
      <c r="K883" s="258">
        <v>1</v>
      </c>
      <c r="L883" s="258">
        <v>12</v>
      </c>
      <c r="M883" s="258">
        <v>72000</v>
      </c>
      <c r="N883" s="402">
        <v>1</v>
      </c>
      <c r="O883" s="402">
        <v>6</v>
      </c>
      <c r="P883" s="259">
        <v>36000</v>
      </c>
      <c r="Q883" s="402">
        <v>1</v>
      </c>
      <c r="R883" s="402">
        <v>12</v>
      </c>
    </row>
    <row r="884" spans="1:18" x14ac:dyDescent="0.35">
      <c r="A884" s="262" t="s">
        <v>6263</v>
      </c>
      <c r="B884" s="262" t="s">
        <v>629</v>
      </c>
      <c r="C884" s="262" t="s">
        <v>5619</v>
      </c>
      <c r="D884" s="20" t="s">
        <v>5894</v>
      </c>
      <c r="E884" s="401">
        <v>4000</v>
      </c>
      <c r="F884" s="262" t="s">
        <v>5921</v>
      </c>
      <c r="G884" s="20" t="s">
        <v>5922</v>
      </c>
      <c r="H884" s="20" t="s">
        <v>5710</v>
      </c>
      <c r="I884" s="20" t="s">
        <v>5622</v>
      </c>
      <c r="J884" s="20" t="s">
        <v>5710</v>
      </c>
      <c r="K884" s="258">
        <v>1</v>
      </c>
      <c r="L884" s="258">
        <v>12</v>
      </c>
      <c r="M884" s="258">
        <v>48000</v>
      </c>
      <c r="N884" s="402">
        <v>1</v>
      </c>
      <c r="O884" s="402">
        <v>6</v>
      </c>
      <c r="P884" s="259">
        <v>24000</v>
      </c>
      <c r="Q884" s="402">
        <v>1</v>
      </c>
      <c r="R884" s="402">
        <v>12</v>
      </c>
    </row>
    <row r="885" spans="1:18" x14ac:dyDescent="0.35">
      <c r="A885" s="262" t="s">
        <v>6263</v>
      </c>
      <c r="B885" s="262" t="s">
        <v>629</v>
      </c>
      <c r="C885" s="262" t="s">
        <v>5619</v>
      </c>
      <c r="D885" s="20" t="s">
        <v>5894</v>
      </c>
      <c r="E885" s="401">
        <v>3400</v>
      </c>
      <c r="F885" s="262" t="s">
        <v>5923</v>
      </c>
      <c r="G885" s="20" t="s">
        <v>5924</v>
      </c>
      <c r="H885" s="20" t="s">
        <v>694</v>
      </c>
      <c r="I885" s="20" t="s">
        <v>5622</v>
      </c>
      <c r="J885" s="20" t="s">
        <v>694</v>
      </c>
      <c r="K885" s="258">
        <v>1</v>
      </c>
      <c r="L885" s="258">
        <v>12</v>
      </c>
      <c r="M885" s="258">
        <v>40800</v>
      </c>
      <c r="N885" s="402">
        <v>1</v>
      </c>
      <c r="O885" s="402">
        <v>6</v>
      </c>
      <c r="P885" s="259">
        <v>20400</v>
      </c>
      <c r="Q885" s="402">
        <v>1</v>
      </c>
      <c r="R885" s="402">
        <v>12</v>
      </c>
    </row>
    <row r="886" spans="1:18" x14ac:dyDescent="0.35">
      <c r="A886" s="262" t="s">
        <v>6263</v>
      </c>
      <c r="B886" s="262" t="s">
        <v>629</v>
      </c>
      <c r="C886" s="262" t="s">
        <v>5619</v>
      </c>
      <c r="D886" s="20" t="s">
        <v>5894</v>
      </c>
      <c r="E886" s="401">
        <v>5000</v>
      </c>
      <c r="F886" s="262" t="s">
        <v>5925</v>
      </c>
      <c r="G886" s="20" t="s">
        <v>5926</v>
      </c>
      <c r="H886" s="20" t="s">
        <v>5710</v>
      </c>
      <c r="I886" s="20" t="s">
        <v>5622</v>
      </c>
      <c r="J886" s="20" t="s">
        <v>5710</v>
      </c>
      <c r="K886" s="258">
        <v>1</v>
      </c>
      <c r="L886" s="258">
        <v>12</v>
      </c>
      <c r="M886" s="258">
        <v>60000</v>
      </c>
      <c r="N886" s="402">
        <v>1</v>
      </c>
      <c r="O886" s="402">
        <v>6</v>
      </c>
      <c r="P886" s="259">
        <v>30000</v>
      </c>
      <c r="Q886" s="402">
        <v>1</v>
      </c>
      <c r="R886" s="402">
        <v>12</v>
      </c>
    </row>
    <row r="887" spans="1:18" x14ac:dyDescent="0.35">
      <c r="A887" s="262" t="s">
        <v>6263</v>
      </c>
      <c r="B887" s="262" t="s">
        <v>629</v>
      </c>
      <c r="C887" s="262" t="s">
        <v>5619</v>
      </c>
      <c r="D887" s="20" t="s">
        <v>5894</v>
      </c>
      <c r="E887" s="401">
        <v>5200</v>
      </c>
      <c r="F887" s="262" t="s">
        <v>5927</v>
      </c>
      <c r="G887" s="20" t="s">
        <v>5928</v>
      </c>
      <c r="H887" s="20" t="s">
        <v>5710</v>
      </c>
      <c r="I887" s="20" t="s">
        <v>5622</v>
      </c>
      <c r="J887" s="20" t="s">
        <v>5710</v>
      </c>
      <c r="K887" s="258">
        <v>1</v>
      </c>
      <c r="L887" s="258">
        <v>12</v>
      </c>
      <c r="M887" s="258">
        <v>62400</v>
      </c>
      <c r="N887" s="402">
        <v>1</v>
      </c>
      <c r="O887" s="402">
        <v>6</v>
      </c>
      <c r="P887" s="259">
        <v>31200</v>
      </c>
      <c r="Q887" s="402">
        <v>1</v>
      </c>
      <c r="R887" s="402">
        <v>12</v>
      </c>
    </row>
    <row r="888" spans="1:18" x14ac:dyDescent="0.35">
      <c r="A888" s="262" t="s">
        <v>6263</v>
      </c>
      <c r="B888" s="262" t="s">
        <v>629</v>
      </c>
      <c r="C888" s="262" t="s">
        <v>5619</v>
      </c>
      <c r="D888" s="20" t="s">
        <v>5894</v>
      </c>
      <c r="E888" s="401">
        <v>4000</v>
      </c>
      <c r="F888" s="262" t="s">
        <v>5929</v>
      </c>
      <c r="G888" s="20" t="s">
        <v>5930</v>
      </c>
      <c r="H888" s="20" t="s">
        <v>5708</v>
      </c>
      <c r="I888" s="20" t="s">
        <v>648</v>
      </c>
      <c r="J888" s="20" t="s">
        <v>5708</v>
      </c>
      <c r="K888" s="258">
        <v>1</v>
      </c>
      <c r="L888" s="258">
        <v>12</v>
      </c>
      <c r="M888" s="258">
        <v>48000</v>
      </c>
      <c r="N888" s="402">
        <v>1</v>
      </c>
      <c r="O888" s="402">
        <v>6</v>
      </c>
      <c r="P888" s="259">
        <v>24000</v>
      </c>
      <c r="Q888" s="402">
        <v>1</v>
      </c>
      <c r="R888" s="402">
        <v>12</v>
      </c>
    </row>
    <row r="889" spans="1:18" x14ac:dyDescent="0.35">
      <c r="A889" s="262" t="s">
        <v>6263</v>
      </c>
      <c r="B889" s="262" t="s">
        <v>629</v>
      </c>
      <c r="C889" s="262" t="s">
        <v>5619</v>
      </c>
      <c r="D889" s="20" t="s">
        <v>5894</v>
      </c>
      <c r="E889" s="401">
        <v>5000</v>
      </c>
      <c r="F889" s="262" t="s">
        <v>5931</v>
      </c>
      <c r="G889" s="20" t="s">
        <v>5932</v>
      </c>
      <c r="H889" s="20" t="s">
        <v>5710</v>
      </c>
      <c r="I889" s="20" t="s">
        <v>5622</v>
      </c>
      <c r="J889" s="20" t="s">
        <v>5710</v>
      </c>
      <c r="K889" s="258">
        <v>1</v>
      </c>
      <c r="L889" s="258">
        <v>12</v>
      </c>
      <c r="M889" s="258">
        <v>60000</v>
      </c>
      <c r="N889" s="402">
        <v>1</v>
      </c>
      <c r="O889" s="402">
        <v>6</v>
      </c>
      <c r="P889" s="259">
        <v>30000</v>
      </c>
      <c r="Q889" s="402">
        <v>1</v>
      </c>
      <c r="R889" s="402">
        <v>12</v>
      </c>
    </row>
    <row r="890" spans="1:18" x14ac:dyDescent="0.35">
      <c r="A890" s="262" t="s">
        <v>6263</v>
      </c>
      <c r="B890" s="262" t="s">
        <v>629</v>
      </c>
      <c r="C890" s="262" t="s">
        <v>5619</v>
      </c>
      <c r="D890" s="20" t="s">
        <v>5894</v>
      </c>
      <c r="E890" s="401">
        <v>5000</v>
      </c>
      <c r="F890" s="262" t="s">
        <v>5933</v>
      </c>
      <c r="G890" s="20" t="s">
        <v>5934</v>
      </c>
      <c r="H890" s="20" t="s">
        <v>5710</v>
      </c>
      <c r="I890" s="20" t="s">
        <v>5622</v>
      </c>
      <c r="J890" s="20" t="s">
        <v>5710</v>
      </c>
      <c r="K890" s="258">
        <v>1</v>
      </c>
      <c r="L890" s="258">
        <v>12</v>
      </c>
      <c r="M890" s="258">
        <v>60000</v>
      </c>
      <c r="N890" s="402">
        <v>1</v>
      </c>
      <c r="O890" s="402">
        <v>6</v>
      </c>
      <c r="P890" s="259">
        <v>30000</v>
      </c>
      <c r="Q890" s="402">
        <v>1</v>
      </c>
      <c r="R890" s="402">
        <v>12</v>
      </c>
    </row>
    <row r="891" spans="1:18" x14ac:dyDescent="0.35">
      <c r="A891" s="262" t="s">
        <v>6263</v>
      </c>
      <c r="B891" s="262" t="s">
        <v>629</v>
      </c>
      <c r="C891" s="262" t="s">
        <v>5619</v>
      </c>
      <c r="D891" s="20" t="s">
        <v>5894</v>
      </c>
      <c r="E891" s="401">
        <v>7000</v>
      </c>
      <c r="F891" s="262" t="s">
        <v>5935</v>
      </c>
      <c r="G891" s="20" t="s">
        <v>5936</v>
      </c>
      <c r="H891" s="20" t="s">
        <v>5710</v>
      </c>
      <c r="I891" s="20" t="s">
        <v>5622</v>
      </c>
      <c r="J891" s="20" t="s">
        <v>5710</v>
      </c>
      <c r="K891" s="258">
        <v>1</v>
      </c>
      <c r="L891" s="258">
        <v>12</v>
      </c>
      <c r="M891" s="258">
        <v>84000</v>
      </c>
      <c r="N891" s="402">
        <v>1</v>
      </c>
      <c r="O891" s="402">
        <v>6</v>
      </c>
      <c r="P891" s="259">
        <v>42000</v>
      </c>
      <c r="Q891" s="402">
        <v>1</v>
      </c>
      <c r="R891" s="402">
        <v>12</v>
      </c>
    </row>
    <row r="892" spans="1:18" x14ac:dyDescent="0.35">
      <c r="A892" s="262" t="s">
        <v>6263</v>
      </c>
      <c r="B892" s="262" t="s">
        <v>629</v>
      </c>
      <c r="C892" s="262" t="s">
        <v>5619</v>
      </c>
      <c r="D892" s="20" t="s">
        <v>5894</v>
      </c>
      <c r="E892" s="401">
        <v>5000</v>
      </c>
      <c r="F892" s="262" t="s">
        <v>5937</v>
      </c>
      <c r="G892" s="20" t="s">
        <v>5938</v>
      </c>
      <c r="H892" s="20" t="s">
        <v>5710</v>
      </c>
      <c r="I892" s="20" t="s">
        <v>5622</v>
      </c>
      <c r="J892" s="20" t="s">
        <v>5710</v>
      </c>
      <c r="K892" s="258">
        <v>1</v>
      </c>
      <c r="L892" s="258">
        <v>12</v>
      </c>
      <c r="M892" s="258">
        <v>60000</v>
      </c>
      <c r="N892" s="402">
        <v>1</v>
      </c>
      <c r="O892" s="402">
        <v>6</v>
      </c>
      <c r="P892" s="259">
        <v>30000</v>
      </c>
      <c r="Q892" s="402">
        <v>1</v>
      </c>
      <c r="R892" s="402">
        <v>12</v>
      </c>
    </row>
    <row r="893" spans="1:18" x14ac:dyDescent="0.35">
      <c r="A893" s="262" t="s">
        <v>6263</v>
      </c>
      <c r="B893" s="262" t="s">
        <v>629</v>
      </c>
      <c r="C893" s="262" t="s">
        <v>5619</v>
      </c>
      <c r="D893" s="20" t="s">
        <v>5894</v>
      </c>
      <c r="E893" s="401">
        <v>6000</v>
      </c>
      <c r="F893" s="262" t="s">
        <v>5939</v>
      </c>
      <c r="G893" s="20" t="s">
        <v>5940</v>
      </c>
      <c r="H893" s="20" t="s">
        <v>5708</v>
      </c>
      <c r="I893" s="20" t="s">
        <v>648</v>
      </c>
      <c r="J893" s="20" t="s">
        <v>5708</v>
      </c>
      <c r="K893" s="258">
        <v>1</v>
      </c>
      <c r="L893" s="258">
        <v>12</v>
      </c>
      <c r="M893" s="258">
        <v>72000</v>
      </c>
      <c r="N893" s="402">
        <v>1</v>
      </c>
      <c r="O893" s="402">
        <v>6</v>
      </c>
      <c r="P893" s="259">
        <v>36000</v>
      </c>
      <c r="Q893" s="402">
        <v>1</v>
      </c>
      <c r="R893" s="402">
        <v>12</v>
      </c>
    </row>
    <row r="894" spans="1:18" x14ac:dyDescent="0.35">
      <c r="A894" s="262" t="s">
        <v>6263</v>
      </c>
      <c r="B894" s="262" t="s">
        <v>629</v>
      </c>
      <c r="C894" s="262" t="s">
        <v>5619</v>
      </c>
      <c r="D894" s="20" t="s">
        <v>5894</v>
      </c>
      <c r="E894" s="401">
        <v>4000</v>
      </c>
      <c r="F894" s="262" t="s">
        <v>5941</v>
      </c>
      <c r="G894" s="20" t="s">
        <v>5942</v>
      </c>
      <c r="H894" s="20" t="s">
        <v>5710</v>
      </c>
      <c r="I894" s="20" t="s">
        <v>5622</v>
      </c>
      <c r="J894" s="20" t="s">
        <v>5710</v>
      </c>
      <c r="K894" s="258">
        <v>1</v>
      </c>
      <c r="L894" s="258">
        <v>12</v>
      </c>
      <c r="M894" s="258">
        <v>48000</v>
      </c>
      <c r="N894" s="402">
        <v>1</v>
      </c>
      <c r="O894" s="402">
        <v>6</v>
      </c>
      <c r="P894" s="259">
        <v>24000</v>
      </c>
      <c r="Q894" s="402">
        <v>1</v>
      </c>
      <c r="R894" s="402">
        <v>12</v>
      </c>
    </row>
    <row r="895" spans="1:18" x14ac:dyDescent="0.35">
      <c r="A895" s="262" t="s">
        <v>6263</v>
      </c>
      <c r="B895" s="262" t="s">
        <v>629</v>
      </c>
      <c r="C895" s="262" t="s">
        <v>5619</v>
      </c>
      <c r="D895" s="20" t="s">
        <v>5894</v>
      </c>
      <c r="E895" s="401">
        <v>7500</v>
      </c>
      <c r="F895" s="262" t="s">
        <v>5943</v>
      </c>
      <c r="G895" s="20" t="s">
        <v>5944</v>
      </c>
      <c r="H895" s="20" t="s">
        <v>5710</v>
      </c>
      <c r="I895" s="20" t="s">
        <v>5622</v>
      </c>
      <c r="J895" s="20" t="s">
        <v>5710</v>
      </c>
      <c r="K895" s="258">
        <v>1</v>
      </c>
      <c r="L895" s="258">
        <v>12</v>
      </c>
      <c r="M895" s="258">
        <v>90000</v>
      </c>
      <c r="N895" s="402">
        <v>1</v>
      </c>
      <c r="O895" s="402">
        <v>6</v>
      </c>
      <c r="P895" s="259">
        <v>45000</v>
      </c>
      <c r="Q895" s="402">
        <v>1</v>
      </c>
      <c r="R895" s="402">
        <v>12</v>
      </c>
    </row>
    <row r="896" spans="1:18" x14ac:dyDescent="0.35">
      <c r="A896" s="262" t="s">
        <v>6263</v>
      </c>
      <c r="B896" s="262" t="s">
        <v>629</v>
      </c>
      <c r="C896" s="262" t="s">
        <v>5619</v>
      </c>
      <c r="D896" s="20" t="s">
        <v>5945</v>
      </c>
      <c r="E896" s="401">
        <v>5500</v>
      </c>
      <c r="F896" s="262" t="s">
        <v>5946</v>
      </c>
      <c r="G896" s="20" t="s">
        <v>5947</v>
      </c>
      <c r="H896" s="20" t="s">
        <v>5948</v>
      </c>
      <c r="I896" s="20" t="s">
        <v>5622</v>
      </c>
      <c r="J896" s="20" t="s">
        <v>5949</v>
      </c>
      <c r="K896" s="258">
        <v>1</v>
      </c>
      <c r="L896" s="258">
        <v>12</v>
      </c>
      <c r="M896" s="258">
        <v>66000</v>
      </c>
      <c r="N896" s="402">
        <v>1</v>
      </c>
      <c r="O896" s="402">
        <v>6</v>
      </c>
      <c r="P896" s="259">
        <v>33000</v>
      </c>
      <c r="Q896" s="402"/>
      <c r="R896" s="402"/>
    </row>
    <row r="897" spans="1:18" x14ac:dyDescent="0.35">
      <c r="A897" s="262" t="s">
        <v>6263</v>
      </c>
      <c r="B897" s="262" t="s">
        <v>629</v>
      </c>
      <c r="C897" s="262" t="s">
        <v>5619</v>
      </c>
      <c r="D897" s="20" t="s">
        <v>5945</v>
      </c>
      <c r="E897" s="401">
        <v>4000</v>
      </c>
      <c r="F897" s="262" t="s">
        <v>5950</v>
      </c>
      <c r="G897" s="20" t="s">
        <v>5951</v>
      </c>
      <c r="H897" s="20" t="s">
        <v>5708</v>
      </c>
      <c r="I897" s="20" t="s">
        <v>5622</v>
      </c>
      <c r="J897" s="20" t="s">
        <v>5708</v>
      </c>
      <c r="K897" s="258">
        <v>1</v>
      </c>
      <c r="L897" s="258">
        <v>12</v>
      </c>
      <c r="M897" s="258">
        <v>48000</v>
      </c>
      <c r="N897" s="402">
        <v>1</v>
      </c>
      <c r="O897" s="402">
        <v>6</v>
      </c>
      <c r="P897" s="259">
        <v>24000</v>
      </c>
      <c r="Q897" s="402">
        <v>1</v>
      </c>
      <c r="R897" s="402">
        <v>12</v>
      </c>
    </row>
    <row r="898" spans="1:18" x14ac:dyDescent="0.35">
      <c r="A898" s="262" t="s">
        <v>6263</v>
      </c>
      <c r="B898" s="262" t="s">
        <v>629</v>
      </c>
      <c r="C898" s="262" t="s">
        <v>5619</v>
      </c>
      <c r="D898" s="20" t="s">
        <v>5945</v>
      </c>
      <c r="E898" s="401">
        <v>3000</v>
      </c>
      <c r="F898" s="262" t="s">
        <v>5952</v>
      </c>
      <c r="G898" s="20" t="s">
        <v>5953</v>
      </c>
      <c r="H898" s="20" t="s">
        <v>5708</v>
      </c>
      <c r="I898" s="20" t="s">
        <v>5622</v>
      </c>
      <c r="J898" s="20" t="s">
        <v>5708</v>
      </c>
      <c r="K898" s="258">
        <v>1</v>
      </c>
      <c r="L898" s="258">
        <v>12</v>
      </c>
      <c r="M898" s="258">
        <v>36000</v>
      </c>
      <c r="N898" s="402">
        <v>1</v>
      </c>
      <c r="O898" s="402">
        <v>6</v>
      </c>
      <c r="P898" s="259">
        <v>18000</v>
      </c>
      <c r="Q898" s="402">
        <v>1</v>
      </c>
      <c r="R898" s="402">
        <v>12</v>
      </c>
    </row>
    <row r="899" spans="1:18" x14ac:dyDescent="0.35">
      <c r="A899" s="262" t="s">
        <v>6263</v>
      </c>
      <c r="B899" s="262" t="s">
        <v>629</v>
      </c>
      <c r="C899" s="262" t="s">
        <v>5619</v>
      </c>
      <c r="D899" s="20" t="s">
        <v>5945</v>
      </c>
      <c r="E899" s="401">
        <v>3900</v>
      </c>
      <c r="F899" s="262" t="s">
        <v>5954</v>
      </c>
      <c r="G899" s="20" t="s">
        <v>5955</v>
      </c>
      <c r="H899" s="20" t="s">
        <v>5708</v>
      </c>
      <c r="I899" s="20" t="s">
        <v>5622</v>
      </c>
      <c r="J899" s="20" t="s">
        <v>5708</v>
      </c>
      <c r="K899" s="258">
        <v>1</v>
      </c>
      <c r="L899" s="258">
        <v>12</v>
      </c>
      <c r="M899" s="258">
        <v>46800</v>
      </c>
      <c r="N899" s="402">
        <v>1</v>
      </c>
      <c r="O899" s="402">
        <v>6</v>
      </c>
      <c r="P899" s="259">
        <v>23400</v>
      </c>
      <c r="Q899" s="402">
        <v>1</v>
      </c>
      <c r="R899" s="402">
        <v>12</v>
      </c>
    </row>
    <row r="900" spans="1:18" x14ac:dyDescent="0.35">
      <c r="A900" s="262" t="s">
        <v>6263</v>
      </c>
      <c r="B900" s="262" t="s">
        <v>629</v>
      </c>
      <c r="C900" s="262" t="s">
        <v>5619</v>
      </c>
      <c r="D900" s="20" t="s">
        <v>5945</v>
      </c>
      <c r="E900" s="401">
        <v>4500</v>
      </c>
      <c r="F900" s="262" t="s">
        <v>5956</v>
      </c>
      <c r="G900" s="20" t="s">
        <v>5957</v>
      </c>
      <c r="H900" s="20" t="s">
        <v>5708</v>
      </c>
      <c r="I900" s="20" t="s">
        <v>5622</v>
      </c>
      <c r="J900" s="20" t="s">
        <v>5708</v>
      </c>
      <c r="K900" s="258">
        <v>1</v>
      </c>
      <c r="L900" s="258">
        <v>12</v>
      </c>
      <c r="M900" s="258">
        <v>54000</v>
      </c>
      <c r="N900" s="402">
        <v>1</v>
      </c>
      <c r="O900" s="402">
        <v>6</v>
      </c>
      <c r="P900" s="259">
        <v>27000</v>
      </c>
      <c r="Q900" s="402">
        <v>1</v>
      </c>
      <c r="R900" s="402">
        <v>12</v>
      </c>
    </row>
    <row r="901" spans="1:18" x14ac:dyDescent="0.35">
      <c r="A901" s="262" t="s">
        <v>6263</v>
      </c>
      <c r="B901" s="262" t="s">
        <v>629</v>
      </c>
      <c r="C901" s="262" t="s">
        <v>5619</v>
      </c>
      <c r="D901" s="20" t="s">
        <v>5945</v>
      </c>
      <c r="E901" s="401">
        <v>6000</v>
      </c>
      <c r="F901" s="262" t="s">
        <v>5958</v>
      </c>
      <c r="G901" s="20" t="s">
        <v>5959</v>
      </c>
      <c r="H901" s="20" t="s">
        <v>5708</v>
      </c>
      <c r="I901" s="20" t="s">
        <v>5622</v>
      </c>
      <c r="J901" s="20" t="s">
        <v>5708</v>
      </c>
      <c r="K901" s="258">
        <v>1</v>
      </c>
      <c r="L901" s="258">
        <v>12</v>
      </c>
      <c r="M901" s="258">
        <v>72000</v>
      </c>
      <c r="N901" s="402">
        <v>1</v>
      </c>
      <c r="O901" s="402">
        <v>6</v>
      </c>
      <c r="P901" s="259">
        <v>36000</v>
      </c>
      <c r="Q901" s="402">
        <v>1</v>
      </c>
      <c r="R901" s="402">
        <v>12</v>
      </c>
    </row>
    <row r="902" spans="1:18" x14ac:dyDescent="0.35">
      <c r="A902" s="262" t="s">
        <v>6263</v>
      </c>
      <c r="B902" s="262" t="s">
        <v>629</v>
      </c>
      <c r="C902" s="262" t="s">
        <v>5619</v>
      </c>
      <c r="D902" s="20" t="s">
        <v>5945</v>
      </c>
      <c r="E902" s="401">
        <v>4000</v>
      </c>
      <c r="F902" s="262" t="s">
        <v>5960</v>
      </c>
      <c r="G902" s="20" t="s">
        <v>5961</v>
      </c>
      <c r="H902" s="20" t="s">
        <v>5710</v>
      </c>
      <c r="I902" s="20" t="s">
        <v>5622</v>
      </c>
      <c r="J902" s="20" t="s">
        <v>5710</v>
      </c>
      <c r="K902" s="258">
        <v>1</v>
      </c>
      <c r="L902" s="258">
        <v>12</v>
      </c>
      <c r="M902" s="258">
        <v>48000</v>
      </c>
      <c r="N902" s="402">
        <v>1</v>
      </c>
      <c r="O902" s="402">
        <v>6</v>
      </c>
      <c r="P902" s="259">
        <v>24000</v>
      </c>
      <c r="Q902" s="402">
        <v>1</v>
      </c>
      <c r="R902" s="402">
        <v>12</v>
      </c>
    </row>
    <row r="903" spans="1:18" x14ac:dyDescent="0.35">
      <c r="A903" s="262" t="s">
        <v>6263</v>
      </c>
      <c r="B903" s="262" t="s">
        <v>629</v>
      </c>
      <c r="C903" s="262" t="s">
        <v>5619</v>
      </c>
      <c r="D903" s="20" t="s">
        <v>5945</v>
      </c>
      <c r="E903" s="401">
        <v>4000</v>
      </c>
      <c r="F903" s="262" t="s">
        <v>5962</v>
      </c>
      <c r="G903" s="20" t="s">
        <v>5963</v>
      </c>
      <c r="H903" s="20" t="s">
        <v>5708</v>
      </c>
      <c r="I903" s="20" t="s">
        <v>648</v>
      </c>
      <c r="J903" s="20" t="s">
        <v>5708</v>
      </c>
      <c r="K903" s="258">
        <v>1</v>
      </c>
      <c r="L903" s="258">
        <v>12</v>
      </c>
      <c r="M903" s="258">
        <v>48000</v>
      </c>
      <c r="N903" s="402">
        <v>1</v>
      </c>
      <c r="O903" s="402">
        <v>6</v>
      </c>
      <c r="P903" s="259">
        <v>24000</v>
      </c>
      <c r="Q903" s="402">
        <v>1</v>
      </c>
      <c r="R903" s="402">
        <v>12</v>
      </c>
    </row>
    <row r="904" spans="1:18" x14ac:dyDescent="0.35">
      <c r="A904" s="262" t="s">
        <v>6263</v>
      </c>
      <c r="B904" s="262" t="s">
        <v>629</v>
      </c>
      <c r="C904" s="262" t="s">
        <v>5619</v>
      </c>
      <c r="D904" s="20" t="s">
        <v>5945</v>
      </c>
      <c r="E904" s="401">
        <v>5000</v>
      </c>
      <c r="F904" s="262" t="s">
        <v>5964</v>
      </c>
      <c r="G904" s="20" t="s">
        <v>5965</v>
      </c>
      <c r="H904" s="20" t="s">
        <v>5708</v>
      </c>
      <c r="I904" s="20" t="s">
        <v>5622</v>
      </c>
      <c r="J904" s="20" t="s">
        <v>5708</v>
      </c>
      <c r="K904" s="258">
        <v>1</v>
      </c>
      <c r="L904" s="258">
        <v>12</v>
      </c>
      <c r="M904" s="258">
        <v>60000</v>
      </c>
      <c r="N904" s="402">
        <v>1</v>
      </c>
      <c r="O904" s="402">
        <v>6</v>
      </c>
      <c r="P904" s="259">
        <v>30000</v>
      </c>
      <c r="Q904" s="402">
        <v>1</v>
      </c>
      <c r="R904" s="402">
        <v>12</v>
      </c>
    </row>
    <row r="905" spans="1:18" x14ac:dyDescent="0.35">
      <c r="A905" s="262" t="s">
        <v>6263</v>
      </c>
      <c r="B905" s="262" t="s">
        <v>629</v>
      </c>
      <c r="C905" s="262" t="s">
        <v>5619</v>
      </c>
      <c r="D905" s="20" t="s">
        <v>5945</v>
      </c>
      <c r="E905" s="401">
        <v>4000</v>
      </c>
      <c r="F905" s="262" t="s">
        <v>5966</v>
      </c>
      <c r="G905" s="20" t="s">
        <v>5967</v>
      </c>
      <c r="H905" s="20" t="s">
        <v>5708</v>
      </c>
      <c r="I905" s="20" t="s">
        <v>5622</v>
      </c>
      <c r="J905" s="20" t="s">
        <v>5708</v>
      </c>
      <c r="K905" s="258">
        <v>1</v>
      </c>
      <c r="L905" s="258">
        <v>12</v>
      </c>
      <c r="M905" s="258">
        <v>48000</v>
      </c>
      <c r="N905" s="402">
        <v>1</v>
      </c>
      <c r="O905" s="402">
        <v>6</v>
      </c>
      <c r="P905" s="259">
        <v>24000</v>
      </c>
      <c r="Q905" s="402">
        <v>1</v>
      </c>
      <c r="R905" s="402">
        <v>12</v>
      </c>
    </row>
    <row r="906" spans="1:18" x14ac:dyDescent="0.35">
      <c r="A906" s="262" t="s">
        <v>6263</v>
      </c>
      <c r="B906" s="262" t="s">
        <v>629</v>
      </c>
      <c r="C906" s="262" t="s">
        <v>5619</v>
      </c>
      <c r="D906" s="20" t="s">
        <v>5945</v>
      </c>
      <c r="E906" s="401">
        <v>7000</v>
      </c>
      <c r="F906" s="262" t="s">
        <v>5968</v>
      </c>
      <c r="G906" s="20" t="s">
        <v>5969</v>
      </c>
      <c r="H906" s="20" t="s">
        <v>5708</v>
      </c>
      <c r="I906" s="20" t="s">
        <v>5622</v>
      </c>
      <c r="J906" s="20" t="s">
        <v>5708</v>
      </c>
      <c r="K906" s="258">
        <v>1</v>
      </c>
      <c r="L906" s="258">
        <v>12</v>
      </c>
      <c r="M906" s="258">
        <v>84000</v>
      </c>
      <c r="N906" s="402">
        <v>1</v>
      </c>
      <c r="O906" s="402">
        <v>6</v>
      </c>
      <c r="P906" s="259">
        <v>42000</v>
      </c>
      <c r="Q906" s="402">
        <v>1</v>
      </c>
      <c r="R906" s="402">
        <v>12</v>
      </c>
    </row>
    <row r="907" spans="1:18" x14ac:dyDescent="0.35">
      <c r="A907" s="262" t="s">
        <v>6263</v>
      </c>
      <c r="B907" s="262" t="s">
        <v>629</v>
      </c>
      <c r="C907" s="262" t="s">
        <v>5619</v>
      </c>
      <c r="D907" s="20" t="s">
        <v>5945</v>
      </c>
      <c r="E907" s="401">
        <v>3500</v>
      </c>
      <c r="F907" s="262" t="s">
        <v>5970</v>
      </c>
      <c r="G907" s="20" t="s">
        <v>5971</v>
      </c>
      <c r="H907" s="20" t="s">
        <v>5708</v>
      </c>
      <c r="I907" s="20" t="s">
        <v>5622</v>
      </c>
      <c r="J907" s="20" t="s">
        <v>5708</v>
      </c>
      <c r="K907" s="258">
        <v>1</v>
      </c>
      <c r="L907" s="258">
        <v>12</v>
      </c>
      <c r="M907" s="258">
        <v>42000</v>
      </c>
      <c r="N907" s="402">
        <v>1</v>
      </c>
      <c r="O907" s="402">
        <v>6</v>
      </c>
      <c r="P907" s="259">
        <v>21000</v>
      </c>
      <c r="Q907" s="402">
        <v>1</v>
      </c>
      <c r="R907" s="402">
        <v>12</v>
      </c>
    </row>
    <row r="908" spans="1:18" x14ac:dyDescent="0.35">
      <c r="A908" s="262" t="s">
        <v>6263</v>
      </c>
      <c r="B908" s="262" t="s">
        <v>629</v>
      </c>
      <c r="C908" s="262" t="s">
        <v>5619</v>
      </c>
      <c r="D908" s="20" t="s">
        <v>5945</v>
      </c>
      <c r="E908" s="401">
        <v>6000</v>
      </c>
      <c r="F908" s="262" t="s">
        <v>5972</v>
      </c>
      <c r="G908" s="20" t="s">
        <v>5973</v>
      </c>
      <c r="H908" s="20" t="s">
        <v>5708</v>
      </c>
      <c r="I908" s="20" t="s">
        <v>5622</v>
      </c>
      <c r="J908" s="20" t="s">
        <v>5708</v>
      </c>
      <c r="K908" s="258">
        <v>1</v>
      </c>
      <c r="L908" s="258">
        <v>12</v>
      </c>
      <c r="M908" s="258">
        <v>72000</v>
      </c>
      <c r="N908" s="402">
        <v>1</v>
      </c>
      <c r="O908" s="402">
        <v>6</v>
      </c>
      <c r="P908" s="259">
        <v>36000</v>
      </c>
      <c r="Q908" s="402">
        <v>1</v>
      </c>
      <c r="R908" s="402">
        <v>12</v>
      </c>
    </row>
    <row r="909" spans="1:18" x14ac:dyDescent="0.35">
      <c r="A909" s="262" t="s">
        <v>6263</v>
      </c>
      <c r="B909" s="262" t="s">
        <v>629</v>
      </c>
      <c r="C909" s="262" t="s">
        <v>5619</v>
      </c>
      <c r="D909" s="20" t="s">
        <v>5945</v>
      </c>
      <c r="E909" s="401">
        <v>4500</v>
      </c>
      <c r="F909" s="262" t="s">
        <v>5974</v>
      </c>
      <c r="G909" s="20" t="s">
        <v>5975</v>
      </c>
      <c r="H909" s="20" t="s">
        <v>5708</v>
      </c>
      <c r="I909" s="20" t="s">
        <v>5622</v>
      </c>
      <c r="J909" s="20" t="s">
        <v>5708</v>
      </c>
      <c r="K909" s="258">
        <v>1</v>
      </c>
      <c r="L909" s="258">
        <v>12</v>
      </c>
      <c r="M909" s="258">
        <v>54000</v>
      </c>
      <c r="N909" s="402">
        <v>1</v>
      </c>
      <c r="O909" s="402">
        <v>6</v>
      </c>
      <c r="P909" s="259">
        <v>27000</v>
      </c>
      <c r="Q909" s="402">
        <v>1</v>
      </c>
      <c r="R909" s="402">
        <v>12</v>
      </c>
    </row>
    <row r="910" spans="1:18" x14ac:dyDescent="0.35">
      <c r="A910" s="262" t="s">
        <v>6263</v>
      </c>
      <c r="B910" s="262" t="s">
        <v>629</v>
      </c>
      <c r="C910" s="262" t="s">
        <v>5619</v>
      </c>
      <c r="D910" s="20" t="s">
        <v>5945</v>
      </c>
      <c r="E910" s="401">
        <v>6000</v>
      </c>
      <c r="F910" s="262" t="s">
        <v>5976</v>
      </c>
      <c r="G910" s="20" t="s">
        <v>5977</v>
      </c>
      <c r="H910" s="20" t="s">
        <v>5708</v>
      </c>
      <c r="I910" s="20" t="s">
        <v>5622</v>
      </c>
      <c r="J910" s="20" t="s">
        <v>5708</v>
      </c>
      <c r="K910" s="258">
        <v>1</v>
      </c>
      <c r="L910" s="258">
        <v>12</v>
      </c>
      <c r="M910" s="258">
        <v>72000</v>
      </c>
      <c r="N910" s="402">
        <v>1</v>
      </c>
      <c r="O910" s="402">
        <v>6</v>
      </c>
      <c r="P910" s="259">
        <v>36000</v>
      </c>
      <c r="Q910" s="402">
        <v>1</v>
      </c>
      <c r="R910" s="402">
        <v>12</v>
      </c>
    </row>
    <row r="911" spans="1:18" x14ac:dyDescent="0.35">
      <c r="A911" s="262" t="s">
        <v>6263</v>
      </c>
      <c r="B911" s="262" t="s">
        <v>629</v>
      </c>
      <c r="C911" s="262" t="s">
        <v>5619</v>
      </c>
      <c r="D911" s="20" t="s">
        <v>5945</v>
      </c>
      <c r="E911" s="401">
        <v>6000</v>
      </c>
      <c r="F911" s="262" t="s">
        <v>5978</v>
      </c>
      <c r="G911" s="20" t="s">
        <v>5979</v>
      </c>
      <c r="H911" s="20" t="s">
        <v>5948</v>
      </c>
      <c r="I911" s="20" t="s">
        <v>5622</v>
      </c>
      <c r="J911" s="20" t="s">
        <v>5948</v>
      </c>
      <c r="K911" s="258">
        <v>1</v>
      </c>
      <c r="L911" s="258">
        <v>12</v>
      </c>
      <c r="M911" s="258">
        <v>72000</v>
      </c>
      <c r="N911" s="402">
        <v>1</v>
      </c>
      <c r="O911" s="402">
        <v>6</v>
      </c>
      <c r="P911" s="259">
        <v>36000</v>
      </c>
      <c r="Q911" s="402">
        <v>1</v>
      </c>
      <c r="R911" s="402">
        <v>12</v>
      </c>
    </row>
    <row r="912" spans="1:18" x14ac:dyDescent="0.35">
      <c r="A912" s="262" t="s">
        <v>6263</v>
      </c>
      <c r="B912" s="262" t="s">
        <v>629</v>
      </c>
      <c r="C912" s="262" t="s">
        <v>5619</v>
      </c>
      <c r="D912" s="20" t="s">
        <v>5945</v>
      </c>
      <c r="E912" s="401">
        <v>3500</v>
      </c>
      <c r="F912" s="262" t="s">
        <v>5980</v>
      </c>
      <c r="G912" s="20" t="s">
        <v>5981</v>
      </c>
      <c r="H912" s="20" t="s">
        <v>5708</v>
      </c>
      <c r="I912" s="20" t="s">
        <v>5622</v>
      </c>
      <c r="J912" s="20" t="s">
        <v>5708</v>
      </c>
      <c r="K912" s="258">
        <v>1</v>
      </c>
      <c r="L912" s="258">
        <v>12</v>
      </c>
      <c r="M912" s="258">
        <v>42000</v>
      </c>
      <c r="N912" s="402">
        <v>1</v>
      </c>
      <c r="O912" s="402">
        <v>6</v>
      </c>
      <c r="P912" s="259">
        <v>21000</v>
      </c>
      <c r="Q912" s="402">
        <v>1</v>
      </c>
      <c r="R912" s="402">
        <v>12</v>
      </c>
    </row>
    <row r="913" spans="1:18" x14ac:dyDescent="0.35">
      <c r="A913" s="262" t="s">
        <v>6263</v>
      </c>
      <c r="B913" s="262" t="s">
        <v>629</v>
      </c>
      <c r="C913" s="262" t="s">
        <v>5619</v>
      </c>
      <c r="D913" s="20" t="s">
        <v>5945</v>
      </c>
      <c r="E913" s="401">
        <v>2500</v>
      </c>
      <c r="F913" s="262" t="s">
        <v>5982</v>
      </c>
      <c r="G913" s="20" t="s">
        <v>5983</v>
      </c>
      <c r="H913" s="20" t="s">
        <v>5708</v>
      </c>
      <c r="I913" s="20" t="s">
        <v>5622</v>
      </c>
      <c r="J913" s="20" t="s">
        <v>5708</v>
      </c>
      <c r="K913" s="258">
        <v>1</v>
      </c>
      <c r="L913" s="258">
        <v>12</v>
      </c>
      <c r="M913" s="258">
        <v>30000</v>
      </c>
      <c r="N913" s="402">
        <v>1</v>
      </c>
      <c r="O913" s="402">
        <v>6</v>
      </c>
      <c r="P913" s="259">
        <v>15000</v>
      </c>
      <c r="Q913" s="402">
        <v>1</v>
      </c>
      <c r="R913" s="402">
        <v>12</v>
      </c>
    </row>
    <row r="914" spans="1:18" x14ac:dyDescent="0.35">
      <c r="A914" s="262" t="s">
        <v>6263</v>
      </c>
      <c r="B914" s="262" t="s">
        <v>629</v>
      </c>
      <c r="C914" s="262" t="s">
        <v>5619</v>
      </c>
      <c r="D914" s="20" t="s">
        <v>5945</v>
      </c>
      <c r="E914" s="401">
        <v>4000</v>
      </c>
      <c r="F914" s="262" t="s">
        <v>5984</v>
      </c>
      <c r="G914" s="20" t="s">
        <v>5985</v>
      </c>
      <c r="H914" s="20" t="s">
        <v>5708</v>
      </c>
      <c r="I914" s="20" t="s">
        <v>5622</v>
      </c>
      <c r="J914" s="20" t="s">
        <v>5708</v>
      </c>
      <c r="K914" s="258">
        <v>1</v>
      </c>
      <c r="L914" s="258">
        <v>12</v>
      </c>
      <c r="M914" s="258">
        <v>48000</v>
      </c>
      <c r="N914" s="402">
        <v>1</v>
      </c>
      <c r="O914" s="402">
        <v>6</v>
      </c>
      <c r="P914" s="259">
        <v>24000</v>
      </c>
      <c r="Q914" s="402">
        <v>1</v>
      </c>
      <c r="R914" s="402">
        <v>12</v>
      </c>
    </row>
    <row r="915" spans="1:18" x14ac:dyDescent="0.35">
      <c r="A915" s="262" t="s">
        <v>6263</v>
      </c>
      <c r="B915" s="262" t="s">
        <v>629</v>
      </c>
      <c r="C915" s="262" t="s">
        <v>5619</v>
      </c>
      <c r="D915" s="20" t="s">
        <v>5945</v>
      </c>
      <c r="E915" s="401">
        <v>5500</v>
      </c>
      <c r="F915" s="262" t="s">
        <v>5986</v>
      </c>
      <c r="G915" s="20" t="s">
        <v>5987</v>
      </c>
      <c r="H915" s="20" t="s">
        <v>5708</v>
      </c>
      <c r="I915" s="20" t="s">
        <v>5622</v>
      </c>
      <c r="J915" s="20" t="s">
        <v>5708</v>
      </c>
      <c r="K915" s="258">
        <v>1</v>
      </c>
      <c r="L915" s="258">
        <v>12</v>
      </c>
      <c r="M915" s="258">
        <v>66000</v>
      </c>
      <c r="N915" s="402">
        <v>1</v>
      </c>
      <c r="O915" s="402">
        <v>6</v>
      </c>
      <c r="P915" s="259">
        <v>33000</v>
      </c>
      <c r="Q915" s="402">
        <v>1</v>
      </c>
      <c r="R915" s="402">
        <v>12</v>
      </c>
    </row>
    <row r="916" spans="1:18" x14ac:dyDescent="0.35">
      <c r="A916" s="262" t="s">
        <v>6263</v>
      </c>
      <c r="B916" s="262" t="s">
        <v>629</v>
      </c>
      <c r="C916" s="262" t="s">
        <v>5619</v>
      </c>
      <c r="D916" s="20" t="s">
        <v>5945</v>
      </c>
      <c r="E916" s="401">
        <v>3900</v>
      </c>
      <c r="F916" s="262" t="s">
        <v>5988</v>
      </c>
      <c r="G916" s="20" t="s">
        <v>5989</v>
      </c>
      <c r="H916" s="20" t="s">
        <v>5708</v>
      </c>
      <c r="I916" s="20" t="s">
        <v>5622</v>
      </c>
      <c r="J916" s="20" t="s">
        <v>5708</v>
      </c>
      <c r="K916" s="258">
        <v>1</v>
      </c>
      <c r="L916" s="258">
        <v>12</v>
      </c>
      <c r="M916" s="258">
        <v>46800</v>
      </c>
      <c r="N916" s="402">
        <v>1</v>
      </c>
      <c r="O916" s="402">
        <v>6</v>
      </c>
      <c r="P916" s="259">
        <v>23400</v>
      </c>
      <c r="Q916" s="402">
        <v>1</v>
      </c>
      <c r="R916" s="402">
        <v>12</v>
      </c>
    </row>
    <row r="917" spans="1:18" x14ac:dyDescent="0.35">
      <c r="A917" s="262" t="s">
        <v>6263</v>
      </c>
      <c r="B917" s="262" t="s">
        <v>629</v>
      </c>
      <c r="C917" s="262" t="s">
        <v>5619</v>
      </c>
      <c r="D917" s="20" t="s">
        <v>5945</v>
      </c>
      <c r="E917" s="401">
        <v>3400</v>
      </c>
      <c r="F917" s="262" t="s">
        <v>5990</v>
      </c>
      <c r="G917" s="20" t="s">
        <v>5991</v>
      </c>
      <c r="H917" s="20" t="s">
        <v>635</v>
      </c>
      <c r="I917" s="20" t="s">
        <v>635</v>
      </c>
      <c r="J917" s="20" t="s">
        <v>728</v>
      </c>
      <c r="K917" s="258">
        <v>1</v>
      </c>
      <c r="L917" s="258">
        <v>12</v>
      </c>
      <c r="M917" s="258">
        <v>40800</v>
      </c>
      <c r="N917" s="402">
        <v>1</v>
      </c>
      <c r="O917" s="402">
        <v>6</v>
      </c>
      <c r="P917" s="259">
        <v>20400</v>
      </c>
      <c r="Q917" s="402">
        <v>1</v>
      </c>
      <c r="R917" s="402">
        <v>12</v>
      </c>
    </row>
    <row r="918" spans="1:18" x14ac:dyDescent="0.35">
      <c r="A918" s="262" t="s">
        <v>6263</v>
      </c>
      <c r="B918" s="262" t="s">
        <v>629</v>
      </c>
      <c r="C918" s="262" t="s">
        <v>5619</v>
      </c>
      <c r="D918" s="20" t="s">
        <v>5945</v>
      </c>
      <c r="E918" s="401">
        <v>4000</v>
      </c>
      <c r="F918" s="262" t="s">
        <v>5992</v>
      </c>
      <c r="G918" s="20" t="s">
        <v>5993</v>
      </c>
      <c r="H918" s="20" t="s">
        <v>5708</v>
      </c>
      <c r="I918" s="20" t="s">
        <v>5622</v>
      </c>
      <c r="J918" s="20" t="s">
        <v>5708</v>
      </c>
      <c r="K918" s="258">
        <v>1</v>
      </c>
      <c r="L918" s="258">
        <v>12</v>
      </c>
      <c r="M918" s="258">
        <v>48000</v>
      </c>
      <c r="N918" s="402">
        <v>1</v>
      </c>
      <c r="O918" s="402">
        <v>6</v>
      </c>
      <c r="P918" s="259">
        <v>24000</v>
      </c>
      <c r="Q918" s="402">
        <v>1</v>
      </c>
      <c r="R918" s="402">
        <v>12</v>
      </c>
    </row>
    <row r="919" spans="1:18" x14ac:dyDescent="0.35">
      <c r="A919" s="262" t="s">
        <v>6263</v>
      </c>
      <c r="B919" s="262" t="s">
        <v>629</v>
      </c>
      <c r="C919" s="262" t="s">
        <v>5619</v>
      </c>
      <c r="D919" s="20" t="s">
        <v>5945</v>
      </c>
      <c r="E919" s="401">
        <v>5000</v>
      </c>
      <c r="F919" s="262" t="s">
        <v>5994</v>
      </c>
      <c r="G919" s="20" t="s">
        <v>5995</v>
      </c>
      <c r="H919" s="20" t="s">
        <v>5708</v>
      </c>
      <c r="I919" s="20" t="s">
        <v>5622</v>
      </c>
      <c r="J919" s="20" t="s">
        <v>5708</v>
      </c>
      <c r="K919" s="258">
        <v>1</v>
      </c>
      <c r="L919" s="258">
        <v>12</v>
      </c>
      <c r="M919" s="258">
        <v>60000</v>
      </c>
      <c r="N919" s="402">
        <v>1</v>
      </c>
      <c r="O919" s="402">
        <v>6</v>
      </c>
      <c r="P919" s="259">
        <v>30000</v>
      </c>
      <c r="Q919" s="402">
        <v>1</v>
      </c>
      <c r="R919" s="402">
        <v>12</v>
      </c>
    </row>
    <row r="920" spans="1:18" x14ac:dyDescent="0.35">
      <c r="A920" s="262" t="s">
        <v>6263</v>
      </c>
      <c r="B920" s="262" t="s">
        <v>629</v>
      </c>
      <c r="C920" s="262" t="s">
        <v>5619</v>
      </c>
      <c r="D920" s="20" t="s">
        <v>5945</v>
      </c>
      <c r="E920" s="401">
        <v>5500</v>
      </c>
      <c r="F920" s="262" t="s">
        <v>5996</v>
      </c>
      <c r="G920" s="20" t="s">
        <v>5997</v>
      </c>
      <c r="H920" s="20" t="s">
        <v>5708</v>
      </c>
      <c r="I920" s="20" t="s">
        <v>5622</v>
      </c>
      <c r="J920" s="20" t="s">
        <v>5708</v>
      </c>
      <c r="K920" s="258">
        <v>1</v>
      </c>
      <c r="L920" s="258">
        <v>12</v>
      </c>
      <c r="M920" s="258">
        <v>66000</v>
      </c>
      <c r="N920" s="402">
        <v>1</v>
      </c>
      <c r="O920" s="402">
        <v>6</v>
      </c>
      <c r="P920" s="259">
        <v>33000</v>
      </c>
      <c r="Q920" s="402">
        <v>1</v>
      </c>
      <c r="R920" s="402">
        <v>12</v>
      </c>
    </row>
    <row r="921" spans="1:18" x14ac:dyDescent="0.35">
      <c r="A921" s="262" t="s">
        <v>6263</v>
      </c>
      <c r="B921" s="262" t="s">
        <v>629</v>
      </c>
      <c r="C921" s="262" t="s">
        <v>5619</v>
      </c>
      <c r="D921" s="20" t="s">
        <v>5998</v>
      </c>
      <c r="E921" s="401">
        <v>3600</v>
      </c>
      <c r="F921" s="262" t="s">
        <v>5999</v>
      </c>
      <c r="G921" s="20" t="s">
        <v>6000</v>
      </c>
      <c r="H921" s="20" t="s">
        <v>5708</v>
      </c>
      <c r="I921" s="20" t="s">
        <v>5622</v>
      </c>
      <c r="J921" s="20" t="s">
        <v>5708</v>
      </c>
      <c r="K921" s="258">
        <v>1</v>
      </c>
      <c r="L921" s="258">
        <v>12</v>
      </c>
      <c r="M921" s="258">
        <v>43200</v>
      </c>
      <c r="N921" s="402">
        <v>1</v>
      </c>
      <c r="O921" s="402">
        <v>6</v>
      </c>
      <c r="P921" s="259">
        <v>21600</v>
      </c>
      <c r="Q921" s="402">
        <v>1</v>
      </c>
      <c r="R921" s="402">
        <v>12</v>
      </c>
    </row>
    <row r="922" spans="1:18" x14ac:dyDescent="0.35">
      <c r="A922" s="262" t="s">
        <v>6263</v>
      </c>
      <c r="B922" s="262" t="s">
        <v>629</v>
      </c>
      <c r="C922" s="262" t="s">
        <v>5619</v>
      </c>
      <c r="D922" s="20" t="s">
        <v>5998</v>
      </c>
      <c r="E922" s="401">
        <v>4500</v>
      </c>
      <c r="F922" s="262" t="s">
        <v>6001</v>
      </c>
      <c r="G922" s="20" t="s">
        <v>6002</v>
      </c>
      <c r="H922" s="20" t="s">
        <v>5708</v>
      </c>
      <c r="I922" s="20" t="s">
        <v>648</v>
      </c>
      <c r="J922" s="20" t="s">
        <v>5708</v>
      </c>
      <c r="K922" s="258">
        <v>1</v>
      </c>
      <c r="L922" s="258">
        <v>12</v>
      </c>
      <c r="M922" s="258">
        <v>54000</v>
      </c>
      <c r="N922" s="402">
        <v>1</v>
      </c>
      <c r="O922" s="402">
        <v>6</v>
      </c>
      <c r="P922" s="259">
        <v>27000</v>
      </c>
      <c r="Q922" s="402">
        <v>1</v>
      </c>
      <c r="R922" s="402">
        <v>12</v>
      </c>
    </row>
    <row r="923" spans="1:18" x14ac:dyDescent="0.35">
      <c r="A923" s="262" t="s">
        <v>6263</v>
      </c>
      <c r="B923" s="262" t="s">
        <v>629</v>
      </c>
      <c r="C923" s="262" t="s">
        <v>5619</v>
      </c>
      <c r="D923" s="20" t="s">
        <v>5998</v>
      </c>
      <c r="E923" s="401">
        <v>7000</v>
      </c>
      <c r="F923" s="262" t="s">
        <v>6003</v>
      </c>
      <c r="G923" s="20" t="s">
        <v>6004</v>
      </c>
      <c r="H923" s="20" t="s">
        <v>5710</v>
      </c>
      <c r="I923" s="20" t="s">
        <v>5622</v>
      </c>
      <c r="J923" s="20" t="s">
        <v>5710</v>
      </c>
      <c r="K923" s="258">
        <v>1</v>
      </c>
      <c r="L923" s="258">
        <v>12</v>
      </c>
      <c r="M923" s="258">
        <v>84000</v>
      </c>
      <c r="N923" s="402">
        <v>1</v>
      </c>
      <c r="O923" s="402">
        <v>6</v>
      </c>
      <c r="P923" s="259">
        <v>42000</v>
      </c>
      <c r="Q923" s="402">
        <v>1</v>
      </c>
      <c r="R923" s="402">
        <v>12</v>
      </c>
    </row>
    <row r="924" spans="1:18" x14ac:dyDescent="0.35">
      <c r="A924" s="262" t="s">
        <v>6263</v>
      </c>
      <c r="B924" s="262" t="s">
        <v>629</v>
      </c>
      <c r="C924" s="262" t="s">
        <v>5619</v>
      </c>
      <c r="D924" s="20" t="s">
        <v>5998</v>
      </c>
      <c r="E924" s="401">
        <v>5500</v>
      </c>
      <c r="F924" s="262" t="s">
        <v>6005</v>
      </c>
      <c r="G924" s="20" t="s">
        <v>6006</v>
      </c>
      <c r="H924" s="20" t="s">
        <v>5710</v>
      </c>
      <c r="I924" s="20" t="s">
        <v>5622</v>
      </c>
      <c r="J924" s="20" t="s">
        <v>5710</v>
      </c>
      <c r="K924" s="258">
        <v>1</v>
      </c>
      <c r="L924" s="258">
        <v>12</v>
      </c>
      <c r="M924" s="258">
        <v>66000</v>
      </c>
      <c r="N924" s="402">
        <v>1</v>
      </c>
      <c r="O924" s="402">
        <v>6</v>
      </c>
      <c r="P924" s="259">
        <v>33000</v>
      </c>
      <c r="Q924" s="402">
        <v>1</v>
      </c>
      <c r="R924" s="402">
        <v>12</v>
      </c>
    </row>
    <row r="925" spans="1:18" x14ac:dyDescent="0.35">
      <c r="A925" s="262" t="s">
        <v>6263</v>
      </c>
      <c r="B925" s="262" t="s">
        <v>629</v>
      </c>
      <c r="C925" s="262" t="s">
        <v>5619</v>
      </c>
      <c r="D925" s="20" t="s">
        <v>5998</v>
      </c>
      <c r="E925" s="401">
        <v>5500</v>
      </c>
      <c r="F925" s="262" t="s">
        <v>6007</v>
      </c>
      <c r="G925" s="20" t="s">
        <v>6008</v>
      </c>
      <c r="H925" s="20" t="s">
        <v>5710</v>
      </c>
      <c r="I925" s="20" t="s">
        <v>5622</v>
      </c>
      <c r="J925" s="20" t="s">
        <v>5710</v>
      </c>
      <c r="K925" s="258">
        <v>1</v>
      </c>
      <c r="L925" s="258">
        <v>12</v>
      </c>
      <c r="M925" s="258">
        <v>66000</v>
      </c>
      <c r="N925" s="402">
        <v>1</v>
      </c>
      <c r="O925" s="402">
        <v>6</v>
      </c>
      <c r="P925" s="259">
        <v>33000</v>
      </c>
      <c r="Q925" s="402">
        <v>1</v>
      </c>
      <c r="R925" s="402">
        <v>12</v>
      </c>
    </row>
    <row r="926" spans="1:18" x14ac:dyDescent="0.35">
      <c r="A926" s="262" t="s">
        <v>6263</v>
      </c>
      <c r="B926" s="262" t="s">
        <v>629</v>
      </c>
      <c r="C926" s="262" t="s">
        <v>5619</v>
      </c>
      <c r="D926" s="20" t="s">
        <v>5998</v>
      </c>
      <c r="E926" s="401">
        <v>4000</v>
      </c>
      <c r="F926" s="262" t="s">
        <v>6009</v>
      </c>
      <c r="G926" s="20" t="s">
        <v>6010</v>
      </c>
      <c r="H926" s="20" t="s">
        <v>5710</v>
      </c>
      <c r="I926" s="20" t="s">
        <v>5622</v>
      </c>
      <c r="J926" s="20" t="s">
        <v>5710</v>
      </c>
      <c r="K926" s="258">
        <v>1</v>
      </c>
      <c r="L926" s="258">
        <v>12</v>
      </c>
      <c r="M926" s="258">
        <v>48000</v>
      </c>
      <c r="N926" s="402">
        <v>1</v>
      </c>
      <c r="O926" s="402">
        <v>6</v>
      </c>
      <c r="P926" s="259">
        <v>24000</v>
      </c>
      <c r="Q926" s="402">
        <v>1</v>
      </c>
      <c r="R926" s="402">
        <v>12</v>
      </c>
    </row>
    <row r="927" spans="1:18" x14ac:dyDescent="0.35">
      <c r="A927" s="262" t="s">
        <v>6263</v>
      </c>
      <c r="B927" s="262" t="s">
        <v>629</v>
      </c>
      <c r="C927" s="262" t="s">
        <v>5619</v>
      </c>
      <c r="D927" s="20" t="s">
        <v>5998</v>
      </c>
      <c r="E927" s="401">
        <v>2800</v>
      </c>
      <c r="F927" s="262" t="s">
        <v>6011</v>
      </c>
      <c r="G927" s="20" t="s">
        <v>6012</v>
      </c>
      <c r="H927" s="20" t="s">
        <v>694</v>
      </c>
      <c r="I927" s="20" t="s">
        <v>5622</v>
      </c>
      <c r="J927" s="20" t="s">
        <v>694</v>
      </c>
      <c r="K927" s="258">
        <v>1</v>
      </c>
      <c r="L927" s="258">
        <v>12</v>
      </c>
      <c r="M927" s="258">
        <v>33600</v>
      </c>
      <c r="N927" s="402">
        <v>1</v>
      </c>
      <c r="O927" s="402">
        <v>6</v>
      </c>
      <c r="P927" s="259">
        <v>16800</v>
      </c>
      <c r="Q927" s="402">
        <v>1</v>
      </c>
      <c r="R927" s="402">
        <v>12</v>
      </c>
    </row>
    <row r="928" spans="1:18" x14ac:dyDescent="0.35">
      <c r="A928" s="262" t="s">
        <v>6263</v>
      </c>
      <c r="B928" s="262" t="s">
        <v>629</v>
      </c>
      <c r="C928" s="262" t="s">
        <v>5619</v>
      </c>
      <c r="D928" s="20" t="s">
        <v>5998</v>
      </c>
      <c r="E928" s="401">
        <v>5500</v>
      </c>
      <c r="F928" s="262" t="s">
        <v>6013</v>
      </c>
      <c r="G928" s="20" t="s">
        <v>6014</v>
      </c>
      <c r="H928" s="20" t="s">
        <v>5708</v>
      </c>
      <c r="I928" s="20" t="s">
        <v>5622</v>
      </c>
      <c r="J928" s="20" t="s">
        <v>5708</v>
      </c>
      <c r="K928" s="258">
        <v>1</v>
      </c>
      <c r="L928" s="258">
        <v>12</v>
      </c>
      <c r="M928" s="258">
        <v>66000</v>
      </c>
      <c r="N928" s="402">
        <v>1</v>
      </c>
      <c r="O928" s="402">
        <v>6</v>
      </c>
      <c r="P928" s="259">
        <v>33000</v>
      </c>
      <c r="Q928" s="402">
        <v>1</v>
      </c>
      <c r="R928" s="402">
        <v>12</v>
      </c>
    </row>
    <row r="929" spans="1:18" x14ac:dyDescent="0.35">
      <c r="A929" s="262" t="s">
        <v>6263</v>
      </c>
      <c r="B929" s="262" t="s">
        <v>629</v>
      </c>
      <c r="C929" s="262" t="s">
        <v>5619</v>
      </c>
      <c r="D929" s="20" t="s">
        <v>5998</v>
      </c>
      <c r="E929" s="401">
        <v>6000</v>
      </c>
      <c r="F929" s="262" t="s">
        <v>6015</v>
      </c>
      <c r="G929" s="20" t="s">
        <v>6016</v>
      </c>
      <c r="H929" s="20" t="s">
        <v>5708</v>
      </c>
      <c r="I929" s="20" t="s">
        <v>5622</v>
      </c>
      <c r="J929" s="20" t="s">
        <v>5708</v>
      </c>
      <c r="K929" s="258">
        <v>1</v>
      </c>
      <c r="L929" s="258">
        <v>12</v>
      </c>
      <c r="M929" s="258">
        <v>72000</v>
      </c>
      <c r="N929" s="402">
        <v>1</v>
      </c>
      <c r="O929" s="402">
        <v>6</v>
      </c>
      <c r="P929" s="259">
        <v>36000</v>
      </c>
      <c r="Q929" s="402">
        <v>1</v>
      </c>
      <c r="R929" s="402">
        <v>12</v>
      </c>
    </row>
    <row r="930" spans="1:18" x14ac:dyDescent="0.35">
      <c r="A930" s="262" t="s">
        <v>6263</v>
      </c>
      <c r="B930" s="262" t="s">
        <v>629</v>
      </c>
      <c r="C930" s="262" t="s">
        <v>5619</v>
      </c>
      <c r="D930" s="20" t="s">
        <v>5998</v>
      </c>
      <c r="E930" s="401">
        <v>3500</v>
      </c>
      <c r="F930" s="262" t="s">
        <v>6017</v>
      </c>
      <c r="G930" s="20" t="s">
        <v>6018</v>
      </c>
      <c r="H930" s="20" t="s">
        <v>5710</v>
      </c>
      <c r="I930" s="20" t="s">
        <v>5622</v>
      </c>
      <c r="J930" s="20" t="s">
        <v>5710</v>
      </c>
      <c r="K930" s="258">
        <v>1</v>
      </c>
      <c r="L930" s="258">
        <v>12</v>
      </c>
      <c r="M930" s="258">
        <v>42000</v>
      </c>
      <c r="N930" s="402">
        <v>1</v>
      </c>
      <c r="O930" s="402">
        <v>6</v>
      </c>
      <c r="P930" s="259">
        <v>21000</v>
      </c>
      <c r="Q930" s="402">
        <v>1</v>
      </c>
      <c r="R930" s="402">
        <v>12</v>
      </c>
    </row>
    <row r="931" spans="1:18" x14ac:dyDescent="0.35">
      <c r="A931" s="262" t="s">
        <v>6263</v>
      </c>
      <c r="B931" s="262" t="s">
        <v>629</v>
      </c>
      <c r="C931" s="262" t="s">
        <v>5619</v>
      </c>
      <c r="D931" s="20" t="s">
        <v>5998</v>
      </c>
      <c r="E931" s="401">
        <v>5000</v>
      </c>
      <c r="F931" s="262" t="s">
        <v>6019</v>
      </c>
      <c r="G931" s="20" t="s">
        <v>6020</v>
      </c>
      <c r="H931" s="20" t="s">
        <v>5710</v>
      </c>
      <c r="I931" s="20" t="s">
        <v>5622</v>
      </c>
      <c r="J931" s="20" t="s">
        <v>5710</v>
      </c>
      <c r="K931" s="258">
        <v>1</v>
      </c>
      <c r="L931" s="258">
        <v>12</v>
      </c>
      <c r="M931" s="258">
        <v>60000</v>
      </c>
      <c r="N931" s="402">
        <v>1</v>
      </c>
      <c r="O931" s="402">
        <v>6</v>
      </c>
      <c r="P931" s="259">
        <v>30000</v>
      </c>
      <c r="Q931" s="402">
        <v>1</v>
      </c>
      <c r="R931" s="402">
        <v>12</v>
      </c>
    </row>
    <row r="932" spans="1:18" x14ac:dyDescent="0.35">
      <c r="A932" s="262" t="s">
        <v>6263</v>
      </c>
      <c r="B932" s="262" t="s">
        <v>629</v>
      </c>
      <c r="C932" s="262" t="s">
        <v>5619</v>
      </c>
      <c r="D932" s="20" t="s">
        <v>5998</v>
      </c>
      <c r="E932" s="401">
        <v>5200</v>
      </c>
      <c r="F932" s="262" t="s">
        <v>6021</v>
      </c>
      <c r="G932" s="20" t="s">
        <v>6022</v>
      </c>
      <c r="H932" s="20" t="s">
        <v>5710</v>
      </c>
      <c r="I932" s="20" t="s">
        <v>5622</v>
      </c>
      <c r="J932" s="20" t="s">
        <v>5710</v>
      </c>
      <c r="K932" s="258">
        <v>1</v>
      </c>
      <c r="L932" s="258">
        <v>12</v>
      </c>
      <c r="M932" s="258">
        <v>62400</v>
      </c>
      <c r="N932" s="402">
        <v>1</v>
      </c>
      <c r="O932" s="402">
        <v>6</v>
      </c>
      <c r="P932" s="259">
        <v>31200</v>
      </c>
      <c r="Q932" s="402">
        <v>1</v>
      </c>
      <c r="R932" s="402">
        <v>12</v>
      </c>
    </row>
    <row r="933" spans="1:18" x14ac:dyDescent="0.35">
      <c r="A933" s="262" t="s">
        <v>6263</v>
      </c>
      <c r="B933" s="262" t="s">
        <v>629</v>
      </c>
      <c r="C933" s="262" t="s">
        <v>5619</v>
      </c>
      <c r="D933" s="20" t="s">
        <v>5998</v>
      </c>
      <c r="E933" s="401">
        <v>5500</v>
      </c>
      <c r="F933" s="262" t="s">
        <v>6023</v>
      </c>
      <c r="G933" s="20" t="s">
        <v>6024</v>
      </c>
      <c r="H933" s="20" t="s">
        <v>5710</v>
      </c>
      <c r="I933" s="20" t="s">
        <v>5622</v>
      </c>
      <c r="J933" s="20" t="s">
        <v>5710</v>
      </c>
      <c r="K933" s="258">
        <v>1</v>
      </c>
      <c r="L933" s="258">
        <v>12</v>
      </c>
      <c r="M933" s="258">
        <v>66000</v>
      </c>
      <c r="N933" s="402">
        <v>1</v>
      </c>
      <c r="O933" s="402">
        <v>6</v>
      </c>
      <c r="P933" s="259">
        <v>33000</v>
      </c>
      <c r="Q933" s="402">
        <v>1</v>
      </c>
      <c r="R933" s="402">
        <v>12</v>
      </c>
    </row>
    <row r="934" spans="1:18" x14ac:dyDescent="0.35">
      <c r="A934" s="262" t="s">
        <v>6263</v>
      </c>
      <c r="B934" s="262" t="s">
        <v>629</v>
      </c>
      <c r="C934" s="262" t="s">
        <v>5619</v>
      </c>
      <c r="D934" s="20" t="s">
        <v>5998</v>
      </c>
      <c r="E934" s="401">
        <v>8000</v>
      </c>
      <c r="F934" s="262" t="s">
        <v>6025</v>
      </c>
      <c r="G934" s="20" t="s">
        <v>6026</v>
      </c>
      <c r="H934" s="20" t="s">
        <v>5708</v>
      </c>
      <c r="I934" s="20" t="s">
        <v>5622</v>
      </c>
      <c r="J934" s="20" t="s">
        <v>5708</v>
      </c>
      <c r="K934" s="258">
        <v>1</v>
      </c>
      <c r="L934" s="258">
        <v>12</v>
      </c>
      <c r="M934" s="258">
        <v>96000</v>
      </c>
      <c r="N934" s="402">
        <v>1</v>
      </c>
      <c r="O934" s="402">
        <v>6</v>
      </c>
      <c r="P934" s="259">
        <v>48000</v>
      </c>
      <c r="Q934" s="402">
        <v>1</v>
      </c>
      <c r="R934" s="402">
        <v>12</v>
      </c>
    </row>
    <row r="935" spans="1:18" x14ac:dyDescent="0.35">
      <c r="A935" s="262" t="s">
        <v>6263</v>
      </c>
      <c r="B935" s="262" t="s">
        <v>629</v>
      </c>
      <c r="C935" s="262" t="s">
        <v>5619</v>
      </c>
      <c r="D935" s="20" t="s">
        <v>5998</v>
      </c>
      <c r="E935" s="401">
        <v>5500</v>
      </c>
      <c r="F935" s="262" t="s">
        <v>6027</v>
      </c>
      <c r="G935" s="20" t="s">
        <v>6028</v>
      </c>
      <c r="H935" s="20" t="s">
        <v>5708</v>
      </c>
      <c r="I935" s="20" t="s">
        <v>648</v>
      </c>
      <c r="J935" s="20" t="s">
        <v>5708</v>
      </c>
      <c r="K935" s="258">
        <v>1</v>
      </c>
      <c r="L935" s="258">
        <v>12</v>
      </c>
      <c r="M935" s="258">
        <v>66000</v>
      </c>
      <c r="N935" s="402">
        <v>1</v>
      </c>
      <c r="O935" s="402">
        <v>6</v>
      </c>
      <c r="P935" s="259">
        <v>33000</v>
      </c>
      <c r="Q935" s="402">
        <v>1</v>
      </c>
      <c r="R935" s="402">
        <v>12</v>
      </c>
    </row>
    <row r="936" spans="1:18" x14ac:dyDescent="0.35">
      <c r="A936" s="262" t="s">
        <v>6263</v>
      </c>
      <c r="B936" s="262" t="s">
        <v>629</v>
      </c>
      <c r="C936" s="262" t="s">
        <v>5619</v>
      </c>
      <c r="D936" s="20" t="s">
        <v>5998</v>
      </c>
      <c r="E936" s="401">
        <v>4000</v>
      </c>
      <c r="F936" s="262" t="s">
        <v>6029</v>
      </c>
      <c r="G936" s="20" t="s">
        <v>6030</v>
      </c>
      <c r="H936" s="20" t="s">
        <v>5710</v>
      </c>
      <c r="I936" s="20" t="s">
        <v>5622</v>
      </c>
      <c r="J936" s="20" t="s">
        <v>5710</v>
      </c>
      <c r="K936" s="258">
        <v>1</v>
      </c>
      <c r="L936" s="258">
        <v>12</v>
      </c>
      <c r="M936" s="258">
        <v>48000</v>
      </c>
      <c r="N936" s="402">
        <v>1</v>
      </c>
      <c r="O936" s="402">
        <v>6</v>
      </c>
      <c r="P936" s="259">
        <v>24000</v>
      </c>
      <c r="Q936" s="402">
        <v>1</v>
      </c>
      <c r="R936" s="402">
        <v>12</v>
      </c>
    </row>
    <row r="937" spans="1:18" x14ac:dyDescent="0.35">
      <c r="A937" s="262" t="s">
        <v>6263</v>
      </c>
      <c r="B937" s="262" t="s">
        <v>629</v>
      </c>
      <c r="C937" s="262" t="s">
        <v>5619</v>
      </c>
      <c r="D937" s="20" t="s">
        <v>5998</v>
      </c>
      <c r="E937" s="401">
        <v>6000</v>
      </c>
      <c r="F937" s="262" t="s">
        <v>6031</v>
      </c>
      <c r="G937" s="20" t="s">
        <v>6032</v>
      </c>
      <c r="H937" s="20" t="s">
        <v>5710</v>
      </c>
      <c r="I937" s="20" t="s">
        <v>5622</v>
      </c>
      <c r="J937" s="20" t="s">
        <v>5710</v>
      </c>
      <c r="K937" s="258">
        <v>1</v>
      </c>
      <c r="L937" s="258">
        <v>12</v>
      </c>
      <c r="M937" s="258">
        <v>72000</v>
      </c>
      <c r="N937" s="402">
        <v>1</v>
      </c>
      <c r="O937" s="402">
        <v>6</v>
      </c>
      <c r="P937" s="259">
        <v>36000</v>
      </c>
      <c r="Q937" s="402">
        <v>1</v>
      </c>
      <c r="R937" s="402">
        <v>12</v>
      </c>
    </row>
    <row r="938" spans="1:18" x14ac:dyDescent="0.35">
      <c r="A938" s="262" t="s">
        <v>6263</v>
      </c>
      <c r="B938" s="262" t="s">
        <v>629</v>
      </c>
      <c r="C938" s="262" t="s">
        <v>5619</v>
      </c>
      <c r="D938" s="20" t="s">
        <v>5998</v>
      </c>
      <c r="E938" s="401">
        <v>8000</v>
      </c>
      <c r="F938" s="262" t="s">
        <v>6033</v>
      </c>
      <c r="G938" s="20" t="s">
        <v>6034</v>
      </c>
      <c r="H938" s="20" t="s">
        <v>5708</v>
      </c>
      <c r="I938" s="20" t="s">
        <v>5622</v>
      </c>
      <c r="J938" s="20" t="s">
        <v>5708</v>
      </c>
      <c r="K938" s="258">
        <v>1</v>
      </c>
      <c r="L938" s="258">
        <v>12</v>
      </c>
      <c r="M938" s="258">
        <v>96000</v>
      </c>
      <c r="N938" s="402">
        <v>1</v>
      </c>
      <c r="O938" s="402">
        <v>6</v>
      </c>
      <c r="P938" s="259">
        <v>48000</v>
      </c>
      <c r="Q938" s="402">
        <v>1</v>
      </c>
      <c r="R938" s="402">
        <v>12</v>
      </c>
    </row>
    <row r="939" spans="1:18" x14ac:dyDescent="0.35">
      <c r="A939" s="262" t="s">
        <v>6263</v>
      </c>
      <c r="B939" s="262" t="s">
        <v>629</v>
      </c>
      <c r="C939" s="262" t="s">
        <v>5619</v>
      </c>
      <c r="D939" s="20" t="s">
        <v>5998</v>
      </c>
      <c r="E939" s="401">
        <v>5000</v>
      </c>
      <c r="F939" s="262" t="s">
        <v>6035</v>
      </c>
      <c r="G939" s="20" t="s">
        <v>6036</v>
      </c>
      <c r="H939" s="20" t="s">
        <v>5710</v>
      </c>
      <c r="I939" s="20" t="s">
        <v>5622</v>
      </c>
      <c r="J939" s="20" t="s">
        <v>5710</v>
      </c>
      <c r="K939" s="258">
        <v>1</v>
      </c>
      <c r="L939" s="258">
        <v>12</v>
      </c>
      <c r="M939" s="258">
        <v>60000</v>
      </c>
      <c r="N939" s="402">
        <v>1</v>
      </c>
      <c r="O939" s="402">
        <v>6</v>
      </c>
      <c r="P939" s="259">
        <v>30000</v>
      </c>
      <c r="Q939" s="402">
        <v>1</v>
      </c>
      <c r="R939" s="402">
        <v>12</v>
      </c>
    </row>
    <row r="940" spans="1:18" x14ac:dyDescent="0.35">
      <c r="A940" s="262" t="s">
        <v>6263</v>
      </c>
      <c r="B940" s="262" t="s">
        <v>629</v>
      </c>
      <c r="C940" s="262" t="s">
        <v>5619</v>
      </c>
      <c r="D940" s="20" t="s">
        <v>5998</v>
      </c>
      <c r="E940" s="401">
        <v>7800</v>
      </c>
      <c r="F940" s="262" t="s">
        <v>6037</v>
      </c>
      <c r="G940" s="20" t="s">
        <v>6038</v>
      </c>
      <c r="H940" s="20" t="s">
        <v>5710</v>
      </c>
      <c r="I940" s="20" t="s">
        <v>5622</v>
      </c>
      <c r="J940" s="20" t="s">
        <v>5710</v>
      </c>
      <c r="K940" s="258">
        <v>1</v>
      </c>
      <c r="L940" s="258">
        <v>12</v>
      </c>
      <c r="M940" s="258">
        <v>93600</v>
      </c>
      <c r="N940" s="402">
        <v>1</v>
      </c>
      <c r="O940" s="402">
        <v>6</v>
      </c>
      <c r="P940" s="259">
        <v>46800</v>
      </c>
      <c r="Q940" s="402">
        <v>1</v>
      </c>
      <c r="R940" s="402">
        <v>12</v>
      </c>
    </row>
    <row r="941" spans="1:18" x14ac:dyDescent="0.35">
      <c r="A941" s="262" t="s">
        <v>6263</v>
      </c>
      <c r="B941" s="262" t="s">
        <v>629</v>
      </c>
      <c r="C941" s="262" t="s">
        <v>5619</v>
      </c>
      <c r="D941" s="20" t="s">
        <v>5998</v>
      </c>
      <c r="E941" s="401">
        <v>4500</v>
      </c>
      <c r="F941" s="262" t="s">
        <v>6039</v>
      </c>
      <c r="G941" s="20" t="s">
        <v>6040</v>
      </c>
      <c r="H941" s="20" t="s">
        <v>5708</v>
      </c>
      <c r="I941" s="20" t="s">
        <v>648</v>
      </c>
      <c r="J941" s="20" t="s">
        <v>5708</v>
      </c>
      <c r="K941" s="258">
        <v>1</v>
      </c>
      <c r="L941" s="258">
        <v>12</v>
      </c>
      <c r="M941" s="258">
        <v>54000</v>
      </c>
      <c r="N941" s="402">
        <v>1</v>
      </c>
      <c r="O941" s="402">
        <v>6</v>
      </c>
      <c r="P941" s="259">
        <v>27000</v>
      </c>
      <c r="Q941" s="402">
        <v>1</v>
      </c>
      <c r="R941" s="402">
        <v>12</v>
      </c>
    </row>
    <row r="942" spans="1:18" x14ac:dyDescent="0.35">
      <c r="A942" s="262" t="s">
        <v>6263</v>
      </c>
      <c r="B942" s="262" t="s">
        <v>629</v>
      </c>
      <c r="C942" s="262" t="s">
        <v>5619</v>
      </c>
      <c r="D942" s="20" t="s">
        <v>5998</v>
      </c>
      <c r="E942" s="401">
        <v>8000</v>
      </c>
      <c r="F942" s="262" t="s">
        <v>6041</v>
      </c>
      <c r="G942" s="20" t="s">
        <v>6042</v>
      </c>
      <c r="H942" s="20" t="s">
        <v>5708</v>
      </c>
      <c r="I942" s="20" t="s">
        <v>5622</v>
      </c>
      <c r="J942" s="20" t="s">
        <v>5708</v>
      </c>
      <c r="K942" s="258">
        <v>1</v>
      </c>
      <c r="L942" s="258">
        <v>12</v>
      </c>
      <c r="M942" s="258">
        <v>96000</v>
      </c>
      <c r="N942" s="402">
        <v>1</v>
      </c>
      <c r="O942" s="402">
        <v>6</v>
      </c>
      <c r="P942" s="259">
        <v>48000</v>
      </c>
      <c r="Q942" s="402">
        <v>1</v>
      </c>
      <c r="R942" s="402">
        <v>12</v>
      </c>
    </row>
    <row r="943" spans="1:18" x14ac:dyDescent="0.35">
      <c r="A943" s="262" t="s">
        <v>6263</v>
      </c>
      <c r="B943" s="262" t="s">
        <v>629</v>
      </c>
      <c r="C943" s="262" t="s">
        <v>5619</v>
      </c>
      <c r="D943" s="20" t="s">
        <v>5998</v>
      </c>
      <c r="E943" s="401">
        <v>4000</v>
      </c>
      <c r="F943" s="262" t="s">
        <v>6043</v>
      </c>
      <c r="G943" s="20" t="s">
        <v>6044</v>
      </c>
      <c r="H943" s="20" t="s">
        <v>5710</v>
      </c>
      <c r="I943" s="20" t="s">
        <v>5622</v>
      </c>
      <c r="J943" s="20" t="s">
        <v>5710</v>
      </c>
      <c r="K943" s="258">
        <v>1</v>
      </c>
      <c r="L943" s="258">
        <v>12</v>
      </c>
      <c r="M943" s="258">
        <v>48000</v>
      </c>
      <c r="N943" s="402">
        <v>1</v>
      </c>
      <c r="O943" s="402">
        <v>6</v>
      </c>
      <c r="P943" s="259">
        <v>24000</v>
      </c>
      <c r="Q943" s="402">
        <v>1</v>
      </c>
      <c r="R943" s="402">
        <v>12</v>
      </c>
    </row>
    <row r="944" spans="1:18" x14ac:dyDescent="0.35">
      <c r="A944" s="262" t="s">
        <v>6263</v>
      </c>
      <c r="B944" s="262" t="s">
        <v>629</v>
      </c>
      <c r="C944" s="262" t="s">
        <v>5619</v>
      </c>
      <c r="D944" s="20" t="s">
        <v>5998</v>
      </c>
      <c r="E944" s="401">
        <v>3300</v>
      </c>
      <c r="F944" s="262" t="s">
        <v>6045</v>
      </c>
      <c r="G944" s="20" t="s">
        <v>6046</v>
      </c>
      <c r="H944" s="20" t="s">
        <v>5710</v>
      </c>
      <c r="I944" s="20" t="s">
        <v>5622</v>
      </c>
      <c r="J944" s="20" t="s">
        <v>5710</v>
      </c>
      <c r="K944" s="258">
        <v>1</v>
      </c>
      <c r="L944" s="258">
        <v>12</v>
      </c>
      <c r="M944" s="258">
        <v>39600</v>
      </c>
      <c r="N944" s="402">
        <v>1</v>
      </c>
      <c r="O944" s="402">
        <v>6</v>
      </c>
      <c r="P944" s="259">
        <v>19800</v>
      </c>
      <c r="Q944" s="402">
        <v>1</v>
      </c>
      <c r="R944" s="402">
        <v>12</v>
      </c>
    </row>
    <row r="945" spans="1:18" x14ac:dyDescent="0.35">
      <c r="A945" s="262" t="s">
        <v>6263</v>
      </c>
      <c r="B945" s="262" t="s">
        <v>629</v>
      </c>
      <c r="C945" s="262" t="s">
        <v>5619</v>
      </c>
      <c r="D945" s="20" t="s">
        <v>5998</v>
      </c>
      <c r="E945" s="401">
        <v>5500</v>
      </c>
      <c r="F945" s="262" t="s">
        <v>6047</v>
      </c>
      <c r="G945" s="20" t="s">
        <v>6048</v>
      </c>
      <c r="H945" s="20" t="s">
        <v>5710</v>
      </c>
      <c r="I945" s="20" t="s">
        <v>5622</v>
      </c>
      <c r="J945" s="20" t="s">
        <v>5710</v>
      </c>
      <c r="K945" s="258">
        <v>1</v>
      </c>
      <c r="L945" s="258">
        <v>12</v>
      </c>
      <c r="M945" s="258">
        <v>66000</v>
      </c>
      <c r="N945" s="402">
        <v>1</v>
      </c>
      <c r="O945" s="402">
        <v>6</v>
      </c>
      <c r="P945" s="259">
        <v>33000</v>
      </c>
      <c r="Q945" s="402">
        <v>1</v>
      </c>
      <c r="R945" s="402">
        <v>12</v>
      </c>
    </row>
    <row r="946" spans="1:18" x14ac:dyDescent="0.35">
      <c r="A946" s="262" t="s">
        <v>6263</v>
      </c>
      <c r="B946" s="262" t="s">
        <v>629</v>
      </c>
      <c r="C946" s="262" t="s">
        <v>5619</v>
      </c>
      <c r="D946" s="20" t="s">
        <v>5998</v>
      </c>
      <c r="E946" s="401">
        <v>5000</v>
      </c>
      <c r="F946" s="262" t="s">
        <v>6049</v>
      </c>
      <c r="G946" s="20" t="s">
        <v>6050</v>
      </c>
      <c r="H946" s="20" t="s">
        <v>5710</v>
      </c>
      <c r="I946" s="20" t="s">
        <v>5622</v>
      </c>
      <c r="J946" s="20" t="s">
        <v>5710</v>
      </c>
      <c r="K946" s="258">
        <v>1</v>
      </c>
      <c r="L946" s="258">
        <v>12</v>
      </c>
      <c r="M946" s="258">
        <v>60000</v>
      </c>
      <c r="N946" s="402">
        <v>1</v>
      </c>
      <c r="O946" s="402">
        <v>6</v>
      </c>
      <c r="P946" s="259">
        <v>30000</v>
      </c>
      <c r="Q946" s="402">
        <v>1</v>
      </c>
      <c r="R946" s="402">
        <v>12</v>
      </c>
    </row>
    <row r="947" spans="1:18" x14ac:dyDescent="0.35">
      <c r="A947" s="262" t="s">
        <v>6263</v>
      </c>
      <c r="B947" s="262" t="s">
        <v>629</v>
      </c>
      <c r="C947" s="262" t="s">
        <v>5619</v>
      </c>
      <c r="D947" s="20" t="s">
        <v>5998</v>
      </c>
      <c r="E947" s="401">
        <v>7500</v>
      </c>
      <c r="F947" s="262" t="s">
        <v>6051</v>
      </c>
      <c r="G947" s="20" t="s">
        <v>6052</v>
      </c>
      <c r="H947" s="20" t="s">
        <v>5710</v>
      </c>
      <c r="I947" s="20" t="s">
        <v>5622</v>
      </c>
      <c r="J947" s="20" t="s">
        <v>5710</v>
      </c>
      <c r="K947" s="258">
        <v>1</v>
      </c>
      <c r="L947" s="258">
        <v>12</v>
      </c>
      <c r="M947" s="258">
        <v>90000</v>
      </c>
      <c r="N947" s="402">
        <v>1</v>
      </c>
      <c r="O947" s="402">
        <v>6</v>
      </c>
      <c r="P947" s="259">
        <v>45000</v>
      </c>
      <c r="Q947" s="402">
        <v>1</v>
      </c>
      <c r="R947" s="402">
        <v>12</v>
      </c>
    </row>
    <row r="948" spans="1:18" x14ac:dyDescent="0.35">
      <c r="A948" s="262" t="s">
        <v>6263</v>
      </c>
      <c r="B948" s="262" t="s">
        <v>629</v>
      </c>
      <c r="C948" s="262" t="s">
        <v>5619</v>
      </c>
      <c r="D948" s="20" t="s">
        <v>5998</v>
      </c>
      <c r="E948" s="401">
        <v>7500</v>
      </c>
      <c r="F948" s="262" t="s">
        <v>6053</v>
      </c>
      <c r="G948" s="20" t="s">
        <v>6054</v>
      </c>
      <c r="H948" s="20" t="s">
        <v>5710</v>
      </c>
      <c r="I948" s="20" t="s">
        <v>5622</v>
      </c>
      <c r="J948" s="20" t="s">
        <v>5710</v>
      </c>
      <c r="K948" s="258">
        <v>1</v>
      </c>
      <c r="L948" s="258">
        <v>12</v>
      </c>
      <c r="M948" s="258">
        <v>90000</v>
      </c>
      <c r="N948" s="402">
        <v>1</v>
      </c>
      <c r="O948" s="402">
        <v>6</v>
      </c>
      <c r="P948" s="259">
        <v>45000</v>
      </c>
      <c r="Q948" s="402">
        <v>1</v>
      </c>
      <c r="R948" s="402">
        <v>12</v>
      </c>
    </row>
    <row r="949" spans="1:18" x14ac:dyDescent="0.35">
      <c r="A949" s="262" t="s">
        <v>6263</v>
      </c>
      <c r="B949" s="262" t="s">
        <v>629</v>
      </c>
      <c r="C949" s="262" t="s">
        <v>5619</v>
      </c>
      <c r="D949" s="20" t="s">
        <v>6055</v>
      </c>
      <c r="E949" s="401">
        <v>7000</v>
      </c>
      <c r="F949" s="262" t="s">
        <v>6056</v>
      </c>
      <c r="G949" s="20" t="s">
        <v>6057</v>
      </c>
      <c r="H949" s="20" t="s">
        <v>1828</v>
      </c>
      <c r="I949" s="20" t="s">
        <v>5622</v>
      </c>
      <c r="J949" s="20" t="s">
        <v>1828</v>
      </c>
      <c r="K949" s="258">
        <v>1</v>
      </c>
      <c r="L949" s="258">
        <v>12</v>
      </c>
      <c r="M949" s="258">
        <v>49000</v>
      </c>
      <c r="N949" s="402"/>
      <c r="O949" s="402"/>
      <c r="P949" s="259"/>
      <c r="Q949" s="402"/>
      <c r="R949" s="402"/>
    </row>
    <row r="950" spans="1:18" x14ac:dyDescent="0.35">
      <c r="A950" s="262" t="s">
        <v>6263</v>
      </c>
      <c r="B950" s="262" t="s">
        <v>629</v>
      </c>
      <c r="C950" s="262" t="s">
        <v>5619</v>
      </c>
      <c r="D950" s="20" t="s">
        <v>6055</v>
      </c>
      <c r="E950" s="401">
        <v>7000</v>
      </c>
      <c r="F950" s="262" t="s">
        <v>6058</v>
      </c>
      <c r="G950" s="20" t="s">
        <v>6059</v>
      </c>
      <c r="H950" s="20" t="s">
        <v>5741</v>
      </c>
      <c r="I950" s="20" t="s">
        <v>5622</v>
      </c>
      <c r="J950" s="20" t="s">
        <v>1828</v>
      </c>
      <c r="K950" s="258">
        <v>1</v>
      </c>
      <c r="L950" s="258">
        <v>12</v>
      </c>
      <c r="M950" s="258">
        <v>84000</v>
      </c>
      <c r="N950" s="402">
        <v>1</v>
      </c>
      <c r="O950" s="402">
        <v>6</v>
      </c>
      <c r="P950" s="259">
        <v>42000</v>
      </c>
      <c r="Q950" s="402">
        <v>1</v>
      </c>
      <c r="R950" s="402">
        <v>12</v>
      </c>
    </row>
    <row r="951" spans="1:18" x14ac:dyDescent="0.35">
      <c r="A951" s="262" t="s">
        <v>6263</v>
      </c>
      <c r="B951" s="262" t="s">
        <v>629</v>
      </c>
      <c r="C951" s="262" t="s">
        <v>5619</v>
      </c>
      <c r="D951" s="20" t="s">
        <v>6055</v>
      </c>
      <c r="E951" s="401">
        <v>7000</v>
      </c>
      <c r="F951" s="262" t="s">
        <v>6060</v>
      </c>
      <c r="G951" s="20" t="s">
        <v>6061</v>
      </c>
      <c r="H951" s="20" t="s">
        <v>5741</v>
      </c>
      <c r="I951" s="20" t="s">
        <v>5622</v>
      </c>
      <c r="J951" s="20" t="s">
        <v>1828</v>
      </c>
      <c r="K951" s="258">
        <v>1</v>
      </c>
      <c r="L951" s="258">
        <v>12</v>
      </c>
      <c r="M951" s="258">
        <v>84000</v>
      </c>
      <c r="N951" s="402">
        <v>1</v>
      </c>
      <c r="O951" s="402">
        <v>6</v>
      </c>
      <c r="P951" s="259">
        <v>42000</v>
      </c>
      <c r="Q951" s="402">
        <v>1</v>
      </c>
      <c r="R951" s="402">
        <v>12</v>
      </c>
    </row>
    <row r="952" spans="1:18" x14ac:dyDescent="0.35">
      <c r="A952" s="262" t="s">
        <v>6263</v>
      </c>
      <c r="B952" s="262" t="s">
        <v>629</v>
      </c>
      <c r="C952" s="262" t="s">
        <v>5619</v>
      </c>
      <c r="D952" s="20" t="s">
        <v>6062</v>
      </c>
      <c r="E952" s="401">
        <v>8500</v>
      </c>
      <c r="F952" s="262" t="s">
        <v>6063</v>
      </c>
      <c r="G952" s="20" t="s">
        <v>6064</v>
      </c>
      <c r="H952" s="20" t="s">
        <v>5708</v>
      </c>
      <c r="I952" s="20" t="s">
        <v>5622</v>
      </c>
      <c r="J952" s="20" t="s">
        <v>5708</v>
      </c>
      <c r="K952" s="258">
        <v>1</v>
      </c>
      <c r="L952" s="258">
        <v>12</v>
      </c>
      <c r="M952" s="258">
        <v>102000</v>
      </c>
      <c r="N952" s="402">
        <v>1</v>
      </c>
      <c r="O952" s="402">
        <v>6</v>
      </c>
      <c r="P952" s="259">
        <v>51000</v>
      </c>
      <c r="Q952" s="402">
        <v>1</v>
      </c>
      <c r="R952" s="402">
        <v>12</v>
      </c>
    </row>
    <row r="953" spans="1:18" x14ac:dyDescent="0.35">
      <c r="A953" s="262" t="s">
        <v>6263</v>
      </c>
      <c r="B953" s="262" t="s">
        <v>629</v>
      </c>
      <c r="C953" s="262" t="s">
        <v>5619</v>
      </c>
      <c r="D953" s="20" t="s">
        <v>6062</v>
      </c>
      <c r="E953" s="401">
        <v>6200</v>
      </c>
      <c r="F953" s="262" t="s">
        <v>6065</v>
      </c>
      <c r="G953" s="20" t="s">
        <v>6066</v>
      </c>
      <c r="H953" s="20" t="s">
        <v>5627</v>
      </c>
      <c r="I953" s="20" t="s">
        <v>5622</v>
      </c>
      <c r="J953" s="20" t="s">
        <v>5627</v>
      </c>
      <c r="K953" s="258">
        <v>1</v>
      </c>
      <c r="L953" s="258">
        <v>12</v>
      </c>
      <c r="M953" s="258">
        <v>74400</v>
      </c>
      <c r="N953" s="402">
        <v>1</v>
      </c>
      <c r="O953" s="402">
        <v>6</v>
      </c>
      <c r="P953" s="259">
        <v>37200</v>
      </c>
      <c r="Q953" s="402">
        <v>1</v>
      </c>
      <c r="R953" s="402">
        <v>12</v>
      </c>
    </row>
    <row r="954" spans="1:18" x14ac:dyDescent="0.35">
      <c r="A954" s="262" t="s">
        <v>6263</v>
      </c>
      <c r="B954" s="262" t="s">
        <v>629</v>
      </c>
      <c r="C954" s="262" t="s">
        <v>5619</v>
      </c>
      <c r="D954" s="20" t="s">
        <v>6062</v>
      </c>
      <c r="E954" s="401">
        <v>7000</v>
      </c>
      <c r="F954" s="262" t="s">
        <v>6067</v>
      </c>
      <c r="G954" s="20" t="s">
        <v>6068</v>
      </c>
      <c r="H954" s="20" t="s">
        <v>5627</v>
      </c>
      <c r="I954" s="20" t="s">
        <v>5622</v>
      </c>
      <c r="J954" s="20" t="s">
        <v>5627</v>
      </c>
      <c r="K954" s="258">
        <v>1</v>
      </c>
      <c r="L954" s="258">
        <v>12</v>
      </c>
      <c r="M954" s="258">
        <v>84000</v>
      </c>
      <c r="N954" s="402">
        <v>1</v>
      </c>
      <c r="O954" s="402">
        <v>6</v>
      </c>
      <c r="P954" s="259">
        <v>42000</v>
      </c>
      <c r="Q954" s="402">
        <v>1</v>
      </c>
      <c r="R954" s="402">
        <v>12</v>
      </c>
    </row>
    <row r="955" spans="1:18" x14ac:dyDescent="0.35">
      <c r="A955" s="262" t="s">
        <v>6263</v>
      </c>
      <c r="B955" s="262" t="s">
        <v>629</v>
      </c>
      <c r="C955" s="262" t="s">
        <v>5619</v>
      </c>
      <c r="D955" s="20" t="s">
        <v>6062</v>
      </c>
      <c r="E955" s="401">
        <v>7000</v>
      </c>
      <c r="F955" s="262" t="s">
        <v>6069</v>
      </c>
      <c r="G955" s="20" t="s">
        <v>6070</v>
      </c>
      <c r="H955" s="20" t="s">
        <v>5708</v>
      </c>
      <c r="I955" s="20" t="s">
        <v>5622</v>
      </c>
      <c r="J955" s="20" t="s">
        <v>5708</v>
      </c>
      <c r="K955" s="258">
        <v>1</v>
      </c>
      <c r="L955" s="258">
        <v>12</v>
      </c>
      <c r="M955" s="258">
        <v>84000</v>
      </c>
      <c r="N955" s="402">
        <v>1</v>
      </c>
      <c r="O955" s="402">
        <v>6</v>
      </c>
      <c r="P955" s="259">
        <v>42000</v>
      </c>
      <c r="Q955" s="402">
        <v>1</v>
      </c>
      <c r="R955" s="402">
        <v>12</v>
      </c>
    </row>
    <row r="956" spans="1:18" x14ac:dyDescent="0.35">
      <c r="A956" s="262" t="s">
        <v>6263</v>
      </c>
      <c r="B956" s="262" t="s">
        <v>629</v>
      </c>
      <c r="C956" s="262" t="s">
        <v>5619</v>
      </c>
      <c r="D956" s="20" t="s">
        <v>6062</v>
      </c>
      <c r="E956" s="401">
        <v>7000</v>
      </c>
      <c r="F956" s="262" t="s">
        <v>6071</v>
      </c>
      <c r="G956" s="20" t="s">
        <v>6072</v>
      </c>
      <c r="H956" s="20" t="s">
        <v>1959</v>
      </c>
      <c r="I956" s="20" t="s">
        <v>5622</v>
      </c>
      <c r="J956" s="20" t="s">
        <v>1959</v>
      </c>
      <c r="K956" s="258">
        <v>1</v>
      </c>
      <c r="L956" s="258">
        <v>12</v>
      </c>
      <c r="M956" s="258">
        <v>84000</v>
      </c>
      <c r="N956" s="402">
        <v>1</v>
      </c>
      <c r="O956" s="402">
        <v>6</v>
      </c>
      <c r="P956" s="259">
        <v>42000</v>
      </c>
      <c r="Q956" s="402">
        <v>1</v>
      </c>
      <c r="R956" s="402">
        <v>12</v>
      </c>
    </row>
    <row r="957" spans="1:18" x14ac:dyDescent="0.35">
      <c r="A957" s="262" t="s">
        <v>6263</v>
      </c>
      <c r="B957" s="262" t="s">
        <v>629</v>
      </c>
      <c r="C957" s="262" t="s">
        <v>5619</v>
      </c>
      <c r="D957" s="20" t="s">
        <v>6062</v>
      </c>
      <c r="E957" s="401">
        <v>4000</v>
      </c>
      <c r="F957" s="262" t="s">
        <v>6073</v>
      </c>
      <c r="G957" s="20" t="s">
        <v>6074</v>
      </c>
      <c r="H957" s="20" t="s">
        <v>5627</v>
      </c>
      <c r="I957" s="20" t="s">
        <v>5622</v>
      </c>
      <c r="J957" s="20" t="s">
        <v>5627</v>
      </c>
      <c r="K957" s="258">
        <v>1</v>
      </c>
      <c r="L957" s="258">
        <v>12</v>
      </c>
      <c r="M957" s="258">
        <v>48000</v>
      </c>
      <c r="N957" s="402">
        <v>1</v>
      </c>
      <c r="O957" s="402">
        <v>6</v>
      </c>
      <c r="P957" s="259">
        <v>24000</v>
      </c>
      <c r="Q957" s="402">
        <v>1</v>
      </c>
      <c r="R957" s="402">
        <v>12</v>
      </c>
    </row>
    <row r="958" spans="1:18" x14ac:dyDescent="0.35">
      <c r="A958" s="262" t="s">
        <v>6263</v>
      </c>
      <c r="B958" s="262" t="s">
        <v>629</v>
      </c>
      <c r="C958" s="262" t="s">
        <v>5619</v>
      </c>
      <c r="D958" s="20" t="s">
        <v>6062</v>
      </c>
      <c r="E958" s="401">
        <v>7000</v>
      </c>
      <c r="F958" s="262" t="s">
        <v>6075</v>
      </c>
      <c r="G958" s="20" t="s">
        <v>6076</v>
      </c>
      <c r="H958" s="20" t="s">
        <v>1959</v>
      </c>
      <c r="I958" s="20" t="s">
        <v>5622</v>
      </c>
      <c r="J958" s="20" t="s">
        <v>1959</v>
      </c>
      <c r="K958" s="258">
        <v>1</v>
      </c>
      <c r="L958" s="258">
        <v>12</v>
      </c>
      <c r="M958" s="258">
        <v>84000</v>
      </c>
      <c r="N958" s="402">
        <v>1</v>
      </c>
      <c r="O958" s="402">
        <v>6</v>
      </c>
      <c r="P958" s="259">
        <v>42000</v>
      </c>
      <c r="Q958" s="402">
        <v>1</v>
      </c>
      <c r="R958" s="402">
        <v>12</v>
      </c>
    </row>
    <row r="959" spans="1:18" x14ac:dyDescent="0.35">
      <c r="A959" s="262" t="s">
        <v>6263</v>
      </c>
      <c r="B959" s="262" t="s">
        <v>629</v>
      </c>
      <c r="C959" s="262" t="s">
        <v>5619</v>
      </c>
      <c r="D959" s="20" t="s">
        <v>5704</v>
      </c>
      <c r="E959" s="401">
        <v>5500</v>
      </c>
      <c r="F959" s="262" t="s">
        <v>5705</v>
      </c>
      <c r="G959" s="20" t="s">
        <v>5703</v>
      </c>
      <c r="H959" s="20" t="s">
        <v>5708</v>
      </c>
      <c r="I959" s="20" t="s">
        <v>5622</v>
      </c>
      <c r="J959" s="20" t="s">
        <v>5816</v>
      </c>
      <c r="K959" s="258">
        <v>1</v>
      </c>
      <c r="L959" s="258">
        <v>12</v>
      </c>
      <c r="M959" s="258">
        <v>66000</v>
      </c>
      <c r="N959" s="402">
        <v>1</v>
      </c>
      <c r="O959" s="402">
        <v>6</v>
      </c>
      <c r="P959" s="259">
        <v>33000</v>
      </c>
      <c r="Q959" s="402">
        <v>1</v>
      </c>
      <c r="R959" s="402">
        <v>12</v>
      </c>
    </row>
    <row r="960" spans="1:18" x14ac:dyDescent="0.35">
      <c r="A960" s="262" t="s">
        <v>6263</v>
      </c>
      <c r="B960" s="262" t="s">
        <v>629</v>
      </c>
      <c r="C960" s="262" t="s">
        <v>5619</v>
      </c>
      <c r="D960" s="20" t="s">
        <v>5704</v>
      </c>
      <c r="E960" s="401">
        <v>9000</v>
      </c>
      <c r="F960" s="262" t="s">
        <v>6077</v>
      </c>
      <c r="G960" s="20" t="s">
        <v>6078</v>
      </c>
      <c r="H960" s="20" t="s">
        <v>5708</v>
      </c>
      <c r="I960" s="20" t="s">
        <v>5622</v>
      </c>
      <c r="J960" s="20" t="s">
        <v>5708</v>
      </c>
      <c r="K960" s="258">
        <v>1</v>
      </c>
      <c r="L960" s="258">
        <v>12</v>
      </c>
      <c r="M960" s="258">
        <v>108000</v>
      </c>
      <c r="N960" s="402">
        <v>1</v>
      </c>
      <c r="O960" s="402">
        <v>6</v>
      </c>
      <c r="P960" s="259">
        <v>54000</v>
      </c>
      <c r="Q960" s="402">
        <v>1</v>
      </c>
      <c r="R960" s="402">
        <v>12</v>
      </c>
    </row>
    <row r="961" spans="1:18" x14ac:dyDescent="0.35">
      <c r="A961" s="262" t="s">
        <v>6263</v>
      </c>
      <c r="B961" s="262" t="s">
        <v>629</v>
      </c>
      <c r="C961" s="262" t="s">
        <v>5619</v>
      </c>
      <c r="D961" s="20" t="s">
        <v>5704</v>
      </c>
      <c r="E961" s="401">
        <v>5000</v>
      </c>
      <c r="F961" s="262" t="s">
        <v>6079</v>
      </c>
      <c r="G961" s="20" t="s">
        <v>6080</v>
      </c>
      <c r="H961" s="20" t="s">
        <v>5708</v>
      </c>
      <c r="I961" s="20" t="s">
        <v>5622</v>
      </c>
      <c r="J961" s="20" t="s">
        <v>5708</v>
      </c>
      <c r="K961" s="258">
        <v>1</v>
      </c>
      <c r="L961" s="258">
        <v>12</v>
      </c>
      <c r="M961" s="258">
        <v>60000</v>
      </c>
      <c r="N961" s="402">
        <v>1</v>
      </c>
      <c r="O961" s="402">
        <v>6</v>
      </c>
      <c r="P961" s="259">
        <v>30000</v>
      </c>
      <c r="Q961" s="402">
        <v>1</v>
      </c>
      <c r="R961" s="402">
        <v>12</v>
      </c>
    </row>
    <row r="962" spans="1:18" x14ac:dyDescent="0.35">
      <c r="A962" s="262" t="s">
        <v>6263</v>
      </c>
      <c r="B962" s="262" t="s">
        <v>629</v>
      </c>
      <c r="C962" s="262" t="s">
        <v>5619</v>
      </c>
      <c r="D962" s="20" t="s">
        <v>5704</v>
      </c>
      <c r="E962" s="401">
        <v>7000</v>
      </c>
      <c r="F962" s="262" t="s">
        <v>6081</v>
      </c>
      <c r="G962" s="20" t="s">
        <v>6082</v>
      </c>
      <c r="H962" s="20" t="s">
        <v>5708</v>
      </c>
      <c r="I962" s="20" t="s">
        <v>5622</v>
      </c>
      <c r="J962" s="20" t="s">
        <v>5708</v>
      </c>
      <c r="K962" s="258">
        <v>1</v>
      </c>
      <c r="L962" s="258">
        <v>12</v>
      </c>
      <c r="M962" s="258">
        <v>84000</v>
      </c>
      <c r="N962" s="402">
        <v>1</v>
      </c>
      <c r="O962" s="402">
        <v>6</v>
      </c>
      <c r="P962" s="259">
        <v>42000</v>
      </c>
      <c r="Q962" s="402">
        <v>1</v>
      </c>
      <c r="R962" s="402">
        <v>12</v>
      </c>
    </row>
    <row r="963" spans="1:18" x14ac:dyDescent="0.35">
      <c r="A963" s="262" t="s">
        <v>6263</v>
      </c>
      <c r="B963" s="262" t="s">
        <v>629</v>
      </c>
      <c r="C963" s="262" t="s">
        <v>5619</v>
      </c>
      <c r="D963" s="20" t="s">
        <v>5704</v>
      </c>
      <c r="E963" s="401">
        <v>5000</v>
      </c>
      <c r="F963" s="262" t="s">
        <v>6083</v>
      </c>
      <c r="G963" s="20" t="s">
        <v>6084</v>
      </c>
      <c r="H963" s="20" t="s">
        <v>5708</v>
      </c>
      <c r="I963" s="20" t="s">
        <v>5622</v>
      </c>
      <c r="J963" s="20" t="s">
        <v>5708</v>
      </c>
      <c r="K963" s="258">
        <v>1</v>
      </c>
      <c r="L963" s="258">
        <v>12</v>
      </c>
      <c r="M963" s="258">
        <v>60000</v>
      </c>
      <c r="N963" s="402">
        <v>1</v>
      </c>
      <c r="O963" s="402">
        <v>6</v>
      </c>
      <c r="P963" s="259">
        <v>30000</v>
      </c>
      <c r="Q963" s="402">
        <v>1</v>
      </c>
      <c r="R963" s="402">
        <v>12</v>
      </c>
    </row>
    <row r="964" spans="1:18" x14ac:dyDescent="0.35">
      <c r="A964" s="262" t="s">
        <v>6263</v>
      </c>
      <c r="B964" s="262" t="s">
        <v>629</v>
      </c>
      <c r="C964" s="262" t="s">
        <v>5619</v>
      </c>
      <c r="D964" s="20" t="s">
        <v>5704</v>
      </c>
      <c r="E964" s="401">
        <v>4500</v>
      </c>
      <c r="F964" s="262" t="s">
        <v>6085</v>
      </c>
      <c r="G964" s="20" t="s">
        <v>6086</v>
      </c>
      <c r="H964" s="20" t="s">
        <v>5708</v>
      </c>
      <c r="I964" s="20" t="s">
        <v>5622</v>
      </c>
      <c r="J964" s="20" t="s">
        <v>5708</v>
      </c>
      <c r="K964" s="258">
        <v>1</v>
      </c>
      <c r="L964" s="258">
        <v>12</v>
      </c>
      <c r="M964" s="258">
        <v>54000</v>
      </c>
      <c r="N964" s="402">
        <v>1</v>
      </c>
      <c r="O964" s="402">
        <v>6</v>
      </c>
      <c r="P964" s="259">
        <v>27000</v>
      </c>
      <c r="Q964" s="402">
        <v>1</v>
      </c>
      <c r="R964" s="402">
        <v>12</v>
      </c>
    </row>
    <row r="965" spans="1:18" x14ac:dyDescent="0.35">
      <c r="A965" s="262" t="s">
        <v>6263</v>
      </c>
      <c r="B965" s="262" t="s">
        <v>629</v>
      </c>
      <c r="C965" s="262" t="s">
        <v>5619</v>
      </c>
      <c r="D965" s="20" t="s">
        <v>5704</v>
      </c>
      <c r="E965" s="401">
        <v>5500</v>
      </c>
      <c r="F965" s="262" t="s">
        <v>6087</v>
      </c>
      <c r="G965" s="20" t="s">
        <v>6088</v>
      </c>
      <c r="H965" s="20" t="s">
        <v>5708</v>
      </c>
      <c r="I965" s="20" t="s">
        <v>5622</v>
      </c>
      <c r="J965" s="20" t="s">
        <v>5708</v>
      </c>
      <c r="K965" s="258">
        <v>1</v>
      </c>
      <c r="L965" s="258">
        <v>12</v>
      </c>
      <c r="M965" s="258">
        <v>66000</v>
      </c>
      <c r="N965" s="402">
        <v>1</v>
      </c>
      <c r="O965" s="402">
        <v>6</v>
      </c>
      <c r="P965" s="259">
        <v>33000</v>
      </c>
      <c r="Q965" s="402">
        <v>1</v>
      </c>
      <c r="R965" s="402">
        <v>12</v>
      </c>
    </row>
    <row r="966" spans="1:18" x14ac:dyDescent="0.35">
      <c r="A966" s="262" t="s">
        <v>6263</v>
      </c>
      <c r="B966" s="262" t="s">
        <v>629</v>
      </c>
      <c r="C966" s="262" t="s">
        <v>5619</v>
      </c>
      <c r="D966" s="20" t="s">
        <v>5704</v>
      </c>
      <c r="E966" s="401">
        <v>2500</v>
      </c>
      <c r="F966" s="262" t="s">
        <v>6089</v>
      </c>
      <c r="G966" s="20" t="s">
        <v>6090</v>
      </c>
      <c r="H966" s="20" t="s">
        <v>5708</v>
      </c>
      <c r="I966" s="20" t="s">
        <v>5622</v>
      </c>
      <c r="J966" s="20" t="s">
        <v>5708</v>
      </c>
      <c r="K966" s="258">
        <v>1</v>
      </c>
      <c r="L966" s="258">
        <v>12</v>
      </c>
      <c r="M966" s="258">
        <v>30000</v>
      </c>
      <c r="N966" s="402">
        <v>1</v>
      </c>
      <c r="O966" s="402">
        <v>6</v>
      </c>
      <c r="P966" s="259">
        <v>15000</v>
      </c>
      <c r="Q966" s="402">
        <v>1</v>
      </c>
      <c r="R966" s="402">
        <v>12</v>
      </c>
    </row>
    <row r="967" spans="1:18" x14ac:dyDescent="0.35">
      <c r="A967" s="262" t="s">
        <v>6263</v>
      </c>
      <c r="B967" s="262" t="s">
        <v>629</v>
      </c>
      <c r="C967" s="262" t="s">
        <v>5619</v>
      </c>
      <c r="D967" s="20" t="s">
        <v>5704</v>
      </c>
      <c r="E967" s="401">
        <v>7000</v>
      </c>
      <c r="F967" s="262" t="s">
        <v>6091</v>
      </c>
      <c r="G967" s="20" t="s">
        <v>6092</v>
      </c>
      <c r="H967" s="20" t="s">
        <v>5708</v>
      </c>
      <c r="I967" s="20" t="s">
        <v>5622</v>
      </c>
      <c r="J967" s="20" t="s">
        <v>5708</v>
      </c>
      <c r="K967" s="258">
        <v>1</v>
      </c>
      <c r="L967" s="258">
        <v>12</v>
      </c>
      <c r="M967" s="258">
        <v>84000</v>
      </c>
      <c r="N967" s="402">
        <v>1</v>
      </c>
      <c r="O967" s="402">
        <v>6</v>
      </c>
      <c r="P967" s="259">
        <v>42000</v>
      </c>
      <c r="Q967" s="402">
        <v>1</v>
      </c>
      <c r="R967" s="402">
        <v>12</v>
      </c>
    </row>
    <row r="968" spans="1:18" x14ac:dyDescent="0.35">
      <c r="A968" s="262" t="s">
        <v>6263</v>
      </c>
      <c r="B968" s="262" t="s">
        <v>629</v>
      </c>
      <c r="C968" s="262" t="s">
        <v>5619</v>
      </c>
      <c r="D968" s="20" t="s">
        <v>5704</v>
      </c>
      <c r="E968" s="401">
        <v>4000</v>
      </c>
      <c r="F968" s="262" t="s">
        <v>6093</v>
      </c>
      <c r="G968" s="20" t="s">
        <v>6094</v>
      </c>
      <c r="H968" s="20" t="s">
        <v>5708</v>
      </c>
      <c r="I968" s="20" t="s">
        <v>5622</v>
      </c>
      <c r="J968" s="20" t="s">
        <v>5708</v>
      </c>
      <c r="K968" s="258">
        <v>1</v>
      </c>
      <c r="L968" s="258">
        <v>12</v>
      </c>
      <c r="M968" s="258">
        <v>48000</v>
      </c>
      <c r="N968" s="402">
        <v>1</v>
      </c>
      <c r="O968" s="402">
        <v>6</v>
      </c>
      <c r="P968" s="259">
        <v>24000</v>
      </c>
      <c r="Q968" s="402">
        <v>1</v>
      </c>
      <c r="R968" s="402">
        <v>12</v>
      </c>
    </row>
    <row r="969" spans="1:18" x14ac:dyDescent="0.35">
      <c r="A969" s="262" t="s">
        <v>6263</v>
      </c>
      <c r="B969" s="262" t="s">
        <v>629</v>
      </c>
      <c r="C969" s="262" t="s">
        <v>5619</v>
      </c>
      <c r="D969" s="20" t="s">
        <v>5704</v>
      </c>
      <c r="E969" s="401">
        <v>7000</v>
      </c>
      <c r="F969" s="262" t="s">
        <v>6095</v>
      </c>
      <c r="G969" s="20" t="s">
        <v>6096</v>
      </c>
      <c r="H969" s="20" t="s">
        <v>5708</v>
      </c>
      <c r="I969" s="20" t="s">
        <v>5622</v>
      </c>
      <c r="J969" s="20" t="s">
        <v>5816</v>
      </c>
      <c r="K969" s="258">
        <v>1</v>
      </c>
      <c r="L969" s="258">
        <v>12</v>
      </c>
      <c r="M969" s="258">
        <v>84000</v>
      </c>
      <c r="N969" s="402">
        <v>1</v>
      </c>
      <c r="O969" s="402">
        <v>6</v>
      </c>
      <c r="P969" s="259">
        <v>42000</v>
      </c>
      <c r="Q969" s="402">
        <v>1</v>
      </c>
      <c r="R969" s="402">
        <v>12</v>
      </c>
    </row>
    <row r="970" spans="1:18" x14ac:dyDescent="0.35">
      <c r="A970" s="262" t="s">
        <v>6263</v>
      </c>
      <c r="B970" s="262" t="s">
        <v>629</v>
      </c>
      <c r="C970" s="262" t="s">
        <v>5619</v>
      </c>
      <c r="D970" s="20" t="s">
        <v>5704</v>
      </c>
      <c r="E970" s="401">
        <v>7000</v>
      </c>
      <c r="F970" s="262" t="s">
        <v>6097</v>
      </c>
      <c r="G970" s="20" t="s">
        <v>6098</v>
      </c>
      <c r="H970" s="20" t="s">
        <v>5708</v>
      </c>
      <c r="I970" s="20" t="s">
        <v>5622</v>
      </c>
      <c r="J970" s="20" t="s">
        <v>5708</v>
      </c>
      <c r="K970" s="258">
        <v>1</v>
      </c>
      <c r="L970" s="258">
        <v>12</v>
      </c>
      <c r="M970" s="258">
        <v>84000</v>
      </c>
      <c r="N970" s="402">
        <v>1</v>
      </c>
      <c r="O970" s="402">
        <v>6</v>
      </c>
      <c r="P970" s="259">
        <v>42000</v>
      </c>
      <c r="Q970" s="402">
        <v>1</v>
      </c>
      <c r="R970" s="402">
        <v>12</v>
      </c>
    </row>
    <row r="971" spans="1:18" x14ac:dyDescent="0.35">
      <c r="A971" s="262" t="s">
        <v>6263</v>
      </c>
      <c r="B971" s="262" t="s">
        <v>629</v>
      </c>
      <c r="C971" s="262" t="s">
        <v>5619</v>
      </c>
      <c r="D971" s="20" t="s">
        <v>5704</v>
      </c>
      <c r="E971" s="401">
        <v>3000</v>
      </c>
      <c r="F971" s="262" t="s">
        <v>6099</v>
      </c>
      <c r="G971" s="20" t="s">
        <v>6100</v>
      </c>
      <c r="H971" s="20" t="s">
        <v>5708</v>
      </c>
      <c r="I971" s="20" t="s">
        <v>5622</v>
      </c>
      <c r="J971" s="20" t="s">
        <v>5708</v>
      </c>
      <c r="K971" s="258">
        <v>1</v>
      </c>
      <c r="L971" s="258">
        <v>12</v>
      </c>
      <c r="M971" s="258">
        <v>36000</v>
      </c>
      <c r="N971" s="402">
        <v>1</v>
      </c>
      <c r="O971" s="402">
        <v>6</v>
      </c>
      <c r="P971" s="259">
        <v>18000</v>
      </c>
      <c r="Q971" s="402">
        <v>1</v>
      </c>
      <c r="R971" s="402">
        <v>12</v>
      </c>
    </row>
    <row r="972" spans="1:18" x14ac:dyDescent="0.35">
      <c r="A972" s="262" t="s">
        <v>6263</v>
      </c>
      <c r="B972" s="262" t="s">
        <v>629</v>
      </c>
      <c r="C972" s="262" t="s">
        <v>5619</v>
      </c>
      <c r="D972" s="20" t="s">
        <v>5704</v>
      </c>
      <c r="E972" s="401">
        <v>4500</v>
      </c>
      <c r="F972" s="262" t="s">
        <v>6101</v>
      </c>
      <c r="G972" s="20" t="s">
        <v>6102</v>
      </c>
      <c r="H972" s="20" t="s">
        <v>635</v>
      </c>
      <c r="I972" s="20" t="s">
        <v>5622</v>
      </c>
      <c r="J972" s="20" t="s">
        <v>5816</v>
      </c>
      <c r="K972" s="258">
        <v>1</v>
      </c>
      <c r="L972" s="258">
        <v>12</v>
      </c>
      <c r="M972" s="258">
        <v>54000</v>
      </c>
      <c r="N972" s="402">
        <v>1</v>
      </c>
      <c r="O972" s="402">
        <v>6</v>
      </c>
      <c r="P972" s="259">
        <v>27000</v>
      </c>
      <c r="Q972" s="402">
        <v>1</v>
      </c>
      <c r="R972" s="402">
        <v>12</v>
      </c>
    </row>
    <row r="973" spans="1:18" x14ac:dyDescent="0.35">
      <c r="A973" s="262" t="s">
        <v>6263</v>
      </c>
      <c r="B973" s="262" t="s">
        <v>629</v>
      </c>
      <c r="C973" s="262" t="s">
        <v>5619</v>
      </c>
      <c r="D973" s="20" t="s">
        <v>5704</v>
      </c>
      <c r="E973" s="401">
        <v>4500</v>
      </c>
      <c r="F973" s="262" t="s">
        <v>6103</v>
      </c>
      <c r="G973" s="20" t="s">
        <v>6104</v>
      </c>
      <c r="H973" s="20" t="s">
        <v>5708</v>
      </c>
      <c r="I973" s="20" t="s">
        <v>5622</v>
      </c>
      <c r="J973" s="20" t="s">
        <v>5708</v>
      </c>
      <c r="K973" s="258">
        <v>1</v>
      </c>
      <c r="L973" s="258">
        <v>12</v>
      </c>
      <c r="M973" s="258">
        <v>54000</v>
      </c>
      <c r="N973" s="402">
        <v>1</v>
      </c>
      <c r="O973" s="402">
        <v>6</v>
      </c>
      <c r="P973" s="259">
        <v>27000</v>
      </c>
      <c r="Q973" s="402">
        <v>1</v>
      </c>
      <c r="R973" s="402">
        <v>12</v>
      </c>
    </row>
    <row r="974" spans="1:18" x14ac:dyDescent="0.35">
      <c r="A974" s="262" t="s">
        <v>6263</v>
      </c>
      <c r="B974" s="262" t="s">
        <v>629</v>
      </c>
      <c r="C974" s="262" t="s">
        <v>5619</v>
      </c>
      <c r="D974" s="20" t="s">
        <v>5704</v>
      </c>
      <c r="E974" s="401">
        <v>7000</v>
      </c>
      <c r="F974" s="262" t="s">
        <v>6105</v>
      </c>
      <c r="G974" s="20" t="s">
        <v>6106</v>
      </c>
      <c r="H974" s="20" t="s">
        <v>5708</v>
      </c>
      <c r="I974" s="20" t="s">
        <v>5622</v>
      </c>
      <c r="J974" s="20" t="s">
        <v>5708</v>
      </c>
      <c r="K974" s="258">
        <v>1</v>
      </c>
      <c r="L974" s="258">
        <v>12</v>
      </c>
      <c r="M974" s="258">
        <v>84000</v>
      </c>
      <c r="N974" s="402">
        <v>1</v>
      </c>
      <c r="O974" s="402">
        <v>6</v>
      </c>
      <c r="P974" s="259">
        <v>42000</v>
      </c>
      <c r="Q974" s="402">
        <v>1</v>
      </c>
      <c r="R974" s="402">
        <v>12</v>
      </c>
    </row>
    <row r="975" spans="1:18" x14ac:dyDescent="0.35">
      <c r="A975" s="262" t="s">
        <v>6263</v>
      </c>
      <c r="B975" s="262" t="s">
        <v>629</v>
      </c>
      <c r="C975" s="262" t="s">
        <v>5619</v>
      </c>
      <c r="D975" s="20" t="s">
        <v>5704</v>
      </c>
      <c r="E975" s="401">
        <v>4000</v>
      </c>
      <c r="F975" s="262" t="s">
        <v>6107</v>
      </c>
      <c r="G975" s="20" t="s">
        <v>6108</v>
      </c>
      <c r="H975" s="20" t="s">
        <v>5708</v>
      </c>
      <c r="I975" s="20" t="s">
        <v>5622</v>
      </c>
      <c r="J975" s="20" t="s">
        <v>5708</v>
      </c>
      <c r="K975" s="258">
        <v>1</v>
      </c>
      <c r="L975" s="258">
        <v>12</v>
      </c>
      <c r="M975" s="258">
        <v>48000</v>
      </c>
      <c r="N975" s="402">
        <v>1</v>
      </c>
      <c r="O975" s="402">
        <v>6</v>
      </c>
      <c r="P975" s="259">
        <v>24000</v>
      </c>
      <c r="Q975" s="402">
        <v>1</v>
      </c>
      <c r="R975" s="402">
        <v>12</v>
      </c>
    </row>
    <row r="976" spans="1:18" x14ac:dyDescent="0.35">
      <c r="A976" s="262" t="s">
        <v>6263</v>
      </c>
      <c r="B976" s="262" t="s">
        <v>629</v>
      </c>
      <c r="C976" s="262" t="s">
        <v>5619</v>
      </c>
      <c r="D976" s="20" t="s">
        <v>5704</v>
      </c>
      <c r="E976" s="401">
        <v>5500</v>
      </c>
      <c r="F976" s="262" t="s">
        <v>6109</v>
      </c>
      <c r="G976" s="20" t="s">
        <v>6110</v>
      </c>
      <c r="H976" s="20" t="s">
        <v>5708</v>
      </c>
      <c r="I976" s="20" t="s">
        <v>5622</v>
      </c>
      <c r="J976" s="20" t="s">
        <v>5708</v>
      </c>
      <c r="K976" s="258">
        <v>1</v>
      </c>
      <c r="L976" s="258">
        <v>12</v>
      </c>
      <c r="M976" s="258">
        <v>66000</v>
      </c>
      <c r="N976" s="402">
        <v>1</v>
      </c>
      <c r="O976" s="402">
        <v>6</v>
      </c>
      <c r="P976" s="259">
        <v>33000</v>
      </c>
      <c r="Q976" s="402">
        <v>1</v>
      </c>
      <c r="R976" s="402">
        <v>12</v>
      </c>
    </row>
    <row r="977" spans="1:18" x14ac:dyDescent="0.35">
      <c r="A977" s="262" t="s">
        <v>6263</v>
      </c>
      <c r="B977" s="262" t="s">
        <v>629</v>
      </c>
      <c r="C977" s="262" t="s">
        <v>5619</v>
      </c>
      <c r="D977" s="20" t="s">
        <v>5704</v>
      </c>
      <c r="E977" s="401">
        <v>7000</v>
      </c>
      <c r="F977" s="262" t="s">
        <v>6111</v>
      </c>
      <c r="G977" s="20" t="s">
        <v>6112</v>
      </c>
      <c r="H977" s="20" t="s">
        <v>5708</v>
      </c>
      <c r="I977" s="20" t="s">
        <v>5622</v>
      </c>
      <c r="J977" s="20" t="s">
        <v>5708</v>
      </c>
      <c r="K977" s="258">
        <v>1</v>
      </c>
      <c r="L977" s="258">
        <v>12</v>
      </c>
      <c r="M977" s="258">
        <v>84000</v>
      </c>
      <c r="N977" s="402">
        <v>1</v>
      </c>
      <c r="O977" s="402">
        <v>6</v>
      </c>
      <c r="P977" s="259">
        <v>42000</v>
      </c>
      <c r="Q977" s="402">
        <v>1</v>
      </c>
      <c r="R977" s="402">
        <v>12</v>
      </c>
    </row>
    <row r="978" spans="1:18" x14ac:dyDescent="0.35">
      <c r="A978" s="262" t="s">
        <v>6263</v>
      </c>
      <c r="B978" s="262" t="s">
        <v>629</v>
      </c>
      <c r="C978" s="262" t="s">
        <v>5619</v>
      </c>
      <c r="D978" s="20" t="s">
        <v>5704</v>
      </c>
      <c r="E978" s="401">
        <v>9000</v>
      </c>
      <c r="F978" s="262" t="s">
        <v>6113</v>
      </c>
      <c r="G978" s="20" t="s">
        <v>6114</v>
      </c>
      <c r="H978" s="20" t="s">
        <v>5708</v>
      </c>
      <c r="I978" s="20" t="s">
        <v>5622</v>
      </c>
      <c r="J978" s="20" t="s">
        <v>5708</v>
      </c>
      <c r="K978" s="258">
        <v>1</v>
      </c>
      <c r="L978" s="258">
        <v>12</v>
      </c>
      <c r="M978" s="258">
        <v>108000</v>
      </c>
      <c r="N978" s="402">
        <v>1</v>
      </c>
      <c r="O978" s="402">
        <v>6</v>
      </c>
      <c r="P978" s="259">
        <v>54000</v>
      </c>
      <c r="Q978" s="402">
        <v>1</v>
      </c>
      <c r="R978" s="402">
        <v>12</v>
      </c>
    </row>
    <row r="979" spans="1:18" x14ac:dyDescent="0.35">
      <c r="A979" s="262" t="s">
        <v>6263</v>
      </c>
      <c r="B979" s="262" t="s">
        <v>629</v>
      </c>
      <c r="C979" s="262" t="s">
        <v>5619</v>
      </c>
      <c r="D979" s="20" t="s">
        <v>5704</v>
      </c>
      <c r="E979" s="401">
        <v>3500</v>
      </c>
      <c r="F979" s="262" t="s">
        <v>6115</v>
      </c>
      <c r="G979" s="20" t="s">
        <v>6116</v>
      </c>
      <c r="H979" s="20" t="s">
        <v>5708</v>
      </c>
      <c r="I979" s="20" t="s">
        <v>5622</v>
      </c>
      <c r="J979" s="20" t="s">
        <v>5708</v>
      </c>
      <c r="K979" s="258">
        <v>1</v>
      </c>
      <c r="L979" s="258">
        <v>12</v>
      </c>
      <c r="M979" s="258">
        <v>42000</v>
      </c>
      <c r="N979" s="402">
        <v>1</v>
      </c>
      <c r="O979" s="402">
        <v>6</v>
      </c>
      <c r="P979" s="259">
        <v>21000</v>
      </c>
      <c r="Q979" s="402">
        <v>1</v>
      </c>
      <c r="R979" s="402">
        <v>12</v>
      </c>
    </row>
    <row r="980" spans="1:18" x14ac:dyDescent="0.35">
      <c r="A980" s="262" t="s">
        <v>6263</v>
      </c>
      <c r="B980" s="262" t="s">
        <v>629</v>
      </c>
      <c r="C980" s="262" t="s">
        <v>5619</v>
      </c>
      <c r="D980" s="20" t="s">
        <v>5704</v>
      </c>
      <c r="E980" s="401">
        <v>4500</v>
      </c>
      <c r="F980" s="262" t="s">
        <v>6117</v>
      </c>
      <c r="G980" s="20" t="s">
        <v>6118</v>
      </c>
      <c r="H980" s="20" t="s">
        <v>5708</v>
      </c>
      <c r="I980" s="20" t="s">
        <v>5622</v>
      </c>
      <c r="J980" s="20" t="s">
        <v>5708</v>
      </c>
      <c r="K980" s="258">
        <v>1</v>
      </c>
      <c r="L980" s="258">
        <v>12</v>
      </c>
      <c r="M980" s="258">
        <v>54000</v>
      </c>
      <c r="N980" s="402">
        <v>1</v>
      </c>
      <c r="O980" s="402">
        <v>6</v>
      </c>
      <c r="P980" s="259">
        <v>27000</v>
      </c>
      <c r="Q980" s="402">
        <v>1</v>
      </c>
      <c r="R980" s="402">
        <v>12</v>
      </c>
    </row>
    <row r="981" spans="1:18" x14ac:dyDescent="0.35">
      <c r="A981" s="262" t="s">
        <v>6263</v>
      </c>
      <c r="B981" s="262" t="s">
        <v>629</v>
      </c>
      <c r="C981" s="262" t="s">
        <v>5619</v>
      </c>
      <c r="D981" s="20" t="s">
        <v>5704</v>
      </c>
      <c r="E981" s="401">
        <v>5500</v>
      </c>
      <c r="F981" s="262" t="s">
        <v>6119</v>
      </c>
      <c r="G981" s="20" t="s">
        <v>6120</v>
      </c>
      <c r="H981" s="20" t="s">
        <v>5708</v>
      </c>
      <c r="I981" s="20" t="s">
        <v>5622</v>
      </c>
      <c r="J981" s="20" t="s">
        <v>5708</v>
      </c>
      <c r="K981" s="258">
        <v>1</v>
      </c>
      <c r="L981" s="258">
        <v>12</v>
      </c>
      <c r="M981" s="258">
        <v>66000</v>
      </c>
      <c r="N981" s="402">
        <v>1</v>
      </c>
      <c r="O981" s="402">
        <v>6</v>
      </c>
      <c r="P981" s="259">
        <v>33000</v>
      </c>
      <c r="Q981" s="402">
        <v>1</v>
      </c>
      <c r="R981" s="402">
        <v>12</v>
      </c>
    </row>
    <row r="982" spans="1:18" x14ac:dyDescent="0.35">
      <c r="A982" s="262" t="s">
        <v>6263</v>
      </c>
      <c r="B982" s="262" t="s">
        <v>629</v>
      </c>
      <c r="C982" s="262" t="s">
        <v>5619</v>
      </c>
      <c r="D982" s="20" t="s">
        <v>5704</v>
      </c>
      <c r="E982" s="401">
        <v>4000</v>
      </c>
      <c r="F982" s="262" t="s">
        <v>6121</v>
      </c>
      <c r="G982" s="20" t="s">
        <v>6122</v>
      </c>
      <c r="H982" s="20" t="s">
        <v>5809</v>
      </c>
      <c r="I982" s="20" t="s">
        <v>635</v>
      </c>
      <c r="J982" s="20" t="s">
        <v>6123</v>
      </c>
      <c r="K982" s="258">
        <v>1</v>
      </c>
      <c r="L982" s="258">
        <v>12</v>
      </c>
      <c r="M982" s="258">
        <v>48000</v>
      </c>
      <c r="N982" s="402">
        <v>1</v>
      </c>
      <c r="O982" s="402">
        <v>6</v>
      </c>
      <c r="P982" s="259">
        <v>24000</v>
      </c>
      <c r="Q982" s="402">
        <v>1</v>
      </c>
      <c r="R982" s="402">
        <v>12</v>
      </c>
    </row>
    <row r="983" spans="1:18" x14ac:dyDescent="0.35">
      <c r="A983" s="262" t="s">
        <v>6263</v>
      </c>
      <c r="B983" s="262" t="s">
        <v>629</v>
      </c>
      <c r="C983" s="262" t="s">
        <v>5619</v>
      </c>
      <c r="D983" s="20" t="s">
        <v>6124</v>
      </c>
      <c r="E983" s="401">
        <v>7000</v>
      </c>
      <c r="F983" s="262" t="s">
        <v>6125</v>
      </c>
      <c r="G983" s="20" t="s">
        <v>6126</v>
      </c>
      <c r="H983" s="20" t="s">
        <v>6127</v>
      </c>
      <c r="I983" s="20" t="s">
        <v>5622</v>
      </c>
      <c r="J983" s="20" t="s">
        <v>6127</v>
      </c>
      <c r="K983" s="258">
        <v>1</v>
      </c>
      <c r="L983" s="258">
        <v>12</v>
      </c>
      <c r="M983" s="258">
        <v>84000</v>
      </c>
      <c r="N983" s="402">
        <v>1</v>
      </c>
      <c r="O983" s="402">
        <v>6</v>
      </c>
      <c r="P983" s="259">
        <v>42000</v>
      </c>
      <c r="Q983" s="402">
        <v>1</v>
      </c>
      <c r="R983" s="402">
        <v>12</v>
      </c>
    </row>
    <row r="984" spans="1:18" x14ac:dyDescent="0.35">
      <c r="A984" s="262" t="s">
        <v>6263</v>
      </c>
      <c r="B984" s="262" t="s">
        <v>629</v>
      </c>
      <c r="C984" s="262" t="s">
        <v>5619</v>
      </c>
      <c r="D984" s="20" t="s">
        <v>6124</v>
      </c>
      <c r="E984" s="401">
        <v>3000</v>
      </c>
      <c r="F984" s="262" t="s">
        <v>6128</v>
      </c>
      <c r="G984" s="20" t="s">
        <v>6129</v>
      </c>
      <c r="H984" s="20" t="s">
        <v>1959</v>
      </c>
      <c r="I984" s="20" t="s">
        <v>5622</v>
      </c>
      <c r="J984" s="20" t="s">
        <v>1959</v>
      </c>
      <c r="K984" s="258">
        <v>1</v>
      </c>
      <c r="L984" s="258">
        <v>12</v>
      </c>
      <c r="M984" s="258">
        <v>36000</v>
      </c>
      <c r="N984" s="402">
        <v>1</v>
      </c>
      <c r="O984" s="402">
        <v>6</v>
      </c>
      <c r="P984" s="259">
        <v>18000</v>
      </c>
      <c r="Q984" s="402">
        <v>1</v>
      </c>
      <c r="R984" s="402">
        <v>12</v>
      </c>
    </row>
    <row r="985" spans="1:18" x14ac:dyDescent="0.35">
      <c r="A985" s="262" t="s">
        <v>6263</v>
      </c>
      <c r="B985" s="262" t="s">
        <v>629</v>
      </c>
      <c r="C985" s="262" t="s">
        <v>5619</v>
      </c>
      <c r="D985" s="20" t="s">
        <v>6124</v>
      </c>
      <c r="E985" s="401">
        <v>4000</v>
      </c>
      <c r="F985" s="262" t="s">
        <v>6130</v>
      </c>
      <c r="G985" s="20" t="s">
        <v>6131</v>
      </c>
      <c r="H985" s="20" t="s">
        <v>5741</v>
      </c>
      <c r="I985" s="20" t="s">
        <v>5622</v>
      </c>
      <c r="J985" s="20" t="s">
        <v>1828</v>
      </c>
      <c r="K985" s="258">
        <v>1</v>
      </c>
      <c r="L985" s="258">
        <v>12</v>
      </c>
      <c r="M985" s="258">
        <v>16000</v>
      </c>
      <c r="N985" s="402"/>
      <c r="O985" s="402"/>
      <c r="P985" s="259"/>
      <c r="Q985" s="402"/>
      <c r="R985" s="402"/>
    </row>
    <row r="986" spans="1:18" x14ac:dyDescent="0.35">
      <c r="A986" s="262" t="s">
        <v>6263</v>
      </c>
      <c r="B986" s="262" t="s">
        <v>629</v>
      </c>
      <c r="C986" s="262" t="s">
        <v>5619</v>
      </c>
      <c r="D986" s="20" t="s">
        <v>6124</v>
      </c>
      <c r="E986" s="401">
        <v>6000</v>
      </c>
      <c r="F986" s="262" t="s">
        <v>6132</v>
      </c>
      <c r="G986" s="20" t="s">
        <v>6133</v>
      </c>
      <c r="H986" s="20" t="s">
        <v>5741</v>
      </c>
      <c r="I986" s="20" t="s">
        <v>5622</v>
      </c>
      <c r="J986" s="20" t="s">
        <v>1828</v>
      </c>
      <c r="K986" s="258">
        <v>1</v>
      </c>
      <c r="L986" s="258">
        <v>12</v>
      </c>
      <c r="M986" s="258">
        <v>72000</v>
      </c>
      <c r="N986" s="402">
        <v>1</v>
      </c>
      <c r="O986" s="402">
        <v>6</v>
      </c>
      <c r="P986" s="259">
        <v>36000</v>
      </c>
      <c r="Q986" s="402">
        <v>1</v>
      </c>
      <c r="R986" s="402">
        <v>12</v>
      </c>
    </row>
    <row r="987" spans="1:18" x14ac:dyDescent="0.35">
      <c r="A987" s="262" t="s">
        <v>6263</v>
      </c>
      <c r="B987" s="262" t="s">
        <v>629</v>
      </c>
      <c r="C987" s="262" t="s">
        <v>5619</v>
      </c>
      <c r="D987" s="20" t="s">
        <v>6124</v>
      </c>
      <c r="E987" s="401">
        <v>3300</v>
      </c>
      <c r="F987" s="262" t="s">
        <v>6134</v>
      </c>
      <c r="G987" s="20" t="s">
        <v>6135</v>
      </c>
      <c r="H987" s="20" t="s">
        <v>694</v>
      </c>
      <c r="I987" s="20" t="s">
        <v>635</v>
      </c>
      <c r="J987" s="20" t="s">
        <v>694</v>
      </c>
      <c r="K987" s="258">
        <v>1</v>
      </c>
      <c r="L987" s="258">
        <v>12</v>
      </c>
      <c r="M987" s="258">
        <v>39600</v>
      </c>
      <c r="N987" s="402">
        <v>1</v>
      </c>
      <c r="O987" s="402">
        <v>6</v>
      </c>
      <c r="P987" s="259">
        <v>19800</v>
      </c>
      <c r="Q987" s="402">
        <v>1</v>
      </c>
      <c r="R987" s="402">
        <v>12</v>
      </c>
    </row>
    <row r="988" spans="1:18" x14ac:dyDescent="0.35">
      <c r="A988" s="262" t="s">
        <v>6263</v>
      </c>
      <c r="B988" s="262" t="s">
        <v>629</v>
      </c>
      <c r="C988" s="262" t="s">
        <v>5619</v>
      </c>
      <c r="D988" s="20" t="s">
        <v>6124</v>
      </c>
      <c r="E988" s="401">
        <v>6500</v>
      </c>
      <c r="F988" s="262" t="s">
        <v>6136</v>
      </c>
      <c r="G988" s="20" t="s">
        <v>6137</v>
      </c>
      <c r="H988" s="20" t="s">
        <v>1959</v>
      </c>
      <c r="I988" s="20" t="s">
        <v>5622</v>
      </c>
      <c r="J988" s="20" t="s">
        <v>1959</v>
      </c>
      <c r="K988" s="258">
        <v>1</v>
      </c>
      <c r="L988" s="258">
        <v>12</v>
      </c>
      <c r="M988" s="258">
        <v>78000</v>
      </c>
      <c r="N988" s="402">
        <v>1</v>
      </c>
      <c r="O988" s="402">
        <v>6</v>
      </c>
      <c r="P988" s="259">
        <v>39000</v>
      </c>
      <c r="Q988" s="402">
        <v>1</v>
      </c>
      <c r="R988" s="402">
        <v>12</v>
      </c>
    </row>
    <row r="989" spans="1:18" x14ac:dyDescent="0.35">
      <c r="A989" s="262" t="s">
        <v>6263</v>
      </c>
      <c r="B989" s="262" t="s">
        <v>629</v>
      </c>
      <c r="C989" s="262" t="s">
        <v>5619</v>
      </c>
      <c r="D989" s="20" t="s">
        <v>6138</v>
      </c>
      <c r="E989" s="401">
        <v>5500</v>
      </c>
      <c r="F989" s="262" t="s">
        <v>6139</v>
      </c>
      <c r="G989" s="20" t="s">
        <v>6140</v>
      </c>
      <c r="H989" s="20" t="s">
        <v>5708</v>
      </c>
      <c r="I989" s="20" t="s">
        <v>5622</v>
      </c>
      <c r="J989" s="20" t="s">
        <v>5708</v>
      </c>
      <c r="K989" s="258">
        <v>1</v>
      </c>
      <c r="L989" s="258">
        <v>12</v>
      </c>
      <c r="M989" s="258">
        <v>22000</v>
      </c>
      <c r="N989" s="402"/>
      <c r="O989" s="402"/>
      <c r="P989" s="259"/>
      <c r="Q989" s="402"/>
      <c r="R989" s="402"/>
    </row>
    <row r="990" spans="1:18" x14ac:dyDescent="0.35">
      <c r="A990" s="262" t="s">
        <v>6263</v>
      </c>
      <c r="B990" s="262" t="s">
        <v>629</v>
      </c>
      <c r="C990" s="262" t="s">
        <v>5619</v>
      </c>
      <c r="D990" s="20" t="s">
        <v>6141</v>
      </c>
      <c r="E990" s="401">
        <v>5500</v>
      </c>
      <c r="F990" s="262" t="s">
        <v>6142</v>
      </c>
      <c r="G990" s="20" t="s">
        <v>6143</v>
      </c>
      <c r="H990" s="20" t="s">
        <v>5741</v>
      </c>
      <c r="I990" s="20" t="s">
        <v>5622</v>
      </c>
      <c r="J990" s="20" t="s">
        <v>1828</v>
      </c>
      <c r="K990" s="258">
        <v>1</v>
      </c>
      <c r="L990" s="258">
        <v>12</v>
      </c>
      <c r="M990" s="258">
        <v>66000</v>
      </c>
      <c r="N990" s="402">
        <v>1</v>
      </c>
      <c r="O990" s="402">
        <v>6</v>
      </c>
      <c r="P990" s="259">
        <v>33000</v>
      </c>
      <c r="Q990" s="402">
        <v>1</v>
      </c>
      <c r="R990" s="402">
        <v>12</v>
      </c>
    </row>
    <row r="991" spans="1:18" x14ac:dyDescent="0.35">
      <c r="A991" s="262" t="s">
        <v>6263</v>
      </c>
      <c r="B991" s="262" t="s">
        <v>629</v>
      </c>
      <c r="C991" s="262" t="s">
        <v>5619</v>
      </c>
      <c r="D991" s="20" t="s">
        <v>6141</v>
      </c>
      <c r="E991" s="401">
        <v>5000</v>
      </c>
      <c r="F991" s="262" t="s">
        <v>6144</v>
      </c>
      <c r="G991" s="20" t="s">
        <v>6145</v>
      </c>
      <c r="H991" s="20" t="s">
        <v>5708</v>
      </c>
      <c r="I991" s="20" t="s">
        <v>5622</v>
      </c>
      <c r="J991" s="20" t="s">
        <v>5708</v>
      </c>
      <c r="K991" s="258">
        <v>1</v>
      </c>
      <c r="L991" s="258">
        <v>12</v>
      </c>
      <c r="M991" s="258">
        <v>60000</v>
      </c>
      <c r="N991" s="402">
        <v>1</v>
      </c>
      <c r="O991" s="402">
        <v>6</v>
      </c>
      <c r="P991" s="259">
        <v>30000</v>
      </c>
      <c r="Q991" s="402">
        <v>1</v>
      </c>
      <c r="R991" s="402">
        <v>12</v>
      </c>
    </row>
    <row r="992" spans="1:18" x14ac:dyDescent="0.35">
      <c r="A992" s="262" t="s">
        <v>6263</v>
      </c>
      <c r="B992" s="262" t="s">
        <v>629</v>
      </c>
      <c r="C992" s="262" t="s">
        <v>5619</v>
      </c>
      <c r="D992" s="20" t="s">
        <v>6141</v>
      </c>
      <c r="E992" s="401">
        <v>5500</v>
      </c>
      <c r="F992" s="262" t="s">
        <v>6146</v>
      </c>
      <c r="G992" s="20" t="s">
        <v>6147</v>
      </c>
      <c r="H992" s="20" t="s">
        <v>1828</v>
      </c>
      <c r="I992" s="20" t="s">
        <v>5622</v>
      </c>
      <c r="J992" s="20" t="s">
        <v>1828</v>
      </c>
      <c r="K992" s="258">
        <v>1</v>
      </c>
      <c r="L992" s="258">
        <v>12</v>
      </c>
      <c r="M992" s="258">
        <v>66000</v>
      </c>
      <c r="N992" s="402">
        <v>1</v>
      </c>
      <c r="O992" s="402">
        <v>6</v>
      </c>
      <c r="P992" s="259">
        <v>33000</v>
      </c>
      <c r="Q992" s="402">
        <v>1</v>
      </c>
      <c r="R992" s="402">
        <v>12</v>
      </c>
    </row>
    <row r="993" spans="1:18" x14ac:dyDescent="0.35">
      <c r="A993" s="262" t="s">
        <v>6263</v>
      </c>
      <c r="B993" s="262" t="s">
        <v>629</v>
      </c>
      <c r="C993" s="262" t="s">
        <v>5619</v>
      </c>
      <c r="D993" s="20" t="s">
        <v>6141</v>
      </c>
      <c r="E993" s="401">
        <v>5500</v>
      </c>
      <c r="F993" s="262" t="s">
        <v>6148</v>
      </c>
      <c r="G993" s="20" t="s">
        <v>6149</v>
      </c>
      <c r="H993" s="20" t="s">
        <v>5708</v>
      </c>
      <c r="I993" s="20" t="s">
        <v>648</v>
      </c>
      <c r="J993" s="20" t="s">
        <v>5708</v>
      </c>
      <c r="K993" s="258">
        <v>1</v>
      </c>
      <c r="L993" s="258">
        <v>12</v>
      </c>
      <c r="M993" s="258">
        <v>66000</v>
      </c>
      <c r="N993" s="402">
        <v>1</v>
      </c>
      <c r="O993" s="402">
        <v>6</v>
      </c>
      <c r="P993" s="259">
        <v>33000</v>
      </c>
      <c r="Q993" s="402">
        <v>1</v>
      </c>
      <c r="R993" s="402">
        <v>12</v>
      </c>
    </row>
    <row r="994" spans="1:18" x14ac:dyDescent="0.35">
      <c r="A994" s="262" t="s">
        <v>6263</v>
      </c>
      <c r="B994" s="262" t="s">
        <v>629</v>
      </c>
      <c r="C994" s="262" t="s">
        <v>5619</v>
      </c>
      <c r="D994" s="20" t="s">
        <v>6141</v>
      </c>
      <c r="E994" s="401">
        <v>5000</v>
      </c>
      <c r="F994" s="262" t="s">
        <v>6150</v>
      </c>
      <c r="G994" s="20" t="s">
        <v>6151</v>
      </c>
      <c r="H994" s="20" t="s">
        <v>1828</v>
      </c>
      <c r="I994" s="20" t="s">
        <v>5622</v>
      </c>
      <c r="J994" s="20" t="s">
        <v>1828</v>
      </c>
      <c r="K994" s="258">
        <v>1</v>
      </c>
      <c r="L994" s="258">
        <v>12</v>
      </c>
      <c r="M994" s="20">
        <v>60000</v>
      </c>
      <c r="N994" s="402">
        <v>1</v>
      </c>
      <c r="O994" s="402">
        <v>6</v>
      </c>
      <c r="P994" s="259">
        <v>30000</v>
      </c>
      <c r="Q994" s="402">
        <v>1</v>
      </c>
      <c r="R994" s="402">
        <v>12</v>
      </c>
    </row>
    <row r="995" spans="1:18" x14ac:dyDescent="0.35">
      <c r="A995" s="262" t="s">
        <v>6263</v>
      </c>
      <c r="B995" s="262" t="s">
        <v>629</v>
      </c>
      <c r="C995" s="262" t="s">
        <v>5619</v>
      </c>
      <c r="D995" s="20" t="s">
        <v>6141</v>
      </c>
      <c r="E995" s="401">
        <v>2700</v>
      </c>
      <c r="F995" s="262" t="s">
        <v>6152</v>
      </c>
      <c r="G995" s="20" t="s">
        <v>6153</v>
      </c>
      <c r="H995" s="20" t="s">
        <v>5708</v>
      </c>
      <c r="I995" s="20" t="s">
        <v>648</v>
      </c>
      <c r="J995" s="20" t="s">
        <v>5708</v>
      </c>
      <c r="K995" s="258">
        <v>1</v>
      </c>
      <c r="L995" s="258">
        <v>12</v>
      </c>
      <c r="M995" s="20">
        <v>21600</v>
      </c>
      <c r="N995" s="402"/>
      <c r="O995" s="402"/>
      <c r="P995" s="259"/>
      <c r="Q995" s="402"/>
      <c r="R995" s="402"/>
    </row>
    <row r="996" spans="1:18" x14ac:dyDescent="0.35">
      <c r="A996" s="262" t="s">
        <v>6263</v>
      </c>
      <c r="B996" s="262" t="s">
        <v>629</v>
      </c>
      <c r="C996" s="262" t="s">
        <v>5619</v>
      </c>
      <c r="D996" s="20" t="s">
        <v>6141</v>
      </c>
      <c r="E996" s="401">
        <v>5500</v>
      </c>
      <c r="F996" s="262" t="s">
        <v>6154</v>
      </c>
      <c r="G996" s="20" t="s">
        <v>6155</v>
      </c>
      <c r="H996" s="20" t="s">
        <v>1828</v>
      </c>
      <c r="I996" s="20" t="s">
        <v>5622</v>
      </c>
      <c r="J996" s="20" t="s">
        <v>1828</v>
      </c>
      <c r="K996" s="258">
        <v>1</v>
      </c>
      <c r="L996" s="258">
        <v>12</v>
      </c>
      <c r="M996" s="20">
        <v>66000</v>
      </c>
      <c r="N996" s="402">
        <v>1</v>
      </c>
      <c r="O996" s="402">
        <v>6</v>
      </c>
      <c r="P996" s="259">
        <v>33000</v>
      </c>
      <c r="Q996" s="402">
        <v>1</v>
      </c>
      <c r="R996" s="402">
        <v>12</v>
      </c>
    </row>
    <row r="997" spans="1:18" x14ac:dyDescent="0.35">
      <c r="A997" s="262" t="s">
        <v>6263</v>
      </c>
      <c r="B997" s="262" t="s">
        <v>629</v>
      </c>
      <c r="C997" s="262" t="s">
        <v>5619</v>
      </c>
      <c r="D997" s="20" t="s">
        <v>6141</v>
      </c>
      <c r="E997" s="401">
        <v>5500</v>
      </c>
      <c r="F997" s="262" t="s">
        <v>6156</v>
      </c>
      <c r="G997" s="20" t="s">
        <v>6157</v>
      </c>
      <c r="H997" s="20" t="s">
        <v>1828</v>
      </c>
      <c r="I997" s="20" t="s">
        <v>5622</v>
      </c>
      <c r="J997" s="20" t="s">
        <v>1828</v>
      </c>
      <c r="K997" s="258">
        <v>1</v>
      </c>
      <c r="L997" s="258">
        <v>12</v>
      </c>
      <c r="M997" s="20">
        <v>66000</v>
      </c>
      <c r="N997" s="402">
        <v>1</v>
      </c>
      <c r="O997" s="402">
        <v>6</v>
      </c>
      <c r="P997" s="259">
        <v>33000</v>
      </c>
      <c r="Q997" s="402">
        <v>1</v>
      </c>
      <c r="R997" s="402">
        <v>12</v>
      </c>
    </row>
    <row r="998" spans="1:18" x14ac:dyDescent="0.35">
      <c r="A998" s="262" t="s">
        <v>6263</v>
      </c>
      <c r="B998" s="262" t="s">
        <v>629</v>
      </c>
      <c r="C998" s="262" t="s">
        <v>5619</v>
      </c>
      <c r="D998" s="20" t="s">
        <v>6141</v>
      </c>
      <c r="E998" s="401">
        <v>5500</v>
      </c>
      <c r="F998" s="262" t="s">
        <v>6158</v>
      </c>
      <c r="G998" s="20" t="s">
        <v>6159</v>
      </c>
      <c r="H998" s="20" t="s">
        <v>1828</v>
      </c>
      <c r="I998" s="20" t="s">
        <v>5622</v>
      </c>
      <c r="J998" s="20" t="s">
        <v>1828</v>
      </c>
      <c r="K998" s="258">
        <v>1</v>
      </c>
      <c r="L998" s="258">
        <v>12</v>
      </c>
      <c r="M998" s="20">
        <v>66000</v>
      </c>
      <c r="N998" s="402">
        <v>1</v>
      </c>
      <c r="O998" s="402">
        <v>6</v>
      </c>
      <c r="P998" s="259">
        <v>33000</v>
      </c>
      <c r="Q998" s="402">
        <v>1</v>
      </c>
      <c r="R998" s="402">
        <v>12</v>
      </c>
    </row>
    <row r="999" spans="1:18" x14ac:dyDescent="0.35">
      <c r="A999" s="262" t="s">
        <v>6263</v>
      </c>
      <c r="B999" s="262" t="s">
        <v>629</v>
      </c>
      <c r="C999" s="262" t="s">
        <v>5619</v>
      </c>
      <c r="D999" s="20" t="s">
        <v>6160</v>
      </c>
      <c r="E999" s="401">
        <v>5000</v>
      </c>
      <c r="F999" s="262" t="s">
        <v>6161</v>
      </c>
      <c r="G999" s="20" t="s">
        <v>6162</v>
      </c>
      <c r="H999" s="20" t="s">
        <v>1828</v>
      </c>
      <c r="I999" s="20" t="s">
        <v>5622</v>
      </c>
      <c r="J999" s="20" t="s">
        <v>1828</v>
      </c>
      <c r="K999" s="258">
        <v>1</v>
      </c>
      <c r="L999" s="258">
        <v>12</v>
      </c>
      <c r="M999" s="20">
        <v>25000</v>
      </c>
      <c r="N999" s="402"/>
      <c r="O999" s="402"/>
      <c r="P999" s="259"/>
      <c r="Q999" s="402"/>
      <c r="R999" s="402"/>
    </row>
    <row r="1000" spans="1:18" x14ac:dyDescent="0.35">
      <c r="A1000" s="262" t="s">
        <v>6263</v>
      </c>
      <c r="B1000" s="262" t="s">
        <v>629</v>
      </c>
      <c r="C1000" s="262" t="s">
        <v>5619</v>
      </c>
      <c r="D1000" s="20" t="s">
        <v>6163</v>
      </c>
      <c r="E1000" s="401">
        <v>3500</v>
      </c>
      <c r="F1000" s="262" t="s">
        <v>6164</v>
      </c>
      <c r="G1000" s="20" t="s">
        <v>6165</v>
      </c>
      <c r="H1000" s="20" t="s">
        <v>5791</v>
      </c>
      <c r="I1000" s="20" t="s">
        <v>635</v>
      </c>
      <c r="J1000" s="20" t="s">
        <v>5791</v>
      </c>
      <c r="K1000" s="20">
        <v>1</v>
      </c>
      <c r="L1000" s="20">
        <v>12</v>
      </c>
      <c r="M1000" s="258">
        <v>42000</v>
      </c>
      <c r="N1000" s="20">
        <v>1</v>
      </c>
      <c r="O1000" s="20">
        <v>6</v>
      </c>
      <c r="P1000" s="20">
        <v>21000</v>
      </c>
      <c r="Q1000" s="20">
        <v>1</v>
      </c>
      <c r="R1000" s="20">
        <v>12</v>
      </c>
    </row>
    <row r="1001" spans="1:18" x14ac:dyDescent="0.35">
      <c r="A1001" s="262" t="s">
        <v>6263</v>
      </c>
      <c r="B1001" s="262" t="s">
        <v>629</v>
      </c>
      <c r="C1001" s="262" t="s">
        <v>5619</v>
      </c>
      <c r="D1001" s="20" t="s">
        <v>6163</v>
      </c>
      <c r="E1001" s="401">
        <v>15600</v>
      </c>
      <c r="F1001" s="262" t="s">
        <v>6166</v>
      </c>
      <c r="G1001" s="20" t="s">
        <v>6167</v>
      </c>
      <c r="H1001" s="20" t="s">
        <v>5708</v>
      </c>
      <c r="I1001" s="20" t="s">
        <v>5622</v>
      </c>
      <c r="J1001" s="20" t="s">
        <v>5708</v>
      </c>
      <c r="K1001" s="20">
        <v>1</v>
      </c>
      <c r="L1001" s="20">
        <v>7</v>
      </c>
      <c r="M1001" s="258">
        <v>109200</v>
      </c>
      <c r="N1001" s="20"/>
      <c r="O1001" s="20"/>
      <c r="P1001" s="20"/>
      <c r="Q1001" s="20"/>
      <c r="R1001" s="20"/>
    </row>
    <row r="1002" spans="1:18" x14ac:dyDescent="0.35">
      <c r="A1002" s="262" t="s">
        <v>6263</v>
      </c>
      <c r="B1002" s="262" t="s">
        <v>629</v>
      </c>
      <c r="C1002" s="262" t="s">
        <v>5619</v>
      </c>
      <c r="D1002" s="20" t="s">
        <v>6163</v>
      </c>
      <c r="E1002" s="401">
        <v>15600</v>
      </c>
      <c r="F1002" s="262" t="s">
        <v>6168</v>
      </c>
      <c r="G1002" s="20" t="s">
        <v>6169</v>
      </c>
      <c r="H1002" s="20" t="s">
        <v>5708</v>
      </c>
      <c r="I1002" s="20" t="s">
        <v>5622</v>
      </c>
      <c r="J1002" s="20" t="s">
        <v>5708</v>
      </c>
      <c r="K1002" s="20">
        <v>1</v>
      </c>
      <c r="L1002" s="20">
        <v>7</v>
      </c>
      <c r="M1002" s="258">
        <v>109200</v>
      </c>
      <c r="N1002" s="20"/>
      <c r="O1002" s="20"/>
      <c r="P1002" s="20"/>
      <c r="Q1002" s="20"/>
      <c r="R1002" s="20"/>
    </row>
    <row r="1003" spans="1:18" x14ac:dyDescent="0.35">
      <c r="A1003" s="262" t="s">
        <v>6263</v>
      </c>
      <c r="B1003" s="262" t="s">
        <v>629</v>
      </c>
      <c r="C1003" s="262" t="s">
        <v>5619</v>
      </c>
      <c r="D1003" s="20" t="s">
        <v>5706</v>
      </c>
      <c r="E1003" s="401">
        <v>5500</v>
      </c>
      <c r="F1003" s="262" t="s">
        <v>6170</v>
      </c>
      <c r="G1003" s="20" t="s">
        <v>6171</v>
      </c>
      <c r="H1003" s="20" t="s">
        <v>6127</v>
      </c>
      <c r="I1003" s="20" t="s">
        <v>5622</v>
      </c>
      <c r="J1003" s="20" t="s">
        <v>6127</v>
      </c>
      <c r="K1003" s="20">
        <v>1</v>
      </c>
      <c r="L1003" s="20">
        <v>12</v>
      </c>
      <c r="M1003" s="258">
        <v>66000</v>
      </c>
      <c r="N1003" s="20">
        <v>1</v>
      </c>
      <c r="O1003" s="20">
        <v>6</v>
      </c>
      <c r="P1003" s="20">
        <v>33000</v>
      </c>
      <c r="Q1003" s="20">
        <v>1</v>
      </c>
      <c r="R1003" s="20">
        <v>12</v>
      </c>
    </row>
    <row r="1004" spans="1:18" x14ac:dyDescent="0.35">
      <c r="A1004" s="262" t="s">
        <v>6263</v>
      </c>
      <c r="B1004" s="262" t="s">
        <v>629</v>
      </c>
      <c r="C1004" s="262" t="s">
        <v>5619</v>
      </c>
      <c r="D1004" s="20" t="s">
        <v>5706</v>
      </c>
      <c r="E1004" s="401">
        <v>4500</v>
      </c>
      <c r="F1004" s="262" t="s">
        <v>6172</v>
      </c>
      <c r="G1004" s="20" t="s">
        <v>6173</v>
      </c>
      <c r="H1004" s="20" t="s">
        <v>6127</v>
      </c>
      <c r="I1004" s="20" t="s">
        <v>5622</v>
      </c>
      <c r="J1004" s="20" t="s">
        <v>6127</v>
      </c>
      <c r="K1004" s="20">
        <v>1</v>
      </c>
      <c r="L1004" s="20">
        <v>12</v>
      </c>
      <c r="M1004" s="258">
        <v>54000</v>
      </c>
      <c r="N1004" s="20">
        <v>1</v>
      </c>
      <c r="O1004" s="20">
        <v>6</v>
      </c>
      <c r="P1004" s="20">
        <v>27000</v>
      </c>
      <c r="Q1004" s="20">
        <v>1</v>
      </c>
      <c r="R1004" s="20">
        <v>12</v>
      </c>
    </row>
    <row r="1005" spans="1:18" x14ac:dyDescent="0.35">
      <c r="A1005" s="262" t="s">
        <v>6263</v>
      </c>
      <c r="B1005" s="262" t="s">
        <v>629</v>
      </c>
      <c r="C1005" s="262" t="s">
        <v>5619</v>
      </c>
      <c r="D1005" s="20" t="s">
        <v>5706</v>
      </c>
      <c r="E1005" s="401">
        <v>3500</v>
      </c>
      <c r="F1005" s="262" t="s">
        <v>6174</v>
      </c>
      <c r="G1005" s="20" t="s">
        <v>6175</v>
      </c>
      <c r="H1005" s="20" t="s">
        <v>6176</v>
      </c>
      <c r="I1005" s="20" t="s">
        <v>5622</v>
      </c>
      <c r="J1005" s="20" t="s">
        <v>6176</v>
      </c>
      <c r="K1005" s="20">
        <v>1</v>
      </c>
      <c r="L1005" s="20">
        <v>12</v>
      </c>
      <c r="M1005" s="258">
        <v>42000</v>
      </c>
      <c r="N1005" s="20">
        <v>1</v>
      </c>
      <c r="O1005" s="20">
        <v>6</v>
      </c>
      <c r="P1005" s="20">
        <v>21000</v>
      </c>
      <c r="Q1005" s="20">
        <v>1</v>
      </c>
      <c r="R1005" s="20">
        <v>12</v>
      </c>
    </row>
    <row r="1006" spans="1:18" x14ac:dyDescent="0.35">
      <c r="A1006" s="262" t="s">
        <v>6263</v>
      </c>
      <c r="B1006" s="262" t="s">
        <v>629</v>
      </c>
      <c r="C1006" s="262" t="s">
        <v>5619</v>
      </c>
      <c r="D1006" s="20" t="s">
        <v>5706</v>
      </c>
      <c r="E1006" s="401">
        <v>2000</v>
      </c>
      <c r="F1006" s="262" t="s">
        <v>6177</v>
      </c>
      <c r="G1006" s="20" t="s">
        <v>6178</v>
      </c>
      <c r="H1006" s="20" t="s">
        <v>5761</v>
      </c>
      <c r="I1006" s="20" t="s">
        <v>635</v>
      </c>
      <c r="J1006" s="20" t="s">
        <v>5761</v>
      </c>
      <c r="K1006" s="20">
        <v>1</v>
      </c>
      <c r="L1006" s="20">
        <v>12</v>
      </c>
      <c r="M1006" s="258">
        <v>24000</v>
      </c>
      <c r="N1006" s="20">
        <v>1</v>
      </c>
      <c r="O1006" s="20">
        <v>6</v>
      </c>
      <c r="P1006" s="20">
        <v>12000</v>
      </c>
      <c r="Q1006" s="20">
        <v>1</v>
      </c>
      <c r="R1006" s="20">
        <v>12</v>
      </c>
    </row>
    <row r="1007" spans="1:18" x14ac:dyDescent="0.35">
      <c r="A1007" s="262" t="s">
        <v>6263</v>
      </c>
      <c r="B1007" s="262" t="s">
        <v>629</v>
      </c>
      <c r="C1007" s="262" t="s">
        <v>5619</v>
      </c>
      <c r="D1007" s="20" t="s">
        <v>5706</v>
      </c>
      <c r="E1007" s="401">
        <v>2500</v>
      </c>
      <c r="F1007" s="262" t="s">
        <v>6179</v>
      </c>
      <c r="G1007" s="20" t="s">
        <v>6180</v>
      </c>
      <c r="H1007" s="20" t="s">
        <v>1959</v>
      </c>
      <c r="I1007" s="20" t="s">
        <v>648</v>
      </c>
      <c r="J1007" s="20" t="s">
        <v>1959</v>
      </c>
      <c r="K1007" s="20">
        <v>1</v>
      </c>
      <c r="L1007" s="20">
        <v>12</v>
      </c>
      <c r="M1007" s="258">
        <v>30000</v>
      </c>
      <c r="N1007" s="20">
        <v>1</v>
      </c>
      <c r="O1007" s="20">
        <v>6</v>
      </c>
      <c r="P1007" s="20">
        <v>15000</v>
      </c>
      <c r="Q1007" s="20">
        <v>1</v>
      </c>
      <c r="R1007" s="20">
        <v>12</v>
      </c>
    </row>
    <row r="1008" spans="1:18" x14ac:dyDescent="0.35">
      <c r="A1008" s="262" t="s">
        <v>6263</v>
      </c>
      <c r="B1008" s="262" t="s">
        <v>629</v>
      </c>
      <c r="C1008" s="262" t="s">
        <v>5619</v>
      </c>
      <c r="D1008" s="20" t="s">
        <v>5706</v>
      </c>
      <c r="E1008" s="401">
        <v>2500</v>
      </c>
      <c r="F1008" s="262" t="s">
        <v>6181</v>
      </c>
      <c r="G1008" s="20" t="s">
        <v>6182</v>
      </c>
      <c r="H1008" s="20" t="s">
        <v>930</v>
      </c>
      <c r="I1008" s="20" t="s">
        <v>648</v>
      </c>
      <c r="J1008" s="20" t="s">
        <v>930</v>
      </c>
      <c r="K1008" s="20">
        <v>1</v>
      </c>
      <c r="L1008" s="20">
        <v>12</v>
      </c>
      <c r="M1008" s="258">
        <v>30000</v>
      </c>
      <c r="N1008" s="20">
        <v>1</v>
      </c>
      <c r="O1008" s="20">
        <v>6</v>
      </c>
      <c r="P1008" s="20">
        <v>15000</v>
      </c>
      <c r="Q1008" s="20">
        <v>1</v>
      </c>
      <c r="R1008" s="20">
        <v>12</v>
      </c>
    </row>
    <row r="1009" spans="1:18" x14ac:dyDescent="0.35">
      <c r="A1009" s="262" t="s">
        <v>6263</v>
      </c>
      <c r="B1009" s="262" t="s">
        <v>629</v>
      </c>
      <c r="C1009" s="262" t="s">
        <v>5619</v>
      </c>
      <c r="D1009" s="20" t="s">
        <v>5706</v>
      </c>
      <c r="E1009" s="401">
        <v>3500</v>
      </c>
      <c r="F1009" s="262" t="s">
        <v>6183</v>
      </c>
      <c r="G1009" s="20" t="s">
        <v>6184</v>
      </c>
      <c r="H1009" s="20" t="s">
        <v>5791</v>
      </c>
      <c r="I1009" s="20" t="s">
        <v>635</v>
      </c>
      <c r="J1009" s="20" t="s">
        <v>5791</v>
      </c>
      <c r="K1009" s="20">
        <v>1</v>
      </c>
      <c r="L1009" s="20">
        <v>12</v>
      </c>
      <c r="M1009" s="258">
        <v>42000</v>
      </c>
      <c r="N1009" s="20">
        <v>1</v>
      </c>
      <c r="O1009" s="20">
        <v>6</v>
      </c>
      <c r="P1009" s="20">
        <v>21000</v>
      </c>
      <c r="Q1009" s="20"/>
      <c r="R1009" s="20"/>
    </row>
    <row r="1010" spans="1:18" x14ac:dyDescent="0.35">
      <c r="A1010" s="262" t="s">
        <v>6263</v>
      </c>
      <c r="B1010" s="262" t="s">
        <v>629</v>
      </c>
      <c r="C1010" s="262" t="s">
        <v>5619</v>
      </c>
      <c r="D1010" s="20" t="s">
        <v>5706</v>
      </c>
      <c r="E1010" s="401">
        <v>5500</v>
      </c>
      <c r="F1010" s="262" t="s">
        <v>6185</v>
      </c>
      <c r="G1010" s="20" t="s">
        <v>6186</v>
      </c>
      <c r="H1010" s="20" t="s">
        <v>1828</v>
      </c>
      <c r="I1010" s="20" t="s">
        <v>5622</v>
      </c>
      <c r="J1010" s="20" t="s">
        <v>1828</v>
      </c>
      <c r="K1010" s="20">
        <v>1</v>
      </c>
      <c r="L1010" s="20">
        <v>12</v>
      </c>
      <c r="M1010" s="258">
        <v>66000</v>
      </c>
      <c r="N1010" s="20">
        <v>1</v>
      </c>
      <c r="O1010" s="20">
        <v>6</v>
      </c>
      <c r="P1010" s="20">
        <v>33000</v>
      </c>
      <c r="Q1010" s="20">
        <v>1</v>
      </c>
      <c r="R1010" s="20">
        <v>12</v>
      </c>
    </row>
    <row r="1011" spans="1:18" x14ac:dyDescent="0.35">
      <c r="A1011" s="262" t="s">
        <v>6263</v>
      </c>
      <c r="B1011" s="262" t="s">
        <v>629</v>
      </c>
      <c r="C1011" s="262" t="s">
        <v>5619</v>
      </c>
      <c r="D1011" s="20" t="s">
        <v>5706</v>
      </c>
      <c r="E1011" s="401">
        <v>2500</v>
      </c>
      <c r="F1011" s="262" t="s">
        <v>6187</v>
      </c>
      <c r="G1011" s="20" t="s">
        <v>5713</v>
      </c>
      <c r="H1011" s="20" t="s">
        <v>1828</v>
      </c>
      <c r="I1011" s="20" t="s">
        <v>5622</v>
      </c>
      <c r="J1011" s="20" t="s">
        <v>1828</v>
      </c>
      <c r="K1011" s="20">
        <v>1</v>
      </c>
      <c r="L1011" s="20">
        <v>12</v>
      </c>
      <c r="M1011" s="258">
        <v>30000</v>
      </c>
      <c r="N1011" s="20">
        <v>1</v>
      </c>
      <c r="O1011" s="20">
        <v>6</v>
      </c>
      <c r="P1011" s="258">
        <v>15000</v>
      </c>
      <c r="Q1011" s="20">
        <v>1</v>
      </c>
      <c r="R1011" s="20">
        <v>12</v>
      </c>
    </row>
    <row r="1012" spans="1:18" x14ac:dyDescent="0.35">
      <c r="A1012" s="262" t="s">
        <v>6263</v>
      </c>
      <c r="B1012" s="262" t="s">
        <v>629</v>
      </c>
      <c r="C1012" s="262" t="s">
        <v>5619</v>
      </c>
      <c r="D1012" s="20" t="s">
        <v>5706</v>
      </c>
      <c r="E1012" s="401">
        <v>4000</v>
      </c>
      <c r="F1012" s="262" t="s">
        <v>6188</v>
      </c>
      <c r="G1012" s="20" t="s">
        <v>6189</v>
      </c>
      <c r="H1012" s="20" t="s">
        <v>6176</v>
      </c>
      <c r="I1012" s="20" t="s">
        <v>5622</v>
      </c>
      <c r="J1012" s="20" t="s">
        <v>6176</v>
      </c>
      <c r="K1012" s="20">
        <v>1</v>
      </c>
      <c r="L1012" s="20">
        <v>12</v>
      </c>
      <c r="M1012" s="258">
        <v>48000</v>
      </c>
      <c r="N1012" s="20">
        <v>1</v>
      </c>
      <c r="O1012" s="20">
        <v>6</v>
      </c>
      <c r="P1012" s="258">
        <v>24000</v>
      </c>
      <c r="Q1012" s="20">
        <v>1</v>
      </c>
      <c r="R1012" s="20">
        <v>12</v>
      </c>
    </row>
    <row r="1013" spans="1:18" x14ac:dyDescent="0.35">
      <c r="A1013" s="262" t="s">
        <v>6263</v>
      </c>
      <c r="B1013" s="262" t="s">
        <v>629</v>
      </c>
      <c r="C1013" s="262" t="s">
        <v>5619</v>
      </c>
      <c r="D1013" s="20" t="s">
        <v>5706</v>
      </c>
      <c r="E1013" s="401">
        <v>3000</v>
      </c>
      <c r="F1013" s="262" t="s">
        <v>6190</v>
      </c>
      <c r="G1013" s="20" t="s">
        <v>6191</v>
      </c>
      <c r="H1013" s="20" t="s">
        <v>5791</v>
      </c>
      <c r="I1013" s="20" t="s">
        <v>635</v>
      </c>
      <c r="J1013" s="20" t="s">
        <v>5791</v>
      </c>
      <c r="K1013" s="20">
        <v>1</v>
      </c>
      <c r="L1013" s="20">
        <v>12</v>
      </c>
      <c r="M1013" s="258">
        <v>36000</v>
      </c>
      <c r="N1013" s="20">
        <v>1</v>
      </c>
      <c r="O1013" s="20">
        <v>6</v>
      </c>
      <c r="P1013" s="258">
        <v>18000</v>
      </c>
      <c r="Q1013" s="20">
        <v>1</v>
      </c>
      <c r="R1013" s="20">
        <v>12</v>
      </c>
    </row>
    <row r="1014" spans="1:18" x14ac:dyDescent="0.35">
      <c r="A1014" s="262" t="s">
        <v>6263</v>
      </c>
      <c r="B1014" s="262" t="s">
        <v>629</v>
      </c>
      <c r="C1014" s="262" t="s">
        <v>5619</v>
      </c>
      <c r="D1014" s="20" t="s">
        <v>5706</v>
      </c>
      <c r="E1014" s="401">
        <v>5000</v>
      </c>
      <c r="F1014" s="262" t="s">
        <v>6192</v>
      </c>
      <c r="G1014" s="20" t="s">
        <v>6193</v>
      </c>
      <c r="H1014" s="20" t="s">
        <v>6194</v>
      </c>
      <c r="I1014" s="20" t="s">
        <v>635</v>
      </c>
      <c r="J1014" s="20" t="s">
        <v>6194</v>
      </c>
      <c r="K1014" s="20">
        <v>1</v>
      </c>
      <c r="L1014" s="20">
        <v>12</v>
      </c>
      <c r="M1014" s="258">
        <v>60000</v>
      </c>
      <c r="N1014" s="20">
        <v>1</v>
      </c>
      <c r="O1014" s="20">
        <v>6</v>
      </c>
      <c r="P1014" s="258">
        <v>30000</v>
      </c>
      <c r="Q1014" s="20">
        <v>1</v>
      </c>
      <c r="R1014" s="20">
        <v>12</v>
      </c>
    </row>
    <row r="1015" spans="1:18" x14ac:dyDescent="0.35">
      <c r="A1015" s="262" t="s">
        <v>6263</v>
      </c>
      <c r="B1015" s="262" t="s">
        <v>629</v>
      </c>
      <c r="C1015" s="262" t="s">
        <v>5619</v>
      </c>
      <c r="D1015" s="20" t="s">
        <v>5706</v>
      </c>
      <c r="E1015" s="401">
        <v>2500</v>
      </c>
      <c r="F1015" s="262" t="s">
        <v>6195</v>
      </c>
      <c r="G1015" s="20" t="s">
        <v>6196</v>
      </c>
      <c r="H1015" s="20" t="s">
        <v>5741</v>
      </c>
      <c r="I1015" s="20" t="s">
        <v>5622</v>
      </c>
      <c r="J1015" s="20" t="s">
        <v>1828</v>
      </c>
      <c r="K1015" s="20">
        <v>1</v>
      </c>
      <c r="L1015" s="20">
        <v>12</v>
      </c>
      <c r="M1015" s="258">
        <v>30000</v>
      </c>
      <c r="N1015" s="20">
        <v>1</v>
      </c>
      <c r="O1015" s="20">
        <v>6</v>
      </c>
      <c r="P1015" s="258">
        <v>15000</v>
      </c>
      <c r="Q1015" s="20">
        <v>1</v>
      </c>
      <c r="R1015" s="20">
        <v>12</v>
      </c>
    </row>
    <row r="1016" spans="1:18" x14ac:dyDescent="0.35">
      <c r="A1016" s="262" t="s">
        <v>6263</v>
      </c>
      <c r="B1016" s="262" t="s">
        <v>629</v>
      </c>
      <c r="C1016" s="262" t="s">
        <v>5619</v>
      </c>
      <c r="D1016" s="20" t="s">
        <v>5709</v>
      </c>
      <c r="E1016" s="401">
        <v>2500</v>
      </c>
      <c r="F1016" s="262" t="s">
        <v>6197</v>
      </c>
      <c r="G1016" s="20" t="s">
        <v>6198</v>
      </c>
      <c r="H1016" s="20" t="s">
        <v>1828</v>
      </c>
      <c r="I1016" s="20" t="s">
        <v>5622</v>
      </c>
      <c r="J1016" s="20" t="s">
        <v>1828</v>
      </c>
      <c r="K1016" s="20">
        <v>1</v>
      </c>
      <c r="L1016" s="20">
        <v>12</v>
      </c>
      <c r="M1016" s="258">
        <v>30000</v>
      </c>
      <c r="N1016" s="20">
        <v>1</v>
      </c>
      <c r="O1016" s="20">
        <v>6</v>
      </c>
      <c r="P1016" s="258">
        <v>15000</v>
      </c>
      <c r="Q1016" s="20">
        <v>1</v>
      </c>
      <c r="R1016" s="20">
        <v>12</v>
      </c>
    </row>
    <row r="1017" spans="1:18" x14ac:dyDescent="0.35">
      <c r="A1017" s="262" t="s">
        <v>6263</v>
      </c>
      <c r="B1017" s="262" t="s">
        <v>629</v>
      </c>
      <c r="C1017" s="262" t="s">
        <v>5619</v>
      </c>
      <c r="D1017" s="20" t="s">
        <v>5709</v>
      </c>
      <c r="E1017" s="401">
        <v>6000</v>
      </c>
      <c r="F1017" s="262" t="s">
        <v>6199</v>
      </c>
      <c r="G1017" s="20" t="s">
        <v>6200</v>
      </c>
      <c r="H1017" s="20" t="s">
        <v>5708</v>
      </c>
      <c r="I1017" s="20" t="s">
        <v>5622</v>
      </c>
      <c r="J1017" s="20" t="s">
        <v>5708</v>
      </c>
      <c r="K1017" s="20">
        <v>1</v>
      </c>
      <c r="L1017" s="20">
        <v>12</v>
      </c>
      <c r="M1017" s="258">
        <v>72000</v>
      </c>
      <c r="N1017" s="20">
        <v>1</v>
      </c>
      <c r="O1017" s="20">
        <v>6</v>
      </c>
      <c r="P1017" s="258">
        <v>36000</v>
      </c>
      <c r="Q1017" s="20">
        <v>1</v>
      </c>
      <c r="R1017" s="20">
        <v>12</v>
      </c>
    </row>
    <row r="1018" spans="1:18" x14ac:dyDescent="0.35">
      <c r="A1018" s="262" t="s">
        <v>6263</v>
      </c>
      <c r="B1018" s="262" t="s">
        <v>629</v>
      </c>
      <c r="C1018" s="262" t="s">
        <v>5619</v>
      </c>
      <c r="D1018" s="20" t="s">
        <v>5709</v>
      </c>
      <c r="E1018" s="401">
        <v>8500</v>
      </c>
      <c r="F1018" s="262" t="s">
        <v>6201</v>
      </c>
      <c r="G1018" s="20" t="s">
        <v>6202</v>
      </c>
      <c r="H1018" s="20" t="s">
        <v>5708</v>
      </c>
      <c r="I1018" s="20" t="s">
        <v>5622</v>
      </c>
      <c r="J1018" s="20" t="s">
        <v>5708</v>
      </c>
      <c r="K1018" s="20">
        <v>1</v>
      </c>
      <c r="L1018" s="20">
        <v>12</v>
      </c>
      <c r="M1018" s="258">
        <v>102000</v>
      </c>
      <c r="N1018" s="20">
        <v>1</v>
      </c>
      <c r="O1018" s="20">
        <v>6</v>
      </c>
      <c r="P1018" s="258">
        <v>51000</v>
      </c>
      <c r="Q1018" s="20">
        <v>1</v>
      </c>
      <c r="R1018" s="20">
        <v>12</v>
      </c>
    </row>
    <row r="1019" spans="1:18" x14ac:dyDescent="0.35">
      <c r="A1019" s="262" t="s">
        <v>6263</v>
      </c>
      <c r="B1019" s="262" t="s">
        <v>629</v>
      </c>
      <c r="C1019" s="262" t="s">
        <v>5619</v>
      </c>
      <c r="D1019" s="20" t="s">
        <v>5709</v>
      </c>
      <c r="E1019" s="401">
        <v>6000</v>
      </c>
      <c r="F1019" s="262" t="s">
        <v>6203</v>
      </c>
      <c r="G1019" s="20" t="s">
        <v>6204</v>
      </c>
      <c r="H1019" s="20" t="s">
        <v>6127</v>
      </c>
      <c r="I1019" s="20" t="s">
        <v>5622</v>
      </c>
      <c r="J1019" s="20" t="s">
        <v>6127</v>
      </c>
      <c r="K1019" s="20">
        <v>1</v>
      </c>
      <c r="L1019" s="20">
        <v>12</v>
      </c>
      <c r="M1019" s="258">
        <v>72000</v>
      </c>
      <c r="N1019" s="20">
        <v>1</v>
      </c>
      <c r="O1019" s="20">
        <v>6</v>
      </c>
      <c r="P1019" s="258">
        <v>36000</v>
      </c>
      <c r="Q1019" s="20">
        <v>1</v>
      </c>
      <c r="R1019" s="20">
        <v>12</v>
      </c>
    </row>
    <row r="1020" spans="1:18" x14ac:dyDescent="0.35">
      <c r="A1020" s="262" t="s">
        <v>6263</v>
      </c>
      <c r="B1020" s="262" t="s">
        <v>629</v>
      </c>
      <c r="C1020" s="262" t="s">
        <v>5619</v>
      </c>
      <c r="D1020" s="20" t="s">
        <v>5709</v>
      </c>
      <c r="E1020" s="401">
        <v>2500</v>
      </c>
      <c r="F1020" s="262" t="s">
        <v>6205</v>
      </c>
      <c r="G1020" s="20" t="s">
        <v>6206</v>
      </c>
      <c r="H1020" s="20" t="s">
        <v>5632</v>
      </c>
      <c r="I1020" s="20" t="s">
        <v>5622</v>
      </c>
      <c r="J1020" s="20" t="s">
        <v>5632</v>
      </c>
      <c r="K1020" s="20">
        <v>1</v>
      </c>
      <c r="L1020" s="20">
        <v>12</v>
      </c>
      <c r="M1020" s="258">
        <v>30000</v>
      </c>
      <c r="N1020" s="20">
        <v>1</v>
      </c>
      <c r="O1020" s="20">
        <v>6</v>
      </c>
      <c r="P1020" s="258">
        <v>15000</v>
      </c>
      <c r="Q1020" s="20">
        <v>1</v>
      </c>
      <c r="R1020" s="20">
        <v>12</v>
      </c>
    </row>
    <row r="1021" spans="1:18" x14ac:dyDescent="0.35">
      <c r="A1021" s="262" t="s">
        <v>6263</v>
      </c>
      <c r="B1021" s="262" t="s">
        <v>629</v>
      </c>
      <c r="C1021" s="262" t="s">
        <v>5619</v>
      </c>
      <c r="D1021" s="20" t="s">
        <v>5709</v>
      </c>
      <c r="E1021" s="401">
        <v>2580</v>
      </c>
      <c r="F1021" s="262" t="s">
        <v>6207</v>
      </c>
      <c r="G1021" s="20" t="s">
        <v>6208</v>
      </c>
      <c r="H1021" s="20" t="s">
        <v>5632</v>
      </c>
      <c r="I1021" s="20" t="s">
        <v>5622</v>
      </c>
      <c r="J1021" s="20" t="s">
        <v>5632</v>
      </c>
      <c r="K1021" s="20">
        <v>1</v>
      </c>
      <c r="L1021" s="20">
        <v>12</v>
      </c>
      <c r="M1021" s="258">
        <v>30960</v>
      </c>
      <c r="N1021" s="20">
        <v>1</v>
      </c>
      <c r="O1021" s="20">
        <v>6</v>
      </c>
      <c r="P1021" s="258">
        <v>15480</v>
      </c>
      <c r="Q1021" s="20">
        <v>1</v>
      </c>
      <c r="R1021" s="20">
        <v>12</v>
      </c>
    </row>
    <row r="1022" spans="1:18" x14ac:dyDescent="0.35">
      <c r="A1022" s="262" t="s">
        <v>6263</v>
      </c>
      <c r="B1022" s="262" t="s">
        <v>629</v>
      </c>
      <c r="C1022" s="262" t="s">
        <v>5619</v>
      </c>
      <c r="D1022" s="20" t="s">
        <v>5709</v>
      </c>
      <c r="E1022" s="401">
        <v>7000</v>
      </c>
      <c r="F1022" s="262" t="s">
        <v>6209</v>
      </c>
      <c r="G1022" s="20" t="s">
        <v>6210</v>
      </c>
      <c r="H1022" s="20" t="s">
        <v>5708</v>
      </c>
      <c r="I1022" s="20" t="s">
        <v>5622</v>
      </c>
      <c r="J1022" s="20" t="s">
        <v>5708</v>
      </c>
      <c r="K1022" s="20">
        <v>1</v>
      </c>
      <c r="L1022" s="20">
        <v>12</v>
      </c>
      <c r="M1022" s="258">
        <v>84000</v>
      </c>
      <c r="N1022" s="20">
        <v>1</v>
      </c>
      <c r="O1022" s="20">
        <v>6</v>
      </c>
      <c r="P1022" s="258">
        <v>42000</v>
      </c>
      <c r="Q1022" s="20">
        <v>1</v>
      </c>
      <c r="R1022" s="20">
        <v>12</v>
      </c>
    </row>
    <row r="1023" spans="1:18" x14ac:dyDescent="0.35">
      <c r="A1023" s="262" t="s">
        <v>6263</v>
      </c>
      <c r="B1023" s="262" t="s">
        <v>629</v>
      </c>
      <c r="C1023" s="262" t="s">
        <v>5619</v>
      </c>
      <c r="D1023" s="20" t="s">
        <v>5709</v>
      </c>
      <c r="E1023" s="401">
        <v>7000</v>
      </c>
      <c r="F1023" s="262" t="s">
        <v>6211</v>
      </c>
      <c r="G1023" s="20" t="s">
        <v>5714</v>
      </c>
      <c r="H1023" s="20" t="s">
        <v>5627</v>
      </c>
      <c r="I1023" s="20" t="s">
        <v>5622</v>
      </c>
      <c r="J1023" s="20" t="s">
        <v>5627</v>
      </c>
      <c r="K1023" s="20">
        <v>1</v>
      </c>
      <c r="L1023" s="20">
        <v>4</v>
      </c>
      <c r="M1023" s="258">
        <v>24674</v>
      </c>
      <c r="N1023" s="20">
        <v>1</v>
      </c>
      <c r="O1023" s="20">
        <v>1</v>
      </c>
      <c r="P1023" s="258">
        <v>7000</v>
      </c>
      <c r="Q1023" s="20"/>
      <c r="R1023" s="20"/>
    </row>
    <row r="1024" spans="1:18" x14ac:dyDescent="0.35">
      <c r="A1024" s="262" t="s">
        <v>6263</v>
      </c>
      <c r="B1024" s="262" t="s">
        <v>629</v>
      </c>
      <c r="C1024" s="262" t="s">
        <v>5619</v>
      </c>
      <c r="D1024" s="20" t="s">
        <v>5709</v>
      </c>
      <c r="E1024" s="401">
        <v>2500</v>
      </c>
      <c r="F1024" s="262" t="s">
        <v>6212</v>
      </c>
      <c r="G1024" s="20" t="s">
        <v>6213</v>
      </c>
      <c r="H1024" s="20" t="s">
        <v>5791</v>
      </c>
      <c r="I1024" s="20" t="s">
        <v>5622</v>
      </c>
      <c r="J1024" s="20" t="s">
        <v>5791</v>
      </c>
      <c r="K1024" s="20">
        <v>1</v>
      </c>
      <c r="L1024" s="20">
        <v>12</v>
      </c>
      <c r="M1024" s="258">
        <v>30000</v>
      </c>
      <c r="N1024" s="20">
        <v>1</v>
      </c>
      <c r="O1024" s="20">
        <v>6</v>
      </c>
      <c r="P1024" s="258">
        <v>15000</v>
      </c>
      <c r="Q1024" s="20">
        <v>1</v>
      </c>
      <c r="R1024" s="20">
        <v>12</v>
      </c>
    </row>
    <row r="1025" spans="1:18" x14ac:dyDescent="0.35">
      <c r="A1025" s="262" t="s">
        <v>6263</v>
      </c>
      <c r="B1025" s="262" t="s">
        <v>629</v>
      </c>
      <c r="C1025" s="262" t="s">
        <v>5619</v>
      </c>
      <c r="D1025" s="20" t="s">
        <v>5709</v>
      </c>
      <c r="E1025" s="401">
        <v>4000</v>
      </c>
      <c r="F1025" s="262" t="s">
        <v>6214</v>
      </c>
      <c r="G1025" s="20" t="s">
        <v>6215</v>
      </c>
      <c r="H1025" s="20" t="s">
        <v>5791</v>
      </c>
      <c r="I1025" s="20" t="s">
        <v>5622</v>
      </c>
      <c r="J1025" s="20" t="s">
        <v>5791</v>
      </c>
      <c r="K1025" s="20">
        <v>1</v>
      </c>
      <c r="L1025" s="20">
        <v>12</v>
      </c>
      <c r="M1025" s="258">
        <v>48000</v>
      </c>
      <c r="N1025" s="20">
        <v>1</v>
      </c>
      <c r="O1025" s="20">
        <v>6</v>
      </c>
      <c r="P1025" s="258">
        <v>24000</v>
      </c>
      <c r="Q1025" s="20">
        <v>1</v>
      </c>
      <c r="R1025" s="20">
        <v>12</v>
      </c>
    </row>
    <row r="1026" spans="1:18" x14ac:dyDescent="0.35">
      <c r="A1026" s="262" t="s">
        <v>6263</v>
      </c>
      <c r="B1026" s="262" t="s">
        <v>629</v>
      </c>
      <c r="C1026" s="262" t="s">
        <v>5619</v>
      </c>
      <c r="D1026" s="20" t="s">
        <v>5709</v>
      </c>
      <c r="E1026" s="401">
        <v>2800</v>
      </c>
      <c r="F1026" s="262" t="s">
        <v>6216</v>
      </c>
      <c r="G1026" s="20" t="s">
        <v>6217</v>
      </c>
      <c r="H1026" s="20" t="s">
        <v>6218</v>
      </c>
      <c r="I1026" s="20" t="s">
        <v>5622</v>
      </c>
      <c r="J1026" s="20" t="s">
        <v>6218</v>
      </c>
      <c r="K1026" s="20">
        <v>1</v>
      </c>
      <c r="L1026" s="20">
        <v>12</v>
      </c>
      <c r="M1026" s="258">
        <v>33600</v>
      </c>
      <c r="N1026" s="20">
        <v>1</v>
      </c>
      <c r="O1026" s="20">
        <v>6</v>
      </c>
      <c r="P1026" s="258">
        <v>16800</v>
      </c>
      <c r="Q1026" s="20">
        <v>1</v>
      </c>
      <c r="R1026" s="20">
        <v>12</v>
      </c>
    </row>
    <row r="1027" spans="1:18" x14ac:dyDescent="0.35">
      <c r="A1027" s="262" t="s">
        <v>6263</v>
      </c>
      <c r="B1027" s="262" t="s">
        <v>629</v>
      </c>
      <c r="C1027" s="262" t="s">
        <v>5619</v>
      </c>
      <c r="D1027" s="20" t="s">
        <v>5709</v>
      </c>
      <c r="E1027" s="401">
        <v>2300</v>
      </c>
      <c r="F1027" s="262" t="s">
        <v>6219</v>
      </c>
      <c r="G1027" s="20" t="s">
        <v>6220</v>
      </c>
      <c r="H1027" s="20" t="s">
        <v>5632</v>
      </c>
      <c r="I1027" s="20" t="s">
        <v>5622</v>
      </c>
      <c r="J1027" s="20" t="s">
        <v>5632</v>
      </c>
      <c r="K1027" s="20">
        <v>1</v>
      </c>
      <c r="L1027" s="20">
        <v>12</v>
      </c>
      <c r="M1027" s="258">
        <v>27600</v>
      </c>
      <c r="N1027" s="20">
        <v>1</v>
      </c>
      <c r="O1027" s="20">
        <v>6</v>
      </c>
      <c r="P1027" s="258">
        <v>13800</v>
      </c>
      <c r="Q1027" s="20">
        <v>1</v>
      </c>
      <c r="R1027" s="20">
        <v>12</v>
      </c>
    </row>
    <row r="1028" spans="1:18" x14ac:dyDescent="0.35">
      <c r="A1028" s="262" t="s">
        <v>6263</v>
      </c>
      <c r="B1028" s="262" t="s">
        <v>629</v>
      </c>
      <c r="C1028" s="262" t="s">
        <v>5619</v>
      </c>
      <c r="D1028" s="20" t="s">
        <v>5709</v>
      </c>
      <c r="E1028" s="401">
        <v>2700</v>
      </c>
      <c r="F1028" s="262" t="s">
        <v>6221</v>
      </c>
      <c r="G1028" s="20" t="s">
        <v>6222</v>
      </c>
      <c r="H1028" s="20" t="s">
        <v>635</v>
      </c>
      <c r="I1028" s="20" t="s">
        <v>635</v>
      </c>
      <c r="J1028" s="20" t="s">
        <v>5761</v>
      </c>
      <c r="K1028" s="20">
        <v>1</v>
      </c>
      <c r="L1028" s="20">
        <v>12</v>
      </c>
      <c r="M1028" s="258">
        <v>32400</v>
      </c>
      <c r="N1028" s="20">
        <v>1</v>
      </c>
      <c r="O1028" s="20">
        <v>6</v>
      </c>
      <c r="P1028" s="258">
        <v>16200</v>
      </c>
      <c r="Q1028" s="20">
        <v>1</v>
      </c>
      <c r="R1028" s="20">
        <v>12</v>
      </c>
    </row>
    <row r="1029" spans="1:18" x14ac:dyDescent="0.35">
      <c r="A1029" s="262" t="s">
        <v>6263</v>
      </c>
      <c r="B1029" s="262" t="s">
        <v>629</v>
      </c>
      <c r="C1029" s="262" t="s">
        <v>5619</v>
      </c>
      <c r="D1029" s="20" t="s">
        <v>5709</v>
      </c>
      <c r="E1029" s="401">
        <v>2500</v>
      </c>
      <c r="F1029" s="262" t="s">
        <v>6223</v>
      </c>
      <c r="G1029" s="20" t="s">
        <v>6224</v>
      </c>
      <c r="H1029" s="20" t="s">
        <v>6225</v>
      </c>
      <c r="I1029" s="20" t="s">
        <v>5622</v>
      </c>
      <c r="J1029" s="20" t="s">
        <v>6225</v>
      </c>
      <c r="K1029" s="20">
        <v>1</v>
      </c>
      <c r="L1029" s="20">
        <v>12</v>
      </c>
      <c r="M1029" s="258">
        <v>30000</v>
      </c>
      <c r="N1029" s="20">
        <v>1</v>
      </c>
      <c r="O1029" s="20">
        <v>6</v>
      </c>
      <c r="P1029" s="258">
        <v>15000</v>
      </c>
      <c r="Q1029" s="20">
        <v>1</v>
      </c>
      <c r="R1029" s="20">
        <v>12</v>
      </c>
    </row>
    <row r="1030" spans="1:18" x14ac:dyDescent="0.35">
      <c r="A1030" s="262" t="s">
        <v>6263</v>
      </c>
      <c r="B1030" s="262" t="s">
        <v>629</v>
      </c>
      <c r="C1030" s="262" t="s">
        <v>5619</v>
      </c>
      <c r="D1030" s="20" t="s">
        <v>6226</v>
      </c>
      <c r="E1030" s="401">
        <v>6000</v>
      </c>
      <c r="F1030" s="262" t="s">
        <v>6227</v>
      </c>
      <c r="G1030" s="20" t="s">
        <v>6228</v>
      </c>
      <c r="H1030" s="20" t="s">
        <v>5708</v>
      </c>
      <c r="I1030" s="20" t="s">
        <v>5622</v>
      </c>
      <c r="J1030" s="20" t="s">
        <v>5708</v>
      </c>
      <c r="K1030" s="20">
        <v>1</v>
      </c>
      <c r="L1030" s="20">
        <v>12</v>
      </c>
      <c r="M1030" s="258">
        <v>72000</v>
      </c>
      <c r="N1030" s="20">
        <v>1</v>
      </c>
      <c r="O1030" s="20">
        <v>6</v>
      </c>
      <c r="P1030" s="258">
        <v>36000</v>
      </c>
      <c r="Q1030" s="20">
        <v>1</v>
      </c>
      <c r="R1030" s="20">
        <v>12</v>
      </c>
    </row>
    <row r="1031" spans="1:18" x14ac:dyDescent="0.35">
      <c r="A1031" s="262" t="s">
        <v>6263</v>
      </c>
      <c r="B1031" s="262" t="s">
        <v>629</v>
      </c>
      <c r="C1031" s="262" t="s">
        <v>5619</v>
      </c>
      <c r="D1031" s="20" t="s">
        <v>6226</v>
      </c>
      <c r="E1031" s="401">
        <v>3500</v>
      </c>
      <c r="F1031" s="262" t="s">
        <v>6229</v>
      </c>
      <c r="G1031" s="20" t="s">
        <v>6230</v>
      </c>
      <c r="H1031" s="20" t="s">
        <v>694</v>
      </c>
      <c r="I1031" s="20" t="s">
        <v>5622</v>
      </c>
      <c r="J1031" s="20" t="s">
        <v>694</v>
      </c>
      <c r="K1031" s="20">
        <v>1</v>
      </c>
      <c r="L1031" s="20">
        <v>12</v>
      </c>
      <c r="M1031" s="258">
        <v>42000</v>
      </c>
      <c r="N1031" s="20">
        <v>1</v>
      </c>
      <c r="O1031" s="20">
        <v>6</v>
      </c>
      <c r="P1031" s="258">
        <v>21000</v>
      </c>
      <c r="Q1031" s="20">
        <v>1</v>
      </c>
      <c r="R1031" s="20">
        <v>12</v>
      </c>
    </row>
    <row r="1032" spans="1:18" x14ac:dyDescent="0.35">
      <c r="A1032" s="262" t="s">
        <v>6263</v>
      </c>
      <c r="B1032" s="262" t="s">
        <v>629</v>
      </c>
      <c r="C1032" s="262" t="s">
        <v>5619</v>
      </c>
      <c r="D1032" s="20" t="s">
        <v>6226</v>
      </c>
      <c r="E1032" s="401">
        <v>6000</v>
      </c>
      <c r="F1032" s="262" t="s">
        <v>6231</v>
      </c>
      <c r="G1032" s="20" t="s">
        <v>6232</v>
      </c>
      <c r="H1032" s="20" t="s">
        <v>5708</v>
      </c>
      <c r="I1032" s="20" t="s">
        <v>5622</v>
      </c>
      <c r="J1032" s="20" t="s">
        <v>5708</v>
      </c>
      <c r="K1032" s="20">
        <v>1</v>
      </c>
      <c r="L1032" s="20">
        <v>12</v>
      </c>
      <c r="M1032" s="258">
        <v>72000</v>
      </c>
      <c r="N1032" s="20">
        <v>1</v>
      </c>
      <c r="O1032" s="20">
        <v>6</v>
      </c>
      <c r="P1032" s="258">
        <v>36000</v>
      </c>
      <c r="Q1032" s="20">
        <v>1</v>
      </c>
      <c r="R1032" s="20">
        <v>12</v>
      </c>
    </row>
    <row r="1033" spans="1:18" x14ac:dyDescent="0.35">
      <c r="A1033" s="262" t="s">
        <v>6263</v>
      </c>
      <c r="B1033" s="262" t="s">
        <v>629</v>
      </c>
      <c r="C1033" s="262" t="s">
        <v>5619</v>
      </c>
      <c r="D1033" s="20" t="s">
        <v>6055</v>
      </c>
      <c r="E1033" s="401">
        <v>7000</v>
      </c>
      <c r="F1033" s="262"/>
      <c r="G1033" s="20" t="s">
        <v>6264</v>
      </c>
      <c r="H1033" s="20" t="s">
        <v>1828</v>
      </c>
      <c r="I1033" s="20" t="s">
        <v>5622</v>
      </c>
      <c r="J1033" s="20" t="s">
        <v>1828</v>
      </c>
      <c r="K1033" s="20"/>
      <c r="L1033" s="20"/>
      <c r="M1033" s="258"/>
      <c r="N1033" s="20">
        <v>1</v>
      </c>
      <c r="O1033" s="20">
        <v>4</v>
      </c>
      <c r="P1033" s="258">
        <v>28160</v>
      </c>
      <c r="Q1033" s="20"/>
      <c r="R1033" s="20"/>
    </row>
    <row r="1034" spans="1:18" x14ac:dyDescent="0.35">
      <c r="A1034" s="262" t="s">
        <v>6263</v>
      </c>
      <c r="B1034" s="262" t="s">
        <v>629</v>
      </c>
      <c r="C1034" s="262" t="s">
        <v>5619</v>
      </c>
      <c r="D1034" s="20" t="s">
        <v>6233</v>
      </c>
      <c r="E1034" s="401">
        <v>5000</v>
      </c>
      <c r="F1034" s="262" t="s">
        <v>6234</v>
      </c>
      <c r="G1034" s="20" t="s">
        <v>6235</v>
      </c>
      <c r="H1034" s="20" t="s">
        <v>6236</v>
      </c>
      <c r="I1034" s="20" t="s">
        <v>5622</v>
      </c>
      <c r="J1034" s="20" t="s">
        <v>6236</v>
      </c>
      <c r="K1034" s="20">
        <v>1</v>
      </c>
      <c r="L1034" s="20">
        <v>12</v>
      </c>
      <c r="M1034" s="258">
        <v>60000</v>
      </c>
      <c r="N1034" s="20">
        <v>1</v>
      </c>
      <c r="O1034" s="20">
        <v>6</v>
      </c>
      <c r="P1034" s="258">
        <v>30000</v>
      </c>
      <c r="Q1034" s="20">
        <v>1</v>
      </c>
      <c r="R1034" s="20">
        <v>12</v>
      </c>
    </row>
    <row r="1035" spans="1:18" x14ac:dyDescent="0.35">
      <c r="A1035" s="262" t="s">
        <v>6263</v>
      </c>
      <c r="B1035" s="262" t="s">
        <v>629</v>
      </c>
      <c r="C1035" s="262" t="s">
        <v>5619</v>
      </c>
      <c r="D1035" s="20" t="s">
        <v>6233</v>
      </c>
      <c r="E1035" s="401">
        <v>3000</v>
      </c>
      <c r="F1035" s="262" t="s">
        <v>6237</v>
      </c>
      <c r="G1035" s="20" t="s">
        <v>6238</v>
      </c>
      <c r="H1035" s="20" t="s">
        <v>5741</v>
      </c>
      <c r="I1035" s="20" t="s">
        <v>5622</v>
      </c>
      <c r="J1035" s="20" t="s">
        <v>1828</v>
      </c>
      <c r="K1035" s="20">
        <v>1</v>
      </c>
      <c r="L1035" s="20">
        <v>10</v>
      </c>
      <c r="M1035" s="258">
        <v>30000</v>
      </c>
      <c r="N1035" s="20"/>
      <c r="O1035" s="20"/>
      <c r="P1035" s="258"/>
      <c r="Q1035" s="20"/>
      <c r="R1035" s="20"/>
    </row>
    <row r="1036" spans="1:18" x14ac:dyDescent="0.35">
      <c r="A1036" s="262" t="s">
        <v>6263</v>
      </c>
      <c r="B1036" s="262" t="s">
        <v>629</v>
      </c>
      <c r="C1036" s="262" t="s">
        <v>5619</v>
      </c>
      <c r="D1036" s="20" t="s">
        <v>6239</v>
      </c>
      <c r="E1036" s="401">
        <v>2800</v>
      </c>
      <c r="F1036" s="262" t="s">
        <v>6240</v>
      </c>
      <c r="G1036" s="20" t="s">
        <v>6241</v>
      </c>
      <c r="H1036" s="20" t="s">
        <v>1959</v>
      </c>
      <c r="I1036" s="20" t="s">
        <v>5622</v>
      </c>
      <c r="J1036" s="20" t="s">
        <v>1959</v>
      </c>
      <c r="K1036" s="20">
        <v>1</v>
      </c>
      <c r="L1036" s="20">
        <v>12</v>
      </c>
      <c r="M1036" s="258">
        <v>33600</v>
      </c>
      <c r="N1036" s="20">
        <v>1</v>
      </c>
      <c r="O1036" s="20">
        <v>6</v>
      </c>
      <c r="P1036" s="258">
        <v>16800</v>
      </c>
      <c r="Q1036" s="20">
        <v>1</v>
      </c>
      <c r="R1036" s="20">
        <v>12</v>
      </c>
    </row>
    <row r="1037" spans="1:18" x14ac:dyDescent="0.35">
      <c r="A1037" s="262" t="s">
        <v>6263</v>
      </c>
      <c r="B1037" s="262" t="s">
        <v>629</v>
      </c>
      <c r="C1037" s="262" t="s">
        <v>5619</v>
      </c>
      <c r="D1037" s="20" t="s">
        <v>6239</v>
      </c>
      <c r="E1037" s="401">
        <v>7000</v>
      </c>
      <c r="F1037" s="262" t="s">
        <v>6242</v>
      </c>
      <c r="G1037" s="20" t="s">
        <v>6243</v>
      </c>
      <c r="H1037" s="20" t="s">
        <v>1959</v>
      </c>
      <c r="I1037" s="20" t="s">
        <v>5622</v>
      </c>
      <c r="J1037" s="20" t="s">
        <v>1959</v>
      </c>
      <c r="K1037" s="20">
        <v>1</v>
      </c>
      <c r="L1037" s="20">
        <v>12</v>
      </c>
      <c r="M1037" s="258">
        <v>84000</v>
      </c>
      <c r="N1037" s="20">
        <v>1</v>
      </c>
      <c r="O1037" s="20">
        <v>6</v>
      </c>
      <c r="P1037" s="258">
        <v>42000</v>
      </c>
      <c r="Q1037" s="20">
        <v>1</v>
      </c>
      <c r="R1037" s="20">
        <v>12</v>
      </c>
    </row>
    <row r="1038" spans="1:18" x14ac:dyDescent="0.35">
      <c r="A1038" s="262" t="s">
        <v>6263</v>
      </c>
      <c r="B1038" s="262" t="s">
        <v>629</v>
      </c>
      <c r="C1038" s="262" t="s">
        <v>5619</v>
      </c>
      <c r="D1038" s="20" t="s">
        <v>6239</v>
      </c>
      <c r="E1038" s="401">
        <v>7000</v>
      </c>
      <c r="F1038" s="262" t="s">
        <v>6244</v>
      </c>
      <c r="G1038" s="20" t="s">
        <v>6245</v>
      </c>
      <c r="H1038" s="20" t="s">
        <v>1959</v>
      </c>
      <c r="I1038" s="20" t="s">
        <v>5622</v>
      </c>
      <c r="J1038" s="20" t="s">
        <v>1959</v>
      </c>
      <c r="K1038" s="20">
        <v>1</v>
      </c>
      <c r="L1038" s="20">
        <v>12</v>
      </c>
      <c r="M1038" s="258">
        <v>84000</v>
      </c>
      <c r="N1038" s="20">
        <v>1</v>
      </c>
      <c r="O1038" s="20">
        <v>6</v>
      </c>
      <c r="P1038" s="258">
        <v>42000</v>
      </c>
      <c r="Q1038" s="20">
        <v>1</v>
      </c>
      <c r="R1038" s="20">
        <v>12</v>
      </c>
    </row>
    <row r="1039" spans="1:18" x14ac:dyDescent="0.35">
      <c r="A1039" s="262" t="s">
        <v>6263</v>
      </c>
      <c r="B1039" s="262" t="s">
        <v>629</v>
      </c>
      <c r="C1039" s="262" t="s">
        <v>5619</v>
      </c>
      <c r="D1039" s="20" t="s">
        <v>6239</v>
      </c>
      <c r="E1039" s="401">
        <v>3200</v>
      </c>
      <c r="F1039" s="262" t="s">
        <v>6246</v>
      </c>
      <c r="G1039" s="20" t="s">
        <v>6247</v>
      </c>
      <c r="H1039" s="20" t="s">
        <v>6127</v>
      </c>
      <c r="I1039" s="20" t="s">
        <v>5622</v>
      </c>
      <c r="J1039" s="20" t="s">
        <v>6127</v>
      </c>
      <c r="K1039" s="20">
        <v>1</v>
      </c>
      <c r="L1039" s="20">
        <v>12</v>
      </c>
      <c r="M1039" s="258">
        <v>38400</v>
      </c>
      <c r="N1039" s="20">
        <v>1</v>
      </c>
      <c r="O1039" s="20">
        <v>6</v>
      </c>
      <c r="P1039" s="258">
        <v>19200</v>
      </c>
      <c r="Q1039" s="20">
        <v>1</v>
      </c>
      <c r="R1039" s="20">
        <v>12</v>
      </c>
    </row>
    <row r="1040" spans="1:18" x14ac:dyDescent="0.35">
      <c r="A1040" s="262" t="s">
        <v>6263</v>
      </c>
      <c r="B1040" s="262" t="s">
        <v>629</v>
      </c>
      <c r="C1040" s="262" t="s">
        <v>5619</v>
      </c>
      <c r="D1040" s="20" t="s">
        <v>6239</v>
      </c>
      <c r="E1040" s="401">
        <v>5000</v>
      </c>
      <c r="F1040" s="262" t="s">
        <v>6248</v>
      </c>
      <c r="G1040" s="20" t="s">
        <v>6249</v>
      </c>
      <c r="H1040" s="20" t="s">
        <v>1959</v>
      </c>
      <c r="I1040" s="20" t="s">
        <v>5622</v>
      </c>
      <c r="J1040" s="20" t="s">
        <v>1959</v>
      </c>
      <c r="K1040" s="20">
        <v>1</v>
      </c>
      <c r="L1040" s="20">
        <v>12</v>
      </c>
      <c r="M1040" s="258">
        <v>60000</v>
      </c>
      <c r="N1040" s="20">
        <v>1</v>
      </c>
      <c r="O1040" s="20">
        <v>6</v>
      </c>
      <c r="P1040" s="258">
        <v>30000</v>
      </c>
      <c r="Q1040" s="20">
        <v>1</v>
      </c>
      <c r="R1040" s="20">
        <v>12</v>
      </c>
    </row>
    <row r="1041" spans="1:18" x14ac:dyDescent="0.35">
      <c r="A1041" s="262" t="s">
        <v>6263</v>
      </c>
      <c r="B1041" s="262" t="s">
        <v>629</v>
      </c>
      <c r="C1041" s="262" t="s">
        <v>5619</v>
      </c>
      <c r="D1041" s="20" t="s">
        <v>6239</v>
      </c>
      <c r="E1041" s="401">
        <v>7000</v>
      </c>
      <c r="F1041" s="262" t="s">
        <v>6250</v>
      </c>
      <c r="G1041" s="20" t="s">
        <v>6251</v>
      </c>
      <c r="H1041" s="20" t="s">
        <v>1959</v>
      </c>
      <c r="I1041" s="20" t="s">
        <v>5622</v>
      </c>
      <c r="J1041" s="20" t="s">
        <v>1959</v>
      </c>
      <c r="K1041" s="20">
        <v>1</v>
      </c>
      <c r="L1041" s="20">
        <v>12</v>
      </c>
      <c r="M1041" s="258">
        <v>84000</v>
      </c>
      <c r="N1041" s="20">
        <v>1</v>
      </c>
      <c r="O1041" s="20">
        <v>6</v>
      </c>
      <c r="P1041" s="258">
        <v>42000</v>
      </c>
      <c r="Q1041" s="20">
        <v>1</v>
      </c>
      <c r="R1041" s="20">
        <v>12</v>
      </c>
    </row>
    <row r="1042" spans="1:18" x14ac:dyDescent="0.35">
      <c r="A1042" s="262" t="s">
        <v>6263</v>
      </c>
      <c r="B1042" s="262" t="s">
        <v>629</v>
      </c>
      <c r="C1042" s="262" t="s">
        <v>5619</v>
      </c>
      <c r="D1042" s="20" t="s">
        <v>6239</v>
      </c>
      <c r="E1042" s="401">
        <v>7000</v>
      </c>
      <c r="F1042" s="262" t="s">
        <v>6252</v>
      </c>
      <c r="G1042" s="20" t="s">
        <v>6253</v>
      </c>
      <c r="H1042" s="20" t="s">
        <v>1959</v>
      </c>
      <c r="I1042" s="20" t="s">
        <v>5622</v>
      </c>
      <c r="J1042" s="20" t="s">
        <v>1959</v>
      </c>
      <c r="K1042" s="20">
        <v>1</v>
      </c>
      <c r="L1042" s="20">
        <v>12</v>
      </c>
      <c r="M1042" s="258">
        <v>84000</v>
      </c>
      <c r="N1042" s="20">
        <v>1</v>
      </c>
      <c r="O1042" s="20">
        <v>6</v>
      </c>
      <c r="P1042" s="258">
        <v>42000</v>
      </c>
      <c r="Q1042" s="20">
        <v>1</v>
      </c>
      <c r="R1042" s="20">
        <v>12</v>
      </c>
    </row>
    <row r="1043" spans="1:18" x14ac:dyDescent="0.35">
      <c r="A1043" s="262" t="s">
        <v>6263</v>
      </c>
      <c r="B1043" s="262" t="s">
        <v>629</v>
      </c>
      <c r="C1043" s="262" t="s">
        <v>5619</v>
      </c>
      <c r="D1043" s="20" t="s">
        <v>6239</v>
      </c>
      <c r="E1043" s="401">
        <v>2500</v>
      </c>
      <c r="F1043" s="262" t="s">
        <v>6254</v>
      </c>
      <c r="G1043" s="20" t="s">
        <v>6255</v>
      </c>
      <c r="H1043" s="20" t="s">
        <v>6127</v>
      </c>
      <c r="I1043" s="20" t="s">
        <v>635</v>
      </c>
      <c r="J1043" s="20" t="s">
        <v>6127</v>
      </c>
      <c r="K1043" s="20">
        <v>1</v>
      </c>
      <c r="L1043" s="20">
        <v>12</v>
      </c>
      <c r="M1043" s="258">
        <v>30000</v>
      </c>
      <c r="N1043" s="20">
        <v>1</v>
      </c>
      <c r="O1043" s="20">
        <v>6</v>
      </c>
      <c r="P1043" s="258">
        <v>15000</v>
      </c>
      <c r="Q1043" s="20">
        <v>1</v>
      </c>
      <c r="R1043" s="20">
        <v>12</v>
      </c>
    </row>
    <row r="1044" spans="1:18" x14ac:dyDescent="0.35">
      <c r="A1044" s="262" t="s">
        <v>6263</v>
      </c>
      <c r="B1044" s="262" t="s">
        <v>629</v>
      </c>
      <c r="C1044" s="262" t="s">
        <v>5619</v>
      </c>
      <c r="D1044" s="20" t="s">
        <v>6055</v>
      </c>
      <c r="E1044" s="401">
        <v>7000</v>
      </c>
      <c r="F1044" s="262">
        <v>40500854</v>
      </c>
      <c r="G1044" s="20" t="s">
        <v>6256</v>
      </c>
      <c r="H1044" s="20" t="s">
        <v>5741</v>
      </c>
      <c r="I1044" s="20" t="s">
        <v>5622</v>
      </c>
      <c r="J1044" s="20" t="s">
        <v>1828</v>
      </c>
      <c r="K1044" s="20">
        <v>1</v>
      </c>
      <c r="L1044" s="20">
        <v>12</v>
      </c>
      <c r="M1044" s="258">
        <v>84000</v>
      </c>
      <c r="N1044" s="20">
        <v>1</v>
      </c>
      <c r="O1044" s="20">
        <v>6</v>
      </c>
      <c r="P1044" s="258">
        <v>42000</v>
      </c>
      <c r="Q1044" s="20">
        <v>1</v>
      </c>
      <c r="R1044" s="20">
        <v>12</v>
      </c>
    </row>
    <row r="1045" spans="1:18" x14ac:dyDescent="0.35">
      <c r="A1045" s="262" t="s">
        <v>6263</v>
      </c>
      <c r="B1045" s="262" t="s">
        <v>629</v>
      </c>
      <c r="C1045" s="262" t="s">
        <v>5619</v>
      </c>
      <c r="D1045" s="20" t="s">
        <v>6163</v>
      </c>
      <c r="E1045" s="401">
        <v>12000</v>
      </c>
      <c r="F1045" s="262"/>
      <c r="G1045" s="20" t="s">
        <v>6257</v>
      </c>
      <c r="H1045" s="20" t="s">
        <v>5708</v>
      </c>
      <c r="I1045" s="20" t="s">
        <v>5622</v>
      </c>
      <c r="J1045" s="20" t="s">
        <v>5708</v>
      </c>
      <c r="K1045" s="20">
        <v>1</v>
      </c>
      <c r="L1045" s="20">
        <v>2</v>
      </c>
      <c r="M1045" s="258">
        <v>24000</v>
      </c>
      <c r="N1045" s="20">
        <v>1</v>
      </c>
      <c r="O1045" s="20">
        <v>6</v>
      </c>
      <c r="P1045" s="258">
        <v>72000</v>
      </c>
      <c r="Q1045" s="20">
        <v>1</v>
      </c>
      <c r="R1045" s="20">
        <v>12</v>
      </c>
    </row>
    <row r="1046" spans="1:18" x14ac:dyDescent="0.35">
      <c r="A1046" s="262" t="s">
        <v>6263</v>
      </c>
      <c r="B1046" s="262" t="s">
        <v>629</v>
      </c>
      <c r="C1046" s="262" t="s">
        <v>5619</v>
      </c>
      <c r="D1046" s="20" t="s">
        <v>6226</v>
      </c>
      <c r="E1046" s="401">
        <v>10000</v>
      </c>
      <c r="F1046" s="262"/>
      <c r="G1046" s="20" t="s">
        <v>6258</v>
      </c>
      <c r="H1046" s="20" t="s">
        <v>6259</v>
      </c>
      <c r="I1046" s="20" t="s">
        <v>5622</v>
      </c>
      <c r="J1046" s="20" t="s">
        <v>6259</v>
      </c>
      <c r="K1046" s="20">
        <v>0</v>
      </c>
      <c r="L1046" s="20">
        <v>0</v>
      </c>
      <c r="M1046" s="258">
        <v>0</v>
      </c>
      <c r="N1046" s="20">
        <v>1</v>
      </c>
      <c r="O1046" s="20">
        <v>6</v>
      </c>
      <c r="P1046" s="258">
        <v>60000</v>
      </c>
      <c r="Q1046" s="20">
        <v>1</v>
      </c>
      <c r="R1046" s="20">
        <v>12</v>
      </c>
    </row>
    <row r="1047" spans="1:18" x14ac:dyDescent="0.35">
      <c r="A1047" s="262" t="s">
        <v>6263</v>
      </c>
      <c r="B1047" s="262" t="s">
        <v>629</v>
      </c>
      <c r="C1047" s="262" t="s">
        <v>5619</v>
      </c>
      <c r="D1047" s="20" t="s">
        <v>6233</v>
      </c>
      <c r="E1047" s="401">
        <v>4500</v>
      </c>
      <c r="F1047" s="262"/>
      <c r="G1047" s="20" t="s">
        <v>6260</v>
      </c>
      <c r="H1047" s="20" t="s">
        <v>767</v>
      </c>
      <c r="I1047" s="20" t="s">
        <v>5622</v>
      </c>
      <c r="J1047" s="20" t="s">
        <v>1900</v>
      </c>
      <c r="K1047" s="20">
        <v>1</v>
      </c>
      <c r="L1047" s="20">
        <v>12</v>
      </c>
      <c r="M1047" s="258">
        <v>54000</v>
      </c>
      <c r="N1047" s="20">
        <v>1</v>
      </c>
      <c r="O1047" s="20">
        <v>6</v>
      </c>
      <c r="P1047" s="258">
        <v>27000</v>
      </c>
      <c r="Q1047" s="20">
        <v>1</v>
      </c>
      <c r="R1047" s="20">
        <v>12</v>
      </c>
    </row>
    <row r="1048" spans="1:18" x14ac:dyDescent="0.35">
      <c r="A1048" s="262" t="s">
        <v>6263</v>
      </c>
      <c r="B1048" s="262" t="s">
        <v>629</v>
      </c>
      <c r="C1048" s="262" t="s">
        <v>5619</v>
      </c>
      <c r="D1048" s="20" t="s">
        <v>6233</v>
      </c>
      <c r="E1048" s="401">
        <v>3700</v>
      </c>
      <c r="F1048" s="262"/>
      <c r="G1048" s="20" t="s">
        <v>6261</v>
      </c>
      <c r="H1048" s="20" t="s">
        <v>767</v>
      </c>
      <c r="I1048" s="20" t="s">
        <v>5622</v>
      </c>
      <c r="J1048" s="20" t="s">
        <v>1900</v>
      </c>
      <c r="K1048" s="20">
        <v>1</v>
      </c>
      <c r="L1048" s="20">
        <v>12</v>
      </c>
      <c r="M1048" s="258">
        <v>44400</v>
      </c>
      <c r="N1048" s="20">
        <v>1</v>
      </c>
      <c r="O1048" s="20">
        <v>6</v>
      </c>
      <c r="P1048" s="258">
        <v>22200</v>
      </c>
      <c r="Q1048" s="20">
        <v>1</v>
      </c>
      <c r="R1048" s="20">
        <v>12</v>
      </c>
    </row>
    <row r="1049" spans="1:18" ht="13.9" x14ac:dyDescent="0.4">
      <c r="A1049" s="395"/>
      <c r="B1049" s="395"/>
      <c r="C1049" s="395"/>
      <c r="D1049" s="396"/>
      <c r="E1049" s="408">
        <f>SUM(E785:E1048)</f>
        <v>1411515</v>
      </c>
      <c r="F1049" s="395"/>
      <c r="G1049" s="396"/>
      <c r="H1049" s="396"/>
      <c r="I1049" s="396"/>
      <c r="J1049" s="396"/>
      <c r="K1049" s="397"/>
      <c r="L1049" s="397"/>
      <c r="M1049" s="408">
        <f>SUM(M785:M1048)</f>
        <v>16008854</v>
      </c>
      <c r="N1049" s="403"/>
      <c r="O1049" s="403"/>
      <c r="P1049" s="408">
        <f>SUM(P785:P1048)</f>
        <v>8030850</v>
      </c>
      <c r="Q1049" s="397"/>
      <c r="R1049" s="397"/>
    </row>
    <row r="1050" spans="1:18" x14ac:dyDescent="0.35">
      <c r="A1050" s="22" t="s">
        <v>202</v>
      </c>
      <c r="E1050" s="404"/>
      <c r="N1050" s="405"/>
      <c r="O1050" s="405"/>
      <c r="P1050" s="406"/>
    </row>
    <row r="1051" spans="1:18" x14ac:dyDescent="0.35">
      <c r="A1051" s="22" t="s">
        <v>226</v>
      </c>
      <c r="E1051" s="404"/>
      <c r="N1051" s="405"/>
      <c r="O1051" s="405"/>
      <c r="P1051" s="406"/>
    </row>
  </sheetData>
  <mergeCells count="27">
    <mergeCell ref="A781:R781"/>
    <mergeCell ref="A783:E783"/>
    <mergeCell ref="F783:J783"/>
    <mergeCell ref="K783:M783"/>
    <mergeCell ref="N783:P783"/>
    <mergeCell ref="Q783:R783"/>
    <mergeCell ref="A733:R733"/>
    <mergeCell ref="A735:E735"/>
    <mergeCell ref="F735:J735"/>
    <mergeCell ref="K735:M735"/>
    <mergeCell ref="N735:P735"/>
    <mergeCell ref="Q735:R735"/>
    <mergeCell ref="Q3:R3"/>
    <mergeCell ref="C2:R2"/>
    <mergeCell ref="A1:R1"/>
    <mergeCell ref="A3:E3"/>
    <mergeCell ref="F3:J3"/>
    <mergeCell ref="K3:M3"/>
    <mergeCell ref="N3:P3"/>
    <mergeCell ref="A2:B2"/>
    <mergeCell ref="A641:B641"/>
    <mergeCell ref="C641:R641"/>
    <mergeCell ref="A642:E642"/>
    <mergeCell ref="F642:J642"/>
    <mergeCell ref="K642:M642"/>
    <mergeCell ref="N642:P642"/>
    <mergeCell ref="Q642:R642"/>
  </mergeCells>
  <pageMargins left="0.25" right="0.25" top="0.75" bottom="0.75" header="0.3" footer="0.3"/>
  <pageSetup paperSize="9" scale="43"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A1:V140"/>
  <sheetViews>
    <sheetView showGridLines="0" view="pageBreakPreview" topLeftCell="A22" zoomScale="85" zoomScaleNormal="100" zoomScaleSheetLayoutView="85" workbookViewId="0">
      <selection activeCell="A5" sqref="A5:XFD5"/>
    </sheetView>
  </sheetViews>
  <sheetFormatPr baseColWidth="10" defaultColWidth="11.3984375" defaultRowHeight="11.65" x14ac:dyDescent="0.35"/>
  <cols>
    <col min="1" max="1" width="65" style="30" customWidth="1"/>
    <col min="2" max="2" width="25" style="30" customWidth="1"/>
    <col min="3" max="3" width="29.265625" style="30" customWidth="1"/>
    <col min="4" max="4" width="20.73046875" style="30" customWidth="1"/>
    <col min="5" max="5" width="15.59765625" style="30" customWidth="1"/>
    <col min="6" max="6" width="16.59765625" style="30" customWidth="1"/>
    <col min="7" max="8" width="15.59765625" style="30" customWidth="1"/>
    <col min="9" max="9" width="1.3984375" style="30" customWidth="1"/>
    <col min="10" max="16384" width="11.3984375" style="30"/>
  </cols>
  <sheetData>
    <row r="1" spans="1:22" s="27" customFormat="1" ht="30" customHeight="1" x14ac:dyDescent="0.6">
      <c r="A1" s="693" t="s">
        <v>218</v>
      </c>
      <c r="B1" s="693"/>
      <c r="C1" s="693"/>
      <c r="D1" s="693"/>
      <c r="E1" s="693"/>
      <c r="F1" s="693"/>
      <c r="G1" s="693"/>
      <c r="H1" s="693"/>
    </row>
    <row r="2" spans="1:22" s="29" customFormat="1" ht="30.75" customHeight="1" x14ac:dyDescent="0.4">
      <c r="A2" s="64" t="s">
        <v>301</v>
      </c>
      <c r="B2" s="585" t="s">
        <v>229</v>
      </c>
      <c r="C2" s="585"/>
      <c r="D2" s="585"/>
      <c r="E2" s="585"/>
      <c r="F2" s="585"/>
      <c r="G2" s="585"/>
      <c r="H2" s="585"/>
      <c r="I2" s="28"/>
      <c r="J2" s="28"/>
      <c r="K2" s="28"/>
      <c r="L2" s="28"/>
      <c r="M2" s="28"/>
      <c r="N2" s="28"/>
      <c r="O2" s="28"/>
      <c r="P2" s="28"/>
      <c r="Q2" s="28"/>
      <c r="R2" s="28"/>
      <c r="S2" s="28"/>
      <c r="T2" s="28"/>
      <c r="U2" s="28"/>
      <c r="V2" s="28"/>
    </row>
    <row r="3" spans="1:22" x14ac:dyDescent="0.35">
      <c r="A3" s="688" t="s">
        <v>197</v>
      </c>
      <c r="B3" s="688" t="s">
        <v>101</v>
      </c>
      <c r="C3" s="690" t="s">
        <v>196</v>
      </c>
      <c r="D3" s="690"/>
      <c r="E3" s="690"/>
      <c r="F3" s="690"/>
      <c r="G3" s="690"/>
      <c r="H3" s="690"/>
    </row>
    <row r="4" spans="1:22" s="31" customFormat="1" ht="36.75" customHeight="1" x14ac:dyDescent="0.35">
      <c r="A4" s="689"/>
      <c r="B4" s="689"/>
      <c r="C4" s="92" t="s">
        <v>102</v>
      </c>
      <c r="D4" s="92" t="s">
        <v>195</v>
      </c>
      <c r="E4" s="93" t="s">
        <v>103</v>
      </c>
      <c r="F4" s="92" t="s">
        <v>104</v>
      </c>
      <c r="G4" s="92" t="s">
        <v>105</v>
      </c>
      <c r="H4" s="92" t="s">
        <v>198</v>
      </c>
    </row>
    <row r="5" spans="1:22" ht="13.15" x14ac:dyDescent="0.4">
      <c r="A5" s="170" t="s">
        <v>63</v>
      </c>
      <c r="B5" s="167"/>
      <c r="C5" s="168"/>
      <c r="D5" s="168"/>
      <c r="E5" s="168"/>
      <c r="F5" s="168"/>
      <c r="G5" s="168"/>
      <c r="H5" s="168"/>
    </row>
    <row r="6" spans="1:22" ht="12.75" x14ac:dyDescent="0.35">
      <c r="A6" s="167"/>
      <c r="B6" s="167"/>
      <c r="C6" s="168"/>
      <c r="D6" s="168"/>
      <c r="E6" s="168"/>
      <c r="F6" s="168"/>
      <c r="G6" s="168"/>
      <c r="H6" s="168"/>
    </row>
    <row r="7" spans="1:22" s="166" customFormat="1" ht="15.95" customHeight="1" x14ac:dyDescent="0.45">
      <c r="A7" s="171" t="s">
        <v>302</v>
      </c>
      <c r="B7" s="172"/>
      <c r="C7" s="173"/>
      <c r="D7" s="173"/>
      <c r="E7" s="173"/>
      <c r="F7" s="173"/>
      <c r="G7" s="173"/>
      <c r="H7" s="173"/>
    </row>
    <row r="8" spans="1:22" s="166" customFormat="1" ht="15.95" customHeight="1" x14ac:dyDescent="0.45">
      <c r="A8" s="172" t="s">
        <v>303</v>
      </c>
      <c r="B8" s="174" t="s">
        <v>326</v>
      </c>
      <c r="C8" s="174" t="s">
        <v>311</v>
      </c>
      <c r="D8" s="691" t="s">
        <v>312</v>
      </c>
      <c r="E8" s="692"/>
      <c r="F8" s="173" t="s">
        <v>313</v>
      </c>
      <c r="G8" s="173">
        <v>160425735</v>
      </c>
      <c r="H8" s="173">
        <v>215072619</v>
      </c>
    </row>
    <row r="9" spans="1:22" s="166" customFormat="1" ht="15.95" customHeight="1" x14ac:dyDescent="0.45">
      <c r="A9" s="172" t="s">
        <v>304</v>
      </c>
      <c r="B9" s="174" t="s">
        <v>326</v>
      </c>
      <c r="C9" s="174" t="s">
        <v>314</v>
      </c>
      <c r="D9" s="173" t="s">
        <v>315</v>
      </c>
      <c r="E9" s="173" t="s">
        <v>316</v>
      </c>
      <c r="F9" s="173" t="s">
        <v>313</v>
      </c>
      <c r="G9" s="173">
        <v>1917373</v>
      </c>
      <c r="H9" s="173">
        <v>6234383</v>
      </c>
    </row>
    <row r="10" spans="1:22" s="166" customFormat="1" ht="15.95" customHeight="1" x14ac:dyDescent="0.45">
      <c r="A10" s="172" t="s">
        <v>305</v>
      </c>
      <c r="B10" s="174" t="s">
        <v>326</v>
      </c>
      <c r="C10" s="174" t="s">
        <v>314</v>
      </c>
      <c r="D10" s="173" t="s">
        <v>317</v>
      </c>
      <c r="E10" s="173" t="s">
        <v>316</v>
      </c>
      <c r="F10" s="173" t="s">
        <v>313</v>
      </c>
      <c r="G10" s="173">
        <v>925105</v>
      </c>
      <c r="H10" s="173">
        <v>902978</v>
      </c>
    </row>
    <row r="11" spans="1:22" s="166" customFormat="1" ht="15.95" customHeight="1" x14ac:dyDescent="0.45">
      <c r="A11" s="172" t="s">
        <v>306</v>
      </c>
      <c r="B11" s="174" t="s">
        <v>326</v>
      </c>
      <c r="C11" s="174" t="s">
        <v>314</v>
      </c>
      <c r="D11" s="173" t="s">
        <v>318</v>
      </c>
      <c r="E11" s="173" t="s">
        <v>316</v>
      </c>
      <c r="F11" s="173" t="s">
        <v>313</v>
      </c>
      <c r="G11" s="173">
        <v>36690</v>
      </c>
      <c r="H11" s="173">
        <v>29110</v>
      </c>
    </row>
    <row r="12" spans="1:22" s="166" customFormat="1" ht="15.95" customHeight="1" x14ac:dyDescent="0.45">
      <c r="A12" s="172" t="s">
        <v>307</v>
      </c>
      <c r="B12" s="174" t="s">
        <v>326</v>
      </c>
      <c r="C12" s="174" t="s">
        <v>314</v>
      </c>
      <c r="D12" s="173" t="s">
        <v>319</v>
      </c>
      <c r="E12" s="173" t="s">
        <v>316</v>
      </c>
      <c r="F12" s="173" t="s">
        <v>313</v>
      </c>
      <c r="G12" s="173">
        <v>246644</v>
      </c>
      <c r="H12" s="173">
        <v>497332</v>
      </c>
    </row>
    <row r="13" spans="1:22" s="166" customFormat="1" ht="15.95" customHeight="1" x14ac:dyDescent="0.45">
      <c r="A13" s="172" t="s">
        <v>308</v>
      </c>
      <c r="B13" s="174" t="s">
        <v>326</v>
      </c>
      <c r="C13" s="174" t="s">
        <v>314</v>
      </c>
      <c r="D13" s="173" t="s">
        <v>320</v>
      </c>
      <c r="E13" s="173" t="s">
        <v>316</v>
      </c>
      <c r="F13" s="173" t="s">
        <v>321</v>
      </c>
      <c r="G13" s="173">
        <v>5257742</v>
      </c>
      <c r="H13" s="173">
        <v>4505130</v>
      </c>
    </row>
    <row r="14" spans="1:22" s="166" customFormat="1" ht="15.95" customHeight="1" x14ac:dyDescent="0.45">
      <c r="A14" s="172" t="s">
        <v>309</v>
      </c>
      <c r="B14" s="174" t="s">
        <v>326</v>
      </c>
      <c r="C14" s="174" t="s">
        <v>314</v>
      </c>
      <c r="D14" s="173" t="s">
        <v>322</v>
      </c>
      <c r="E14" s="173" t="s">
        <v>323</v>
      </c>
      <c r="F14" s="173" t="s">
        <v>313</v>
      </c>
      <c r="G14" s="173">
        <v>800891</v>
      </c>
      <c r="H14" s="173">
        <v>803950</v>
      </c>
    </row>
    <row r="15" spans="1:22" s="166" customFormat="1" ht="15.95" customHeight="1" x14ac:dyDescent="0.45">
      <c r="A15" s="172" t="s">
        <v>310</v>
      </c>
      <c r="B15" s="174" t="s">
        <v>326</v>
      </c>
      <c r="C15" s="174" t="s">
        <v>314</v>
      </c>
      <c r="D15" s="173" t="s">
        <v>324</v>
      </c>
      <c r="E15" s="173" t="s">
        <v>325</v>
      </c>
      <c r="F15" s="173" t="s">
        <v>313</v>
      </c>
      <c r="G15" s="173">
        <v>9577098</v>
      </c>
      <c r="H15" s="173">
        <v>8958782</v>
      </c>
    </row>
    <row r="16" spans="1:22" ht="12.75" x14ac:dyDescent="0.35">
      <c r="A16" s="167"/>
      <c r="B16" s="167"/>
      <c r="C16" s="178"/>
      <c r="D16" s="168"/>
      <c r="E16" s="168"/>
      <c r="F16" s="168"/>
      <c r="G16" s="168"/>
      <c r="H16" s="168"/>
    </row>
    <row r="17" spans="1:8" s="166" customFormat="1" ht="15.95" customHeight="1" x14ac:dyDescent="0.45">
      <c r="A17" s="171" t="s">
        <v>327</v>
      </c>
      <c r="B17" s="172"/>
      <c r="C17" s="179"/>
      <c r="D17" s="173"/>
      <c r="E17" s="173"/>
      <c r="F17" s="173"/>
      <c r="G17" s="173"/>
      <c r="H17" s="173"/>
    </row>
    <row r="18" spans="1:8" s="166" customFormat="1" ht="15.95" customHeight="1" x14ac:dyDescent="0.45">
      <c r="A18" s="172" t="s">
        <v>328</v>
      </c>
      <c r="B18" s="174" t="s">
        <v>326</v>
      </c>
      <c r="C18" s="179" t="s">
        <v>311</v>
      </c>
      <c r="D18" s="176" t="s">
        <v>312</v>
      </c>
      <c r="E18" s="177"/>
      <c r="F18" s="173" t="s">
        <v>313</v>
      </c>
      <c r="G18" s="173">
        <v>0</v>
      </c>
      <c r="H18" s="173">
        <v>0</v>
      </c>
    </row>
    <row r="19" spans="1:8" s="166" customFormat="1" ht="15.95" customHeight="1" x14ac:dyDescent="0.45">
      <c r="A19" s="172" t="s">
        <v>329</v>
      </c>
      <c r="B19" s="174" t="s">
        <v>326</v>
      </c>
      <c r="C19" s="179" t="s">
        <v>311</v>
      </c>
      <c r="D19" s="176" t="s">
        <v>312</v>
      </c>
      <c r="E19" s="177"/>
      <c r="F19" s="173" t="s">
        <v>313</v>
      </c>
      <c r="G19" s="173">
        <v>0</v>
      </c>
      <c r="H19" s="173">
        <v>0</v>
      </c>
    </row>
    <row r="20" spans="1:8" ht="12.75" x14ac:dyDescent="0.35">
      <c r="A20" s="167"/>
      <c r="B20" s="167"/>
      <c r="C20" s="178"/>
      <c r="D20" s="168"/>
      <c r="E20" s="168"/>
      <c r="F20" s="168"/>
      <c r="G20" s="168"/>
      <c r="H20" s="168"/>
    </row>
    <row r="21" spans="1:8" s="166" customFormat="1" ht="15.95" customHeight="1" x14ac:dyDescent="0.45">
      <c r="A21" s="171" t="s">
        <v>65</v>
      </c>
      <c r="B21" s="174"/>
      <c r="C21" s="179"/>
      <c r="D21" s="173"/>
      <c r="E21" s="173"/>
      <c r="F21" s="173"/>
      <c r="G21" s="173"/>
      <c r="H21" s="173"/>
    </row>
    <row r="22" spans="1:8" s="166" customFormat="1" ht="15.95" customHeight="1" x14ac:dyDescent="0.45">
      <c r="A22" s="172" t="s">
        <v>330</v>
      </c>
      <c r="B22" s="174" t="s">
        <v>326</v>
      </c>
      <c r="C22" s="179" t="s">
        <v>331</v>
      </c>
      <c r="D22" s="691" t="s">
        <v>312</v>
      </c>
      <c r="E22" s="692"/>
      <c r="F22" s="173" t="s">
        <v>332</v>
      </c>
      <c r="G22" s="173">
        <v>12959943</v>
      </c>
      <c r="H22" s="173">
        <v>11973002</v>
      </c>
    </row>
    <row r="23" spans="1:8" s="166" customFormat="1" ht="15.95" customHeight="1" x14ac:dyDescent="0.45">
      <c r="A23" s="172" t="s">
        <v>333</v>
      </c>
      <c r="B23" s="174" t="s">
        <v>326</v>
      </c>
      <c r="C23" s="179" t="s">
        <v>331</v>
      </c>
      <c r="D23" s="691" t="s">
        <v>312</v>
      </c>
      <c r="E23" s="692"/>
      <c r="F23" s="173" t="s">
        <v>332</v>
      </c>
      <c r="G23" s="173">
        <v>0</v>
      </c>
      <c r="H23" s="173">
        <v>44468</v>
      </c>
    </row>
    <row r="24" spans="1:8" s="166" customFormat="1" ht="15.95" customHeight="1" x14ac:dyDescent="0.45">
      <c r="A24" s="172" t="s">
        <v>334</v>
      </c>
      <c r="B24" s="174" t="s">
        <v>326</v>
      </c>
      <c r="C24" s="179" t="s">
        <v>314</v>
      </c>
      <c r="D24" s="173" t="s">
        <v>335</v>
      </c>
      <c r="E24" s="173"/>
      <c r="F24" s="173" t="s">
        <v>313</v>
      </c>
      <c r="G24" s="173">
        <v>0</v>
      </c>
      <c r="H24" s="173">
        <v>0</v>
      </c>
    </row>
    <row r="25" spans="1:8" s="166" customFormat="1" ht="15.95" customHeight="1" x14ac:dyDescent="0.45">
      <c r="A25" s="172" t="s">
        <v>334</v>
      </c>
      <c r="B25" s="174" t="s">
        <v>326</v>
      </c>
      <c r="C25" s="179" t="s">
        <v>314</v>
      </c>
      <c r="D25" s="173" t="s">
        <v>336</v>
      </c>
      <c r="E25" s="173"/>
      <c r="F25" s="173" t="s">
        <v>321</v>
      </c>
      <c r="G25" s="173">
        <v>0</v>
      </c>
      <c r="H25" s="173">
        <v>0</v>
      </c>
    </row>
    <row r="26" spans="1:8" s="166" customFormat="1" ht="15.95" customHeight="1" x14ac:dyDescent="0.45">
      <c r="A26" s="172" t="s">
        <v>337</v>
      </c>
      <c r="B26" s="174" t="s">
        <v>326</v>
      </c>
      <c r="C26" s="179" t="s">
        <v>314</v>
      </c>
      <c r="D26" s="173" t="s">
        <v>338</v>
      </c>
      <c r="E26" s="173"/>
      <c r="F26" s="173" t="s">
        <v>313</v>
      </c>
      <c r="G26" s="173">
        <v>44468</v>
      </c>
      <c r="H26" s="173">
        <v>0</v>
      </c>
    </row>
    <row r="27" spans="1:8" ht="12.75" x14ac:dyDescent="0.35">
      <c r="A27" s="167"/>
      <c r="B27" s="167"/>
      <c r="C27" s="178"/>
      <c r="D27" s="168"/>
      <c r="E27" s="168"/>
      <c r="F27" s="168"/>
      <c r="G27" s="168"/>
      <c r="H27" s="168"/>
    </row>
    <row r="28" spans="1:8" s="166" customFormat="1" ht="15.95" customHeight="1" x14ac:dyDescent="0.45">
      <c r="A28" s="171" t="s">
        <v>66</v>
      </c>
      <c r="B28" s="172"/>
      <c r="C28" s="179"/>
      <c r="D28" s="173"/>
      <c r="E28" s="173"/>
      <c r="F28" s="173"/>
      <c r="G28" s="173"/>
      <c r="H28" s="173"/>
    </row>
    <row r="29" spans="1:8" s="166" customFormat="1" ht="15.95" customHeight="1" x14ac:dyDescent="0.45">
      <c r="A29" s="172" t="s">
        <v>339</v>
      </c>
      <c r="B29" s="174" t="s">
        <v>326</v>
      </c>
      <c r="C29" s="179" t="s">
        <v>367</v>
      </c>
      <c r="D29" s="691" t="s">
        <v>312</v>
      </c>
      <c r="E29" s="692"/>
      <c r="F29" s="173" t="s">
        <v>332</v>
      </c>
      <c r="G29" s="173">
        <v>3661575</v>
      </c>
      <c r="H29" s="173">
        <v>3805562</v>
      </c>
    </row>
    <row r="30" spans="1:8" s="166" customFormat="1" ht="15.95" customHeight="1" x14ac:dyDescent="0.45">
      <c r="A30" s="175" t="s">
        <v>106</v>
      </c>
      <c r="B30" s="174"/>
      <c r="C30" s="179"/>
      <c r="D30" s="173"/>
      <c r="E30" s="173"/>
      <c r="F30" s="173"/>
      <c r="G30" s="173"/>
      <c r="H30" s="173"/>
    </row>
    <row r="31" spans="1:8" s="166" customFormat="1" ht="15.95" customHeight="1" x14ac:dyDescent="0.45">
      <c r="A31" s="172" t="s">
        <v>340</v>
      </c>
      <c r="B31" s="174" t="s">
        <v>326</v>
      </c>
      <c r="C31" s="179" t="s">
        <v>314</v>
      </c>
      <c r="D31" s="173" t="s">
        <v>341</v>
      </c>
      <c r="E31" s="173" t="s">
        <v>342</v>
      </c>
      <c r="F31" s="173" t="s">
        <v>313</v>
      </c>
      <c r="G31" s="173">
        <v>200324</v>
      </c>
      <c r="H31" s="173">
        <v>343290</v>
      </c>
    </row>
    <row r="32" spans="1:8" s="166" customFormat="1" ht="15.95" customHeight="1" x14ac:dyDescent="0.45">
      <c r="A32" s="172" t="s">
        <v>343</v>
      </c>
      <c r="B32" s="174" t="s">
        <v>326</v>
      </c>
      <c r="C32" s="179" t="s">
        <v>314</v>
      </c>
      <c r="D32" s="173" t="s">
        <v>344</v>
      </c>
      <c r="E32" s="173" t="s">
        <v>345</v>
      </c>
      <c r="F32" s="173" t="s">
        <v>321</v>
      </c>
      <c r="G32" s="173">
        <v>0</v>
      </c>
      <c r="H32" s="173">
        <v>0</v>
      </c>
    </row>
    <row r="33" spans="1:8" s="166" customFormat="1" ht="15.95" customHeight="1" x14ac:dyDescent="0.45">
      <c r="A33" s="172" t="s">
        <v>343</v>
      </c>
      <c r="B33" s="174" t="s">
        <v>326</v>
      </c>
      <c r="C33" s="179" t="s">
        <v>314</v>
      </c>
      <c r="D33" s="173" t="s">
        <v>346</v>
      </c>
      <c r="E33" s="173" t="s">
        <v>347</v>
      </c>
      <c r="F33" s="173" t="s">
        <v>321</v>
      </c>
      <c r="G33" s="173">
        <v>57976911</v>
      </c>
      <c r="H33" s="173">
        <v>55772174</v>
      </c>
    </row>
    <row r="34" spans="1:8" s="166" customFormat="1" ht="15.95" customHeight="1" x14ac:dyDescent="0.45">
      <c r="A34" s="172" t="s">
        <v>348</v>
      </c>
      <c r="B34" s="174" t="s">
        <v>326</v>
      </c>
      <c r="C34" s="179" t="s">
        <v>314</v>
      </c>
      <c r="D34" s="173" t="s">
        <v>349</v>
      </c>
      <c r="E34" s="173" t="s">
        <v>350</v>
      </c>
      <c r="F34" s="173" t="s">
        <v>321</v>
      </c>
      <c r="G34" s="173">
        <v>220604758</v>
      </c>
      <c r="H34" s="173">
        <v>211911671</v>
      </c>
    </row>
    <row r="35" spans="1:8" s="166" customFormat="1" ht="15.95" customHeight="1" x14ac:dyDescent="0.45">
      <c r="A35" s="172" t="s">
        <v>348</v>
      </c>
      <c r="B35" s="174" t="s">
        <v>326</v>
      </c>
      <c r="C35" s="179" t="s">
        <v>314</v>
      </c>
      <c r="D35" s="173" t="s">
        <v>351</v>
      </c>
      <c r="E35" s="173" t="s">
        <v>352</v>
      </c>
      <c r="F35" s="173" t="s">
        <v>313</v>
      </c>
      <c r="G35" s="173">
        <v>2025000</v>
      </c>
      <c r="H35" s="173">
        <v>2025000</v>
      </c>
    </row>
    <row r="36" spans="1:8" s="166" customFormat="1" ht="15.95" customHeight="1" x14ac:dyDescent="0.45">
      <c r="A36" s="172" t="s">
        <v>353</v>
      </c>
      <c r="B36" s="174" t="s">
        <v>354</v>
      </c>
      <c r="C36" s="179" t="s">
        <v>355</v>
      </c>
      <c r="D36" s="173" t="s">
        <v>356</v>
      </c>
      <c r="E36" s="173" t="s">
        <v>357</v>
      </c>
      <c r="F36" s="173" t="s">
        <v>313</v>
      </c>
      <c r="G36" s="173">
        <v>264</v>
      </c>
      <c r="H36" s="173">
        <v>264</v>
      </c>
    </row>
    <row r="37" spans="1:8" s="166" customFormat="1" ht="15.95" customHeight="1" x14ac:dyDescent="0.45">
      <c r="A37" s="172" t="s">
        <v>353</v>
      </c>
      <c r="B37" s="174" t="s">
        <v>354</v>
      </c>
      <c r="C37" s="179" t="s">
        <v>358</v>
      </c>
      <c r="D37" s="173" t="s">
        <v>359</v>
      </c>
      <c r="E37" s="173" t="s">
        <v>360</v>
      </c>
      <c r="F37" s="173" t="s">
        <v>313</v>
      </c>
      <c r="G37" s="173">
        <v>529</v>
      </c>
      <c r="H37" s="173">
        <v>110</v>
      </c>
    </row>
    <row r="38" spans="1:8" s="166" customFormat="1" ht="15.95" customHeight="1" x14ac:dyDescent="0.45">
      <c r="A38" s="172" t="s">
        <v>353</v>
      </c>
      <c r="B38" s="174" t="s">
        <v>354</v>
      </c>
      <c r="C38" s="179" t="s">
        <v>361</v>
      </c>
      <c r="D38" s="173" t="s">
        <v>362</v>
      </c>
      <c r="E38" s="173" t="s">
        <v>363</v>
      </c>
      <c r="F38" s="173" t="s">
        <v>313</v>
      </c>
      <c r="G38" s="173">
        <v>96</v>
      </c>
      <c r="H38" s="173">
        <v>-37</v>
      </c>
    </row>
    <row r="39" spans="1:8" s="166" customFormat="1" ht="15.95" customHeight="1" x14ac:dyDescent="0.45">
      <c r="A39" s="172" t="s">
        <v>364</v>
      </c>
      <c r="B39" s="174" t="s">
        <v>354</v>
      </c>
      <c r="C39" s="179" t="s">
        <v>358</v>
      </c>
      <c r="D39" s="173" t="s">
        <v>365</v>
      </c>
      <c r="E39" s="173" t="s">
        <v>366</v>
      </c>
      <c r="F39" s="173" t="s">
        <v>313</v>
      </c>
      <c r="G39" s="173">
        <v>410</v>
      </c>
      <c r="H39" s="173">
        <v>367</v>
      </c>
    </row>
    <row r="40" spans="1:8" ht="12.75" x14ac:dyDescent="0.35">
      <c r="A40" s="167"/>
      <c r="B40" s="167"/>
      <c r="C40" s="167"/>
      <c r="D40" s="167"/>
      <c r="E40" s="167"/>
      <c r="F40" s="167"/>
      <c r="G40" s="167"/>
      <c r="H40" s="167"/>
    </row>
    <row r="41" spans="1:8" s="166" customFormat="1" ht="25.5" customHeight="1" x14ac:dyDescent="0.45">
      <c r="A41" s="163" t="s">
        <v>11</v>
      </c>
      <c r="B41" s="164"/>
      <c r="C41" s="165"/>
      <c r="D41" s="165"/>
      <c r="E41" s="165"/>
      <c r="F41" s="165"/>
      <c r="G41" s="169">
        <f>SUM(G5:G40)</f>
        <v>476661556</v>
      </c>
      <c r="H41" s="169">
        <f>SUM(H5:H40)</f>
        <v>522880155</v>
      </c>
    </row>
    <row r="42" spans="1:8" x14ac:dyDescent="0.35">
      <c r="A42" s="78" t="s">
        <v>107</v>
      </c>
    </row>
    <row r="43" spans="1:8" x14ac:dyDescent="0.35">
      <c r="A43" s="78" t="s">
        <v>199</v>
      </c>
    </row>
    <row r="44" spans="1:8" ht="25.5" customHeight="1" x14ac:dyDescent="0.35">
      <c r="A44" s="64" t="s">
        <v>301</v>
      </c>
      <c r="B44" s="585" t="s">
        <v>229</v>
      </c>
      <c r="C44" s="585"/>
      <c r="D44" s="585"/>
      <c r="E44" s="585"/>
      <c r="F44" s="585"/>
      <c r="G44" s="585"/>
      <c r="H44" s="585"/>
    </row>
    <row r="45" spans="1:8" x14ac:dyDescent="0.35">
      <c r="A45" s="688" t="s">
        <v>197</v>
      </c>
      <c r="B45" s="688" t="s">
        <v>101</v>
      </c>
      <c r="C45" s="690" t="s">
        <v>196</v>
      </c>
      <c r="D45" s="690"/>
      <c r="E45" s="690"/>
      <c r="F45" s="690"/>
      <c r="G45" s="690"/>
      <c r="H45" s="690"/>
    </row>
    <row r="46" spans="1:8" ht="23.25" x14ac:dyDescent="0.35">
      <c r="A46" s="689"/>
      <c r="B46" s="689"/>
      <c r="C46" s="92" t="s">
        <v>102</v>
      </c>
      <c r="D46" s="92" t="s">
        <v>195</v>
      </c>
      <c r="E46" s="93" t="s">
        <v>103</v>
      </c>
      <c r="F46" s="92" t="s">
        <v>104</v>
      </c>
      <c r="G46" s="92" t="s">
        <v>105</v>
      </c>
      <c r="H46" s="92" t="s">
        <v>198</v>
      </c>
    </row>
    <row r="47" spans="1:8" ht="12.75" x14ac:dyDescent="0.35">
      <c r="A47" s="167"/>
      <c r="B47" s="167"/>
      <c r="C47" s="168"/>
      <c r="D47" s="168"/>
      <c r="E47" s="168"/>
      <c r="F47" s="168"/>
      <c r="G47" s="168"/>
      <c r="H47" s="168"/>
    </row>
    <row r="48" spans="1:8" s="166" customFormat="1" ht="15.95" customHeight="1" x14ac:dyDescent="0.45">
      <c r="A48" s="171" t="s">
        <v>63</v>
      </c>
      <c r="B48" s="174"/>
      <c r="C48" s="179"/>
      <c r="D48" s="181"/>
      <c r="E48" s="186"/>
      <c r="F48" s="179"/>
      <c r="G48" s="173"/>
      <c r="H48" s="173"/>
    </row>
    <row r="49" spans="1:8" s="166" customFormat="1" ht="15.95" customHeight="1" x14ac:dyDescent="0.45">
      <c r="A49" s="172"/>
      <c r="B49" s="174" t="s">
        <v>368</v>
      </c>
      <c r="C49" s="179" t="s">
        <v>369</v>
      </c>
      <c r="D49" s="181" t="s">
        <v>370</v>
      </c>
      <c r="E49" s="186" t="s">
        <v>371</v>
      </c>
      <c r="F49" s="179" t="s">
        <v>80</v>
      </c>
      <c r="G49" s="173">
        <v>0</v>
      </c>
      <c r="H49" s="173">
        <v>0</v>
      </c>
    </row>
    <row r="50" spans="1:8" s="166" customFormat="1" ht="15.95" customHeight="1" x14ac:dyDescent="0.45">
      <c r="A50" s="172"/>
      <c r="B50" s="172"/>
      <c r="C50" s="173"/>
      <c r="D50" s="173"/>
      <c r="E50" s="186"/>
      <c r="F50" s="173"/>
      <c r="G50" s="173"/>
      <c r="H50" s="173"/>
    </row>
    <row r="51" spans="1:8" s="166" customFormat="1" ht="15.95" customHeight="1" x14ac:dyDescent="0.45">
      <c r="A51" s="171" t="s">
        <v>302</v>
      </c>
      <c r="B51" s="172"/>
      <c r="C51" s="173"/>
      <c r="D51" s="173"/>
      <c r="E51" s="186"/>
      <c r="F51" s="173"/>
      <c r="G51" s="173"/>
      <c r="H51" s="173"/>
    </row>
    <row r="52" spans="1:8" s="166" customFormat="1" ht="15.95" customHeight="1" x14ac:dyDescent="0.45">
      <c r="A52" s="172"/>
      <c r="B52" s="174" t="s">
        <v>368</v>
      </c>
      <c r="C52" s="174" t="s">
        <v>372</v>
      </c>
      <c r="D52" s="180" t="s">
        <v>370</v>
      </c>
      <c r="E52" s="197">
        <v>41275</v>
      </c>
      <c r="F52" s="173" t="s">
        <v>80</v>
      </c>
      <c r="G52" s="173">
        <v>628782694</v>
      </c>
      <c r="H52" s="173">
        <v>661223470</v>
      </c>
    </row>
    <row r="53" spans="1:8" s="166" customFormat="1" ht="15.95" customHeight="1" x14ac:dyDescent="0.45">
      <c r="A53" s="172"/>
      <c r="B53" s="174" t="s">
        <v>368</v>
      </c>
      <c r="C53" s="174" t="s">
        <v>369</v>
      </c>
      <c r="D53" s="181" t="s">
        <v>373</v>
      </c>
      <c r="E53" s="197">
        <v>39448</v>
      </c>
      <c r="F53" s="173" t="s">
        <v>80</v>
      </c>
      <c r="G53" s="173">
        <v>1178105</v>
      </c>
      <c r="H53" s="173">
        <v>1125690</v>
      </c>
    </row>
    <row r="54" spans="1:8" s="166" customFormat="1" ht="15.95" customHeight="1" x14ac:dyDescent="0.45">
      <c r="A54" s="172"/>
      <c r="B54" s="174" t="s">
        <v>368</v>
      </c>
      <c r="C54" s="174" t="s">
        <v>369</v>
      </c>
      <c r="D54" s="181" t="s">
        <v>374</v>
      </c>
      <c r="E54" s="197">
        <v>39630</v>
      </c>
      <c r="F54" s="173" t="s">
        <v>80</v>
      </c>
      <c r="G54" s="173">
        <v>0</v>
      </c>
      <c r="H54" s="173">
        <v>0</v>
      </c>
    </row>
    <row r="55" spans="1:8" s="166" customFormat="1" ht="15.95" customHeight="1" x14ac:dyDescent="0.45">
      <c r="A55" s="172"/>
      <c r="B55" s="174" t="s">
        <v>368</v>
      </c>
      <c r="C55" s="174" t="s">
        <v>369</v>
      </c>
      <c r="D55" s="181" t="s">
        <v>375</v>
      </c>
      <c r="E55" s="197"/>
      <c r="F55" s="173" t="s">
        <v>80</v>
      </c>
      <c r="G55" s="173">
        <v>20156516</v>
      </c>
      <c r="H55" s="173">
        <v>0</v>
      </c>
    </row>
    <row r="56" spans="1:8" s="166" customFormat="1" ht="15.95" customHeight="1" x14ac:dyDescent="0.45">
      <c r="A56" s="172"/>
      <c r="B56" s="172"/>
      <c r="C56" s="179"/>
      <c r="D56" s="173"/>
      <c r="E56" s="197"/>
      <c r="F56" s="173"/>
      <c r="G56" s="173"/>
      <c r="H56" s="173"/>
    </row>
    <row r="57" spans="1:8" s="166" customFormat="1" ht="15.95" customHeight="1" x14ac:dyDescent="0.45">
      <c r="A57" s="171" t="s">
        <v>327</v>
      </c>
      <c r="B57" s="172"/>
      <c r="C57" s="179"/>
      <c r="D57" s="173"/>
      <c r="E57" s="197"/>
      <c r="F57" s="173"/>
      <c r="G57" s="173"/>
      <c r="H57" s="173"/>
    </row>
    <row r="58" spans="1:8" s="166" customFormat="1" ht="15.95" customHeight="1" x14ac:dyDescent="0.45">
      <c r="A58" s="172"/>
      <c r="B58" s="174" t="s">
        <v>368</v>
      </c>
      <c r="C58" s="179" t="s">
        <v>376</v>
      </c>
      <c r="D58" s="176" t="s">
        <v>370</v>
      </c>
      <c r="E58" s="197">
        <v>44682</v>
      </c>
      <c r="F58" s="173" t="s">
        <v>80</v>
      </c>
      <c r="G58" s="173">
        <v>0</v>
      </c>
      <c r="H58" s="173">
        <v>0</v>
      </c>
    </row>
    <row r="59" spans="1:8" s="166" customFormat="1" ht="15.95" customHeight="1" x14ac:dyDescent="0.45">
      <c r="A59" s="172"/>
      <c r="B59" s="174" t="s">
        <v>368</v>
      </c>
      <c r="C59" s="179" t="s">
        <v>369</v>
      </c>
      <c r="D59" s="176" t="s">
        <v>377</v>
      </c>
      <c r="E59" s="197">
        <v>44682</v>
      </c>
      <c r="F59" s="173" t="s">
        <v>378</v>
      </c>
      <c r="G59" s="173">
        <v>0</v>
      </c>
      <c r="H59" s="173">
        <v>0</v>
      </c>
    </row>
    <row r="60" spans="1:8" s="166" customFormat="1" ht="15.95" customHeight="1" x14ac:dyDescent="0.45">
      <c r="A60" s="172"/>
      <c r="B60" s="172"/>
      <c r="C60" s="179"/>
      <c r="D60" s="173"/>
      <c r="E60" s="197"/>
      <c r="F60" s="173"/>
      <c r="G60" s="173"/>
      <c r="H60" s="173"/>
    </row>
    <row r="61" spans="1:8" s="166" customFormat="1" ht="15.95" customHeight="1" x14ac:dyDescent="0.45">
      <c r="A61" s="171" t="s">
        <v>65</v>
      </c>
      <c r="B61" s="174"/>
      <c r="C61" s="179"/>
      <c r="D61" s="173"/>
      <c r="E61" s="197"/>
      <c r="F61" s="173"/>
      <c r="G61" s="173"/>
      <c r="H61" s="173"/>
    </row>
    <row r="62" spans="1:8" s="166" customFormat="1" ht="15.95" customHeight="1" x14ac:dyDescent="0.45">
      <c r="A62" s="172"/>
      <c r="B62" s="174" t="s">
        <v>368</v>
      </c>
      <c r="C62" s="179" t="s">
        <v>369</v>
      </c>
      <c r="D62" s="180" t="s">
        <v>379</v>
      </c>
      <c r="E62" s="197">
        <v>39630</v>
      </c>
      <c r="F62" s="173" t="s">
        <v>80</v>
      </c>
      <c r="G62" s="173">
        <v>734355</v>
      </c>
      <c r="H62" s="173">
        <v>0</v>
      </c>
    </row>
    <row r="63" spans="1:8" s="166" customFormat="1" ht="15.95" customHeight="1" x14ac:dyDescent="0.45">
      <c r="A63" s="172"/>
      <c r="B63" s="174" t="s">
        <v>368</v>
      </c>
      <c r="C63" s="179" t="s">
        <v>369</v>
      </c>
      <c r="D63" s="180" t="s">
        <v>380</v>
      </c>
      <c r="E63" s="197">
        <v>39508</v>
      </c>
      <c r="F63" s="173" t="s">
        <v>80</v>
      </c>
      <c r="G63" s="173">
        <v>314025</v>
      </c>
      <c r="H63" s="173">
        <v>314025</v>
      </c>
    </row>
    <row r="64" spans="1:8" s="166" customFormat="1" ht="15.95" customHeight="1" x14ac:dyDescent="0.45">
      <c r="A64" s="172"/>
      <c r="B64" s="174" t="s">
        <v>368</v>
      </c>
      <c r="C64" s="179" t="s">
        <v>369</v>
      </c>
      <c r="D64" s="181" t="s">
        <v>381</v>
      </c>
      <c r="E64" s="197">
        <v>39539</v>
      </c>
      <c r="F64" s="173" t="s">
        <v>382</v>
      </c>
      <c r="G64" s="173">
        <v>15000</v>
      </c>
      <c r="H64" s="173">
        <v>15000</v>
      </c>
    </row>
    <row r="65" spans="1:8" s="166" customFormat="1" ht="15.95" customHeight="1" x14ac:dyDescent="0.45">
      <c r="A65" s="172"/>
      <c r="B65" s="172"/>
      <c r="C65" s="179"/>
      <c r="D65" s="173"/>
      <c r="E65" s="197"/>
      <c r="F65" s="173"/>
      <c r="G65" s="173"/>
      <c r="H65" s="173"/>
    </row>
    <row r="66" spans="1:8" s="166" customFormat="1" ht="15.95" customHeight="1" x14ac:dyDescent="0.45">
      <c r="A66" s="171" t="s">
        <v>66</v>
      </c>
      <c r="B66" s="172"/>
      <c r="C66" s="179"/>
      <c r="D66" s="173"/>
      <c r="E66" s="197"/>
      <c r="F66" s="173"/>
      <c r="G66" s="173"/>
      <c r="H66" s="173"/>
    </row>
    <row r="67" spans="1:8" s="166" customFormat="1" ht="15.95" customHeight="1" x14ac:dyDescent="0.45">
      <c r="A67" s="172" t="s">
        <v>339</v>
      </c>
      <c r="B67" s="174"/>
      <c r="C67" s="179"/>
      <c r="D67" s="176"/>
      <c r="E67" s="197"/>
      <c r="F67" s="173"/>
      <c r="G67" s="173"/>
      <c r="H67" s="173"/>
    </row>
    <row r="68" spans="1:8" s="166" customFormat="1" ht="15.95" customHeight="1" x14ac:dyDescent="0.45">
      <c r="A68" s="172"/>
      <c r="B68" s="174" t="s">
        <v>368</v>
      </c>
      <c r="C68" s="179" t="s">
        <v>383</v>
      </c>
      <c r="D68" s="180" t="s">
        <v>370</v>
      </c>
      <c r="E68" s="197">
        <v>39995</v>
      </c>
      <c r="F68" s="173" t="s">
        <v>80</v>
      </c>
      <c r="G68" s="173">
        <v>231444822</v>
      </c>
      <c r="H68" s="173">
        <v>186373153</v>
      </c>
    </row>
    <row r="69" spans="1:8" s="166" customFormat="1" ht="15.95" customHeight="1" x14ac:dyDescent="0.45">
      <c r="A69" s="172"/>
      <c r="B69" s="174" t="s">
        <v>368</v>
      </c>
      <c r="C69" s="179" t="s">
        <v>384</v>
      </c>
      <c r="D69" s="180" t="s">
        <v>370</v>
      </c>
      <c r="E69" s="197">
        <v>41821</v>
      </c>
      <c r="F69" s="173" t="s">
        <v>80</v>
      </c>
      <c r="G69" s="173">
        <v>294797</v>
      </c>
      <c r="H69" s="173">
        <v>294797</v>
      </c>
    </row>
    <row r="70" spans="1:8" s="166" customFormat="1" ht="15.95" customHeight="1" x14ac:dyDescent="0.45">
      <c r="A70" s="172"/>
      <c r="B70" s="174" t="s">
        <v>368</v>
      </c>
      <c r="C70" s="179" t="s">
        <v>385</v>
      </c>
      <c r="D70" s="180" t="s">
        <v>370</v>
      </c>
      <c r="E70" s="197">
        <v>41487</v>
      </c>
      <c r="F70" s="173" t="s">
        <v>80</v>
      </c>
      <c r="G70" s="173">
        <v>95500873</v>
      </c>
      <c r="H70" s="173">
        <v>96917400</v>
      </c>
    </row>
    <row r="71" spans="1:8" s="166" customFormat="1" ht="15.95" customHeight="1" x14ac:dyDescent="0.45">
      <c r="A71" s="175" t="s">
        <v>106</v>
      </c>
      <c r="B71" s="174"/>
      <c r="C71" s="179"/>
      <c r="D71" s="173"/>
      <c r="E71" s="197"/>
      <c r="F71" s="173"/>
      <c r="G71" s="173"/>
      <c r="H71" s="173"/>
    </row>
    <row r="72" spans="1:8" s="166" customFormat="1" ht="15.95" customHeight="1" x14ac:dyDescent="0.45">
      <c r="A72" s="172" t="s">
        <v>388</v>
      </c>
      <c r="B72" s="174" t="s">
        <v>368</v>
      </c>
      <c r="C72" s="179" t="s">
        <v>369</v>
      </c>
      <c r="D72" s="173" t="s">
        <v>386</v>
      </c>
      <c r="E72" s="197">
        <v>39569</v>
      </c>
      <c r="F72" s="173" t="s">
        <v>80</v>
      </c>
      <c r="G72" s="173">
        <v>7055927</v>
      </c>
      <c r="H72" s="173">
        <v>8130217</v>
      </c>
    </row>
    <row r="73" spans="1:8" s="166" customFormat="1" ht="15.95" customHeight="1" x14ac:dyDescent="0.45">
      <c r="A73" s="172" t="s">
        <v>389</v>
      </c>
      <c r="B73" s="174" t="s">
        <v>368</v>
      </c>
      <c r="C73" s="179" t="s">
        <v>369</v>
      </c>
      <c r="D73" s="173" t="s">
        <v>387</v>
      </c>
      <c r="E73" s="197">
        <v>43160</v>
      </c>
      <c r="F73" s="173" t="s">
        <v>80</v>
      </c>
      <c r="G73" s="173">
        <v>4922078</v>
      </c>
      <c r="H73" s="173">
        <v>6055861</v>
      </c>
    </row>
    <row r="74" spans="1:8" ht="12.75" x14ac:dyDescent="0.35">
      <c r="A74" s="167"/>
      <c r="B74" s="167"/>
      <c r="C74" s="167"/>
      <c r="D74" s="167"/>
      <c r="E74" s="187"/>
      <c r="F74" s="167"/>
      <c r="G74" s="167"/>
      <c r="H74" s="167"/>
    </row>
    <row r="75" spans="1:8" ht="24.95" customHeight="1" x14ac:dyDescent="0.35">
      <c r="A75" s="163" t="s">
        <v>11</v>
      </c>
      <c r="B75" s="164"/>
      <c r="C75" s="165"/>
      <c r="D75" s="165"/>
      <c r="E75" s="165"/>
      <c r="F75" s="165"/>
      <c r="G75" s="169">
        <f>SUM(G49:G74)-G64</f>
        <v>990384192</v>
      </c>
      <c r="H75" s="169">
        <f>SUM(H49:H74)-H64</f>
        <v>960434613</v>
      </c>
    </row>
    <row r="76" spans="1:8" ht="24.95" customHeight="1" x14ac:dyDescent="0.35">
      <c r="A76" s="182" t="s">
        <v>390</v>
      </c>
      <c r="B76" s="183"/>
      <c r="C76" s="184"/>
      <c r="D76" s="184"/>
      <c r="E76" s="184"/>
      <c r="F76" s="184"/>
      <c r="G76" s="185">
        <f>+G64</f>
        <v>15000</v>
      </c>
      <c r="H76" s="185">
        <f>+H64</f>
        <v>15000</v>
      </c>
    </row>
    <row r="77" spans="1:8" x14ac:dyDescent="0.35">
      <c r="A77" s="78" t="s">
        <v>107</v>
      </c>
    </row>
    <row r="78" spans="1:8" x14ac:dyDescent="0.35">
      <c r="A78" s="78" t="s">
        <v>199</v>
      </c>
    </row>
    <row r="81" spans="1:8" ht="24.75" customHeight="1" x14ac:dyDescent="0.35">
      <c r="A81" s="64" t="s">
        <v>301</v>
      </c>
      <c r="B81" s="585" t="s">
        <v>232</v>
      </c>
      <c r="C81" s="585"/>
      <c r="D81" s="585"/>
      <c r="E81" s="585"/>
      <c r="F81" s="585"/>
      <c r="G81" s="585"/>
      <c r="H81" s="585"/>
    </row>
    <row r="82" spans="1:8" x14ac:dyDescent="0.35">
      <c r="A82" s="688" t="s">
        <v>197</v>
      </c>
      <c r="B82" s="688" t="s">
        <v>101</v>
      </c>
      <c r="C82" s="690" t="s">
        <v>196</v>
      </c>
      <c r="D82" s="690"/>
      <c r="E82" s="690"/>
      <c r="F82" s="690"/>
      <c r="G82" s="690"/>
      <c r="H82" s="690"/>
    </row>
    <row r="83" spans="1:8" ht="23.25" x14ac:dyDescent="0.35">
      <c r="A83" s="689"/>
      <c r="B83" s="689"/>
      <c r="C83" s="92" t="s">
        <v>102</v>
      </c>
      <c r="D83" s="92" t="s">
        <v>195</v>
      </c>
      <c r="E83" s="93" t="s">
        <v>103</v>
      </c>
      <c r="F83" s="92" t="s">
        <v>104</v>
      </c>
      <c r="G83" s="92" t="s">
        <v>105</v>
      </c>
      <c r="H83" s="92" t="s">
        <v>198</v>
      </c>
    </row>
    <row r="84" spans="1:8" ht="12.75" x14ac:dyDescent="0.35">
      <c r="A84" s="167"/>
      <c r="B84" s="167"/>
      <c r="C84" s="168"/>
      <c r="D84" s="168"/>
      <c r="E84" s="168"/>
      <c r="F84" s="168"/>
      <c r="G84" s="168"/>
      <c r="H84" s="168"/>
    </row>
    <row r="85" spans="1:8" s="166" customFormat="1" ht="15.95" customHeight="1" x14ac:dyDescent="0.45">
      <c r="A85" s="171" t="s">
        <v>63</v>
      </c>
      <c r="B85" s="189"/>
      <c r="C85" s="190"/>
      <c r="D85" s="191"/>
      <c r="E85" s="196"/>
      <c r="F85" s="190"/>
      <c r="G85" s="193"/>
      <c r="H85" s="193"/>
    </row>
    <row r="86" spans="1:8" s="166" customFormat="1" ht="15.95" customHeight="1" x14ac:dyDescent="0.45">
      <c r="A86" s="172"/>
      <c r="B86" s="174" t="s">
        <v>394</v>
      </c>
      <c r="C86" s="173" t="s">
        <v>391</v>
      </c>
      <c r="D86" s="173" t="s">
        <v>392</v>
      </c>
      <c r="E86" s="186">
        <v>37607</v>
      </c>
      <c r="F86" s="173" t="s">
        <v>313</v>
      </c>
      <c r="G86" s="173" t="s">
        <v>393</v>
      </c>
      <c r="H86" s="173" t="s">
        <v>393</v>
      </c>
    </row>
    <row r="87" spans="1:8" s="166" customFormat="1" ht="15.95" customHeight="1" x14ac:dyDescent="0.45">
      <c r="A87" s="172"/>
      <c r="B87" s="174"/>
      <c r="C87" s="173"/>
      <c r="D87" s="173"/>
      <c r="E87" s="186"/>
      <c r="F87" s="173"/>
      <c r="G87" s="173"/>
      <c r="H87" s="173"/>
    </row>
    <row r="88" spans="1:8" s="166" customFormat="1" ht="15.95" customHeight="1" x14ac:dyDescent="0.45">
      <c r="A88" s="171" t="s">
        <v>302</v>
      </c>
      <c r="B88" s="174"/>
      <c r="C88" s="173"/>
      <c r="D88" s="173"/>
      <c r="E88" s="186"/>
      <c r="F88" s="173"/>
      <c r="G88" s="173"/>
      <c r="H88" s="173"/>
    </row>
    <row r="89" spans="1:8" s="166" customFormat="1" ht="15.95" customHeight="1" x14ac:dyDescent="0.45">
      <c r="A89" s="172"/>
      <c r="B89" s="174" t="s">
        <v>394</v>
      </c>
      <c r="C89" s="174" t="s">
        <v>369</v>
      </c>
      <c r="D89" s="180" t="s">
        <v>395</v>
      </c>
      <c r="E89" s="186">
        <v>37156</v>
      </c>
      <c r="F89" s="173" t="s">
        <v>313</v>
      </c>
      <c r="G89" s="173">
        <v>3067748</v>
      </c>
      <c r="H89" s="173">
        <v>3630832</v>
      </c>
    </row>
    <row r="90" spans="1:8" s="166" customFormat="1" ht="15.95" customHeight="1" x14ac:dyDescent="0.45">
      <c r="A90" s="172"/>
      <c r="B90" s="174" t="s">
        <v>394</v>
      </c>
      <c r="C90" s="174" t="s">
        <v>369</v>
      </c>
      <c r="D90" s="181" t="s">
        <v>396</v>
      </c>
      <c r="E90" s="186">
        <v>37170</v>
      </c>
      <c r="F90" s="173" t="s">
        <v>397</v>
      </c>
      <c r="G90" s="173">
        <v>219915</v>
      </c>
      <c r="H90" s="173">
        <v>55320</v>
      </c>
    </row>
    <row r="91" spans="1:8" s="166" customFormat="1" ht="15.95" customHeight="1" x14ac:dyDescent="0.45">
      <c r="A91" s="172"/>
      <c r="B91" s="174" t="s">
        <v>394</v>
      </c>
      <c r="C91" s="174" t="s">
        <v>369</v>
      </c>
      <c r="D91" s="181" t="s">
        <v>398</v>
      </c>
      <c r="E91" s="186">
        <v>38317</v>
      </c>
      <c r="F91" s="173" t="s">
        <v>313</v>
      </c>
      <c r="G91" s="173">
        <v>319240</v>
      </c>
      <c r="H91" s="173">
        <v>382792</v>
      </c>
    </row>
    <row r="92" spans="1:8" s="166" customFormat="1" ht="30.75" customHeight="1" x14ac:dyDescent="0.45">
      <c r="A92" s="172"/>
      <c r="B92" s="174" t="s">
        <v>394</v>
      </c>
      <c r="C92" s="194" t="s">
        <v>399</v>
      </c>
      <c r="D92" s="181" t="s">
        <v>392</v>
      </c>
      <c r="E92" s="186">
        <v>37607</v>
      </c>
      <c r="F92" s="173" t="s">
        <v>313</v>
      </c>
      <c r="G92" s="173">
        <v>502515</v>
      </c>
      <c r="H92" s="173">
        <v>8213</v>
      </c>
    </row>
    <row r="93" spans="1:8" s="166" customFormat="1" ht="15.95" customHeight="1" x14ac:dyDescent="0.45">
      <c r="A93" s="172"/>
      <c r="B93" s="172"/>
      <c r="C93" s="179"/>
      <c r="D93" s="173"/>
      <c r="E93" s="186"/>
      <c r="F93" s="173"/>
      <c r="G93" s="173"/>
      <c r="H93" s="173"/>
    </row>
    <row r="94" spans="1:8" s="166" customFormat="1" ht="15.95" customHeight="1" x14ac:dyDescent="0.45">
      <c r="A94" s="171" t="s">
        <v>327</v>
      </c>
      <c r="B94" s="172"/>
      <c r="C94" s="179"/>
      <c r="D94" s="173"/>
      <c r="E94" s="186"/>
      <c r="F94" s="173"/>
      <c r="G94" s="173"/>
      <c r="H94" s="173"/>
    </row>
    <row r="95" spans="1:8" s="166" customFormat="1" ht="15.95" customHeight="1" x14ac:dyDescent="0.45">
      <c r="A95" s="172"/>
      <c r="B95" s="174"/>
      <c r="C95" s="179"/>
      <c r="D95" s="176"/>
      <c r="E95" s="186"/>
      <c r="F95" s="173"/>
      <c r="G95" s="173"/>
      <c r="H95" s="173"/>
    </row>
    <row r="96" spans="1:8" s="166" customFormat="1" ht="15.95" customHeight="1" x14ac:dyDescent="0.45">
      <c r="A96" s="171" t="s">
        <v>65</v>
      </c>
      <c r="B96" s="174"/>
      <c r="C96" s="179"/>
      <c r="D96" s="173"/>
      <c r="E96" s="186"/>
      <c r="F96" s="173"/>
      <c r="G96" s="173"/>
      <c r="H96" s="173"/>
    </row>
    <row r="97" spans="1:8" s="166" customFormat="1" ht="15.95" customHeight="1" x14ac:dyDescent="0.45">
      <c r="A97" s="172"/>
      <c r="B97" s="174" t="s">
        <v>394</v>
      </c>
      <c r="C97" s="179" t="s">
        <v>369</v>
      </c>
      <c r="D97" s="180" t="s">
        <v>400</v>
      </c>
      <c r="E97" s="186">
        <v>38658</v>
      </c>
      <c r="F97" s="173" t="s">
        <v>313</v>
      </c>
      <c r="G97" s="173">
        <v>10619306</v>
      </c>
      <c r="H97" s="173">
        <v>10211657</v>
      </c>
    </row>
    <row r="98" spans="1:8" s="166" customFormat="1" ht="15.95" customHeight="1" x14ac:dyDescent="0.45">
      <c r="A98" s="172"/>
      <c r="B98" s="174" t="s">
        <v>394</v>
      </c>
      <c r="C98" s="179" t="s">
        <v>369</v>
      </c>
      <c r="D98" s="180" t="s">
        <v>401</v>
      </c>
      <c r="E98" s="186">
        <v>40424</v>
      </c>
      <c r="F98" s="173" t="s">
        <v>313</v>
      </c>
      <c r="G98" s="173">
        <v>12332659</v>
      </c>
      <c r="H98" s="173">
        <v>0</v>
      </c>
    </row>
    <row r="99" spans="1:8" s="166" customFormat="1" ht="36.75" customHeight="1" x14ac:dyDescent="0.45">
      <c r="A99" s="172"/>
      <c r="B99" s="174" t="s">
        <v>394</v>
      </c>
      <c r="C99" s="195" t="s">
        <v>402</v>
      </c>
      <c r="D99" s="181" t="s">
        <v>392</v>
      </c>
      <c r="E99" s="186">
        <v>42873</v>
      </c>
      <c r="F99" s="173" t="s">
        <v>313</v>
      </c>
      <c r="G99" s="173">
        <v>9571367</v>
      </c>
      <c r="H99" s="173">
        <v>8805854</v>
      </c>
    </row>
    <row r="100" spans="1:8" s="166" customFormat="1" ht="33.75" customHeight="1" x14ac:dyDescent="0.45">
      <c r="A100" s="172"/>
      <c r="B100" s="174" t="s">
        <v>394</v>
      </c>
      <c r="C100" s="195" t="s">
        <v>403</v>
      </c>
      <c r="D100" s="181" t="s">
        <v>392</v>
      </c>
      <c r="E100" s="186">
        <v>44652</v>
      </c>
      <c r="F100" s="173" t="s">
        <v>313</v>
      </c>
      <c r="G100" s="173">
        <v>0</v>
      </c>
      <c r="H100" s="173">
        <v>12395431</v>
      </c>
    </row>
    <row r="101" spans="1:8" s="166" customFormat="1" ht="15.95" customHeight="1" x14ac:dyDescent="0.45">
      <c r="A101" s="172"/>
      <c r="B101" s="172"/>
      <c r="C101" s="179"/>
      <c r="D101" s="173"/>
      <c r="E101" s="186"/>
      <c r="F101" s="173"/>
      <c r="G101" s="173"/>
      <c r="H101" s="173"/>
    </row>
    <row r="102" spans="1:8" s="166" customFormat="1" ht="15.95" customHeight="1" x14ac:dyDescent="0.45">
      <c r="A102" s="171" t="s">
        <v>66</v>
      </c>
      <c r="B102" s="172"/>
      <c r="C102" s="179"/>
      <c r="D102" s="173"/>
      <c r="E102" s="186"/>
      <c r="F102" s="173"/>
      <c r="G102" s="173"/>
      <c r="H102" s="173"/>
    </row>
    <row r="103" spans="1:8" s="166" customFormat="1" ht="15.95" customHeight="1" x14ac:dyDescent="0.45">
      <c r="A103" s="172" t="s">
        <v>339</v>
      </c>
      <c r="B103" s="174"/>
      <c r="C103" s="179"/>
      <c r="D103" s="176"/>
      <c r="E103" s="186"/>
      <c r="F103" s="173"/>
      <c r="G103" s="173"/>
      <c r="H103" s="173"/>
    </row>
    <row r="104" spans="1:8" s="166" customFormat="1" ht="15.95" customHeight="1" x14ac:dyDescent="0.45">
      <c r="A104" s="175" t="s">
        <v>106</v>
      </c>
      <c r="B104" s="174"/>
      <c r="C104" s="179"/>
      <c r="D104" s="173"/>
      <c r="E104" s="186"/>
      <c r="F104" s="173"/>
      <c r="G104" s="173"/>
      <c r="H104" s="173"/>
    </row>
    <row r="105" spans="1:8" ht="12.75" x14ac:dyDescent="0.35">
      <c r="A105" s="172"/>
      <c r="B105" s="174"/>
      <c r="C105" s="179"/>
      <c r="D105" s="173"/>
      <c r="E105" s="186"/>
      <c r="F105" s="173"/>
      <c r="G105" s="173"/>
      <c r="H105" s="173"/>
    </row>
    <row r="106" spans="1:8" ht="12.75" x14ac:dyDescent="0.35">
      <c r="A106" s="167"/>
      <c r="B106" s="174"/>
      <c r="C106" s="179"/>
      <c r="D106" s="173"/>
      <c r="E106" s="186"/>
      <c r="F106" s="173"/>
      <c r="G106" s="173"/>
      <c r="H106" s="173"/>
    </row>
    <row r="107" spans="1:8" ht="20.100000000000001" customHeight="1" x14ac:dyDescent="0.35">
      <c r="A107" s="163" t="s">
        <v>11</v>
      </c>
      <c r="B107" s="164"/>
      <c r="C107" s="165"/>
      <c r="D107" s="165"/>
      <c r="E107" s="165"/>
      <c r="F107" s="165"/>
      <c r="G107" s="169">
        <f>SUM(G85:G106)-G90</f>
        <v>36412835</v>
      </c>
      <c r="H107" s="169">
        <f>SUM(H85:H106)-H90</f>
        <v>35434779</v>
      </c>
    </row>
    <row r="108" spans="1:8" ht="20.100000000000001" customHeight="1" x14ac:dyDescent="0.35">
      <c r="A108" s="182" t="s">
        <v>390</v>
      </c>
      <c r="B108" s="183"/>
      <c r="C108" s="184"/>
      <c r="D108" s="184"/>
      <c r="E108" s="184"/>
      <c r="F108" s="184"/>
      <c r="G108" s="185">
        <f>+G90</f>
        <v>219915</v>
      </c>
      <c r="H108" s="185">
        <f>+H90</f>
        <v>55320</v>
      </c>
    </row>
    <row r="109" spans="1:8" x14ac:dyDescent="0.35">
      <c r="A109" s="78" t="s">
        <v>107</v>
      </c>
    </row>
    <row r="110" spans="1:8" x14ac:dyDescent="0.35">
      <c r="A110" s="78" t="s">
        <v>199</v>
      </c>
    </row>
    <row r="112" spans="1:8" ht="27" customHeight="1" x14ac:dyDescent="0.35">
      <c r="A112" s="64" t="s">
        <v>301</v>
      </c>
      <c r="B112" s="585" t="s">
        <v>234</v>
      </c>
      <c r="C112" s="585"/>
      <c r="D112" s="585"/>
      <c r="E112" s="585"/>
      <c r="F112" s="585"/>
      <c r="G112" s="585"/>
      <c r="H112" s="585"/>
    </row>
    <row r="113" spans="1:8" x14ac:dyDescent="0.35">
      <c r="A113" s="688" t="s">
        <v>197</v>
      </c>
      <c r="B113" s="688" t="s">
        <v>101</v>
      </c>
      <c r="C113" s="690" t="s">
        <v>196</v>
      </c>
      <c r="D113" s="690"/>
      <c r="E113" s="690"/>
      <c r="F113" s="690"/>
      <c r="G113" s="690"/>
      <c r="H113" s="690"/>
    </row>
    <row r="114" spans="1:8" ht="23.25" x14ac:dyDescent="0.35">
      <c r="A114" s="689"/>
      <c r="B114" s="689"/>
      <c r="C114" s="92" t="s">
        <v>102</v>
      </c>
      <c r="D114" s="92" t="s">
        <v>195</v>
      </c>
      <c r="E114" s="93" t="s">
        <v>103</v>
      </c>
      <c r="F114" s="92" t="s">
        <v>104</v>
      </c>
      <c r="G114" s="92" t="s">
        <v>105</v>
      </c>
      <c r="H114" s="92" t="s">
        <v>198</v>
      </c>
    </row>
    <row r="115" spans="1:8" ht="12.75" x14ac:dyDescent="0.35">
      <c r="A115" s="167"/>
      <c r="B115" s="167"/>
      <c r="C115" s="168"/>
      <c r="D115" s="168"/>
      <c r="E115" s="168"/>
      <c r="F115" s="168"/>
      <c r="G115" s="168"/>
      <c r="H115" s="168"/>
    </row>
    <row r="116" spans="1:8" s="166" customFormat="1" ht="15.95" customHeight="1" x14ac:dyDescent="0.45">
      <c r="A116" s="171" t="s">
        <v>63</v>
      </c>
      <c r="B116" s="189"/>
      <c r="C116" s="190"/>
      <c r="D116" s="191"/>
      <c r="E116" s="192"/>
      <c r="F116" s="190"/>
      <c r="G116" s="193"/>
      <c r="H116" s="193"/>
    </row>
    <row r="117" spans="1:8" s="166" customFormat="1" ht="15.95" customHeight="1" x14ac:dyDescent="0.45">
      <c r="A117" s="172"/>
      <c r="B117" s="174" t="s">
        <v>406</v>
      </c>
      <c r="C117" s="179" t="s">
        <v>369</v>
      </c>
      <c r="D117" s="173" t="s">
        <v>404</v>
      </c>
      <c r="E117" s="188">
        <v>2003</v>
      </c>
      <c r="F117" s="173" t="s">
        <v>405</v>
      </c>
      <c r="G117" s="173">
        <v>0</v>
      </c>
      <c r="H117" s="173">
        <v>0</v>
      </c>
    </row>
    <row r="118" spans="1:8" s="166" customFormat="1" ht="15.95" customHeight="1" x14ac:dyDescent="0.45">
      <c r="A118" s="172"/>
      <c r="B118" s="174"/>
      <c r="C118" s="173"/>
      <c r="D118" s="173"/>
      <c r="E118" s="188"/>
      <c r="F118" s="173"/>
      <c r="G118" s="173"/>
      <c r="H118" s="173"/>
    </row>
    <row r="119" spans="1:8" s="166" customFormat="1" ht="15.95" customHeight="1" x14ac:dyDescent="0.45">
      <c r="A119" s="171" t="s">
        <v>302</v>
      </c>
      <c r="B119" s="174"/>
      <c r="C119" s="173"/>
      <c r="D119" s="173"/>
      <c r="E119" s="188"/>
      <c r="F119" s="173"/>
      <c r="G119" s="173"/>
      <c r="H119" s="173"/>
    </row>
    <row r="120" spans="1:8" s="166" customFormat="1" ht="15.95" customHeight="1" x14ac:dyDescent="0.45">
      <c r="A120" s="172"/>
      <c r="B120" s="174" t="s">
        <v>406</v>
      </c>
      <c r="C120" s="174" t="s">
        <v>369</v>
      </c>
      <c r="D120" s="180" t="s">
        <v>407</v>
      </c>
      <c r="E120" s="188">
        <v>2001</v>
      </c>
      <c r="F120" s="173" t="s">
        <v>405</v>
      </c>
      <c r="G120" s="173">
        <v>21356369</v>
      </c>
      <c r="H120" s="173">
        <v>4139183</v>
      </c>
    </row>
    <row r="121" spans="1:8" s="166" customFormat="1" ht="15.95" customHeight="1" x14ac:dyDescent="0.45">
      <c r="A121" s="172"/>
      <c r="B121" s="174" t="s">
        <v>406</v>
      </c>
      <c r="C121" s="174" t="s">
        <v>369</v>
      </c>
      <c r="D121" s="181" t="s">
        <v>408</v>
      </c>
      <c r="E121" s="188">
        <v>2001</v>
      </c>
      <c r="F121" s="173" t="s">
        <v>409</v>
      </c>
      <c r="G121" s="173">
        <v>884892</v>
      </c>
      <c r="H121" s="173">
        <v>772044</v>
      </c>
    </row>
    <row r="122" spans="1:8" s="166" customFormat="1" ht="15.95" customHeight="1" x14ac:dyDescent="0.45">
      <c r="A122" s="172"/>
      <c r="B122" s="174" t="s">
        <v>406</v>
      </c>
      <c r="C122" s="174" t="s">
        <v>369</v>
      </c>
      <c r="D122" s="181" t="s">
        <v>404</v>
      </c>
      <c r="E122" s="188">
        <v>2013</v>
      </c>
      <c r="F122" s="173" t="s">
        <v>405</v>
      </c>
      <c r="G122" s="173">
        <v>26789843</v>
      </c>
      <c r="H122" s="173">
        <v>25691818</v>
      </c>
    </row>
    <row r="123" spans="1:8" s="166" customFormat="1" ht="15.95" customHeight="1" x14ac:dyDescent="0.45">
      <c r="A123" s="172"/>
      <c r="B123" s="174"/>
      <c r="C123" s="174"/>
      <c r="D123" s="181"/>
      <c r="E123" s="188"/>
      <c r="F123" s="173"/>
      <c r="G123" s="173"/>
      <c r="H123" s="173"/>
    </row>
    <row r="124" spans="1:8" s="166" customFormat="1" ht="15.95" customHeight="1" x14ac:dyDescent="0.45">
      <c r="A124" s="171" t="s">
        <v>327</v>
      </c>
      <c r="B124" s="172"/>
      <c r="C124" s="179"/>
      <c r="D124" s="173"/>
      <c r="E124" s="188"/>
      <c r="F124" s="173"/>
      <c r="G124" s="173"/>
      <c r="H124" s="173"/>
    </row>
    <row r="125" spans="1:8" s="166" customFormat="1" ht="15.95" customHeight="1" x14ac:dyDescent="0.45">
      <c r="A125" s="172"/>
      <c r="B125" s="174" t="s">
        <v>406</v>
      </c>
      <c r="C125" s="179" t="s">
        <v>369</v>
      </c>
      <c r="D125" s="176" t="s">
        <v>404</v>
      </c>
      <c r="E125" s="188">
        <v>2020</v>
      </c>
      <c r="F125" s="173" t="s">
        <v>405</v>
      </c>
      <c r="G125" s="173">
        <v>0</v>
      </c>
      <c r="H125" s="173">
        <v>0</v>
      </c>
    </row>
    <row r="126" spans="1:8" s="166" customFormat="1" ht="15.95" customHeight="1" x14ac:dyDescent="0.45">
      <c r="A126" s="172"/>
      <c r="B126" s="174"/>
      <c r="C126" s="179"/>
      <c r="D126" s="176"/>
      <c r="E126" s="188"/>
      <c r="F126" s="173"/>
      <c r="G126" s="173"/>
      <c r="H126" s="173"/>
    </row>
    <row r="127" spans="1:8" s="166" customFormat="1" ht="15.95" customHeight="1" x14ac:dyDescent="0.45">
      <c r="A127" s="171" t="s">
        <v>65</v>
      </c>
      <c r="B127" s="174"/>
      <c r="C127" s="179"/>
      <c r="D127" s="173"/>
      <c r="E127" s="188"/>
      <c r="F127" s="173"/>
      <c r="G127" s="173"/>
      <c r="H127" s="173"/>
    </row>
    <row r="128" spans="1:8" s="166" customFormat="1" ht="15.95" customHeight="1" x14ac:dyDescent="0.45">
      <c r="A128" s="172"/>
      <c r="B128" s="174" t="s">
        <v>406</v>
      </c>
      <c r="C128" s="179" t="s">
        <v>369</v>
      </c>
      <c r="D128" s="180" t="s">
        <v>410</v>
      </c>
      <c r="E128" s="188">
        <v>2015</v>
      </c>
      <c r="F128" s="173" t="s">
        <v>405</v>
      </c>
      <c r="G128" s="173">
        <v>23582</v>
      </c>
      <c r="H128" s="173">
        <v>23582</v>
      </c>
    </row>
    <row r="129" spans="1:8" s="166" customFormat="1" ht="15.95" customHeight="1" x14ac:dyDescent="0.45">
      <c r="A129" s="172"/>
      <c r="B129" s="174" t="s">
        <v>406</v>
      </c>
      <c r="C129" s="179" t="s">
        <v>369</v>
      </c>
      <c r="D129" s="180" t="s">
        <v>411</v>
      </c>
      <c r="E129" s="188">
        <v>2016</v>
      </c>
      <c r="F129" s="173" t="s">
        <v>405</v>
      </c>
      <c r="G129" s="173">
        <v>0</v>
      </c>
      <c r="H129" s="173">
        <v>0</v>
      </c>
    </row>
    <row r="130" spans="1:8" s="166" customFormat="1" ht="15.95" customHeight="1" x14ac:dyDescent="0.45">
      <c r="A130" s="172"/>
      <c r="B130" s="174" t="s">
        <v>406</v>
      </c>
      <c r="C130" s="179" t="s">
        <v>369</v>
      </c>
      <c r="D130" s="181" t="s">
        <v>404</v>
      </c>
      <c r="E130" s="188">
        <v>2017</v>
      </c>
      <c r="F130" s="173" t="s">
        <v>405</v>
      </c>
      <c r="G130" s="173">
        <v>438111</v>
      </c>
      <c r="H130" s="173">
        <v>230144</v>
      </c>
    </row>
    <row r="131" spans="1:8" s="166" customFormat="1" ht="15.95" customHeight="1" x14ac:dyDescent="0.45">
      <c r="A131" s="172"/>
      <c r="B131" s="174"/>
      <c r="C131" s="179"/>
      <c r="D131" s="181"/>
      <c r="E131" s="188"/>
      <c r="F131" s="173"/>
      <c r="G131" s="173"/>
      <c r="H131" s="173"/>
    </row>
    <row r="132" spans="1:8" s="166" customFormat="1" ht="15.95" customHeight="1" x14ac:dyDescent="0.45">
      <c r="A132" s="171" t="s">
        <v>66</v>
      </c>
      <c r="B132" s="172"/>
      <c r="C132" s="179"/>
      <c r="D132" s="173"/>
      <c r="E132" s="188"/>
      <c r="F132" s="173"/>
      <c r="G132" s="173"/>
      <c r="H132" s="173"/>
    </row>
    <row r="133" spans="1:8" s="166" customFormat="1" ht="15.95" customHeight="1" x14ac:dyDescent="0.45">
      <c r="A133" s="172" t="s">
        <v>339</v>
      </c>
      <c r="B133" s="174"/>
      <c r="C133" s="179"/>
      <c r="D133" s="176"/>
      <c r="E133" s="188"/>
      <c r="F133" s="173"/>
      <c r="G133" s="173"/>
      <c r="H133" s="173"/>
    </row>
    <row r="134" spans="1:8" s="166" customFormat="1" ht="15.95" customHeight="1" x14ac:dyDescent="0.45">
      <c r="A134" s="175" t="s">
        <v>106</v>
      </c>
      <c r="B134" s="174"/>
      <c r="C134" s="179"/>
      <c r="D134" s="173"/>
      <c r="E134" s="188"/>
      <c r="F134" s="173"/>
      <c r="G134" s="173"/>
      <c r="H134" s="173"/>
    </row>
    <row r="135" spans="1:8" s="166" customFormat="1" ht="15.95" customHeight="1" x14ac:dyDescent="0.45">
      <c r="A135" s="172"/>
      <c r="B135" s="174"/>
      <c r="C135" s="179"/>
      <c r="D135" s="173"/>
      <c r="E135" s="188"/>
      <c r="F135" s="173"/>
      <c r="G135" s="173"/>
      <c r="H135" s="173"/>
    </row>
    <row r="136" spans="1:8" ht="12.75" x14ac:dyDescent="0.35">
      <c r="A136" s="167"/>
      <c r="B136" s="174"/>
      <c r="C136" s="179"/>
      <c r="D136" s="173"/>
      <c r="E136" s="186"/>
      <c r="F136" s="173"/>
      <c r="G136" s="173"/>
      <c r="H136" s="173"/>
    </row>
    <row r="137" spans="1:8" ht="24.95" customHeight="1" x14ac:dyDescent="0.35">
      <c r="A137" s="163" t="s">
        <v>11</v>
      </c>
      <c r="B137" s="164"/>
      <c r="C137" s="165"/>
      <c r="D137" s="165"/>
      <c r="E137" s="165"/>
      <c r="F137" s="165"/>
      <c r="G137" s="169">
        <f>SUM(G116:G136)-G121</f>
        <v>48607905</v>
      </c>
      <c r="H137" s="169">
        <f>SUM(H116:H136)-H121</f>
        <v>30084727</v>
      </c>
    </row>
    <row r="138" spans="1:8" ht="24.95" customHeight="1" x14ac:dyDescent="0.35">
      <c r="A138" s="182" t="s">
        <v>390</v>
      </c>
      <c r="B138" s="183"/>
      <c r="C138" s="184"/>
      <c r="D138" s="184"/>
      <c r="E138" s="184"/>
      <c r="F138" s="184"/>
      <c r="G138" s="185">
        <f>+G121</f>
        <v>884892</v>
      </c>
      <c r="H138" s="185">
        <f>+H121</f>
        <v>772044</v>
      </c>
    </row>
    <row r="139" spans="1:8" x14ac:dyDescent="0.35">
      <c r="A139" s="78" t="s">
        <v>107</v>
      </c>
    </row>
    <row r="140" spans="1:8" x14ac:dyDescent="0.35">
      <c r="A140" s="78" t="s">
        <v>199</v>
      </c>
    </row>
  </sheetData>
  <mergeCells count="21">
    <mergeCell ref="A3:A4"/>
    <mergeCell ref="B3:B4"/>
    <mergeCell ref="C3:H3"/>
    <mergeCell ref="A1:H1"/>
    <mergeCell ref="B2:H2"/>
    <mergeCell ref="A45:A46"/>
    <mergeCell ref="B45:B46"/>
    <mergeCell ref="C45:H45"/>
    <mergeCell ref="D8:E8"/>
    <mergeCell ref="D22:E22"/>
    <mergeCell ref="D23:E23"/>
    <mergeCell ref="D29:E29"/>
    <mergeCell ref="B44:H44"/>
    <mergeCell ref="B112:H112"/>
    <mergeCell ref="A113:A114"/>
    <mergeCell ref="B113:B114"/>
    <mergeCell ref="C113:H113"/>
    <mergeCell ref="B81:H81"/>
    <mergeCell ref="A82:A83"/>
    <mergeCell ref="B82:B83"/>
    <mergeCell ref="C82:H82"/>
  </mergeCells>
  <printOptions horizontalCentered="1"/>
  <pageMargins left="0.25" right="0.25" top="0.75" bottom="0.75" header="0.3" footer="0.3"/>
  <pageSetup paperSize="9" scale="70" fitToHeight="0" orientation="landscape" r:id="rId1"/>
  <rowBreaks count="3" manualBreakCount="3">
    <brk id="43" max="7" man="1"/>
    <brk id="80" max="7" man="1"/>
    <brk id="11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W13"/>
  <sheetViews>
    <sheetView showGridLines="0" view="pageBreakPreview" zoomScaleNormal="100" zoomScaleSheetLayoutView="100" workbookViewId="0">
      <selection activeCell="B25" sqref="B25"/>
    </sheetView>
  </sheetViews>
  <sheetFormatPr baseColWidth="10" defaultColWidth="11.265625" defaultRowHeight="10.5" x14ac:dyDescent="0.35"/>
  <cols>
    <col min="1" max="1" width="38.3984375" style="6" customWidth="1"/>
    <col min="2" max="2" width="42.59765625" style="6" customWidth="1"/>
    <col min="3" max="3" width="5" style="6" customWidth="1"/>
    <col min="4" max="5" width="12.73046875" style="6" bestFit="1" customWidth="1"/>
    <col min="6" max="6" width="13.73046875" style="6" bestFit="1" customWidth="1"/>
    <col min="7" max="7" width="12.73046875" style="6" bestFit="1" customWidth="1"/>
    <col min="8" max="8" width="11.73046875" style="6" bestFit="1" customWidth="1"/>
    <col min="9" max="10" width="13.73046875" style="6" bestFit="1" customWidth="1"/>
    <col min="11" max="11" width="5" style="6" customWidth="1"/>
    <col min="12" max="12" width="13.73046875" style="6" bestFit="1" customWidth="1"/>
    <col min="13" max="13" width="5" style="6" customWidth="1"/>
    <col min="14" max="14" width="13.73046875" style="6" bestFit="1" customWidth="1"/>
    <col min="15" max="16" width="5" style="6" customWidth="1"/>
    <col min="17" max="17" width="15.265625" style="6" bestFit="1" customWidth="1"/>
    <col min="18" max="18" width="5.3984375" style="6" bestFit="1" customWidth="1"/>
    <col min="19" max="16384" width="11.265625" style="6"/>
  </cols>
  <sheetData>
    <row r="1" spans="1:23" ht="38.25" customHeight="1" x14ac:dyDescent="0.35">
      <c r="A1" s="575" t="s">
        <v>209</v>
      </c>
      <c r="B1" s="576"/>
      <c r="C1" s="576"/>
      <c r="D1" s="576"/>
      <c r="E1" s="576"/>
      <c r="F1" s="576"/>
      <c r="G1" s="576"/>
      <c r="H1" s="576"/>
      <c r="I1" s="576"/>
      <c r="J1" s="576"/>
      <c r="K1" s="576"/>
      <c r="L1" s="576"/>
      <c r="M1" s="576"/>
      <c r="N1" s="576"/>
      <c r="O1" s="576"/>
      <c r="P1" s="576"/>
      <c r="Q1" s="576"/>
      <c r="R1" s="577"/>
    </row>
    <row r="2" spans="1:23" ht="23.25" customHeight="1" x14ac:dyDescent="0.35">
      <c r="A2" s="415" t="s">
        <v>243</v>
      </c>
      <c r="B2" s="573" t="s">
        <v>228</v>
      </c>
      <c r="C2" s="573"/>
      <c r="D2" s="573"/>
      <c r="E2" s="573"/>
      <c r="F2" s="573"/>
      <c r="G2" s="573"/>
      <c r="H2" s="573"/>
      <c r="I2" s="573"/>
      <c r="J2" s="573"/>
      <c r="K2" s="573"/>
      <c r="L2" s="573"/>
      <c r="M2" s="573"/>
      <c r="N2" s="573"/>
      <c r="O2" s="573"/>
      <c r="P2" s="573"/>
      <c r="Q2" s="573"/>
      <c r="R2" s="574"/>
      <c r="S2" s="7"/>
      <c r="T2" s="7"/>
      <c r="U2" s="7"/>
      <c r="V2" s="7"/>
      <c r="W2" s="7"/>
    </row>
    <row r="3" spans="1:23" s="8" customFormat="1" ht="28.5" customHeight="1" x14ac:dyDescent="0.45">
      <c r="A3" s="578" t="s">
        <v>7</v>
      </c>
      <c r="B3" s="579" t="s">
        <v>29</v>
      </c>
      <c r="C3" s="580" t="s">
        <v>8</v>
      </c>
      <c r="D3" s="580"/>
      <c r="E3" s="580"/>
      <c r="F3" s="580"/>
      <c r="G3" s="580"/>
      <c r="H3" s="580"/>
      <c r="I3" s="580"/>
      <c r="J3" s="580" t="s">
        <v>9</v>
      </c>
      <c r="K3" s="580"/>
      <c r="L3" s="580"/>
      <c r="M3" s="580"/>
      <c r="N3" s="580"/>
      <c r="O3" s="580" t="s">
        <v>10</v>
      </c>
      <c r="P3" s="580"/>
      <c r="Q3" s="580" t="s">
        <v>11</v>
      </c>
      <c r="R3" s="581"/>
    </row>
    <row r="4" spans="1:23" s="9" customFormat="1" ht="140.25" x14ac:dyDescent="0.35">
      <c r="A4" s="578"/>
      <c r="B4" s="579"/>
      <c r="C4" s="75" t="s">
        <v>12</v>
      </c>
      <c r="D4" s="75" t="s">
        <v>13</v>
      </c>
      <c r="E4" s="75" t="s">
        <v>14</v>
      </c>
      <c r="F4" s="75" t="s">
        <v>15</v>
      </c>
      <c r="G4" s="75" t="s">
        <v>16</v>
      </c>
      <c r="H4" s="75" t="s">
        <v>17</v>
      </c>
      <c r="I4" s="75" t="s">
        <v>18</v>
      </c>
      <c r="J4" s="75" t="s">
        <v>19</v>
      </c>
      <c r="K4" s="75" t="s">
        <v>20</v>
      </c>
      <c r="L4" s="75" t="s">
        <v>21</v>
      </c>
      <c r="M4" s="75" t="s">
        <v>22</v>
      </c>
      <c r="N4" s="75" t="s">
        <v>23</v>
      </c>
      <c r="O4" s="75" t="s">
        <v>24</v>
      </c>
      <c r="P4" s="75" t="s">
        <v>25</v>
      </c>
      <c r="Q4" s="75" t="s">
        <v>26</v>
      </c>
      <c r="R4" s="416" t="s">
        <v>27</v>
      </c>
    </row>
    <row r="5" spans="1:23" ht="35.1" customHeight="1" x14ac:dyDescent="0.35">
      <c r="A5" s="417" t="s">
        <v>229</v>
      </c>
      <c r="B5" s="120" t="s">
        <v>230</v>
      </c>
      <c r="C5" s="109"/>
      <c r="D5" s="110">
        <v>13604498</v>
      </c>
      <c r="E5" s="110">
        <v>7110474</v>
      </c>
      <c r="F5" s="110">
        <v>121894070</v>
      </c>
      <c r="G5" s="110">
        <v>36389100</v>
      </c>
      <c r="H5" s="110">
        <v>6641457</v>
      </c>
      <c r="I5" s="111">
        <f>SUM(D5:H5)</f>
        <v>185639599</v>
      </c>
      <c r="J5" s="112">
        <v>214387700</v>
      </c>
      <c r="K5" s="110"/>
      <c r="L5" s="110"/>
      <c r="M5" s="110"/>
      <c r="N5" s="111">
        <f>SUM(J5:M5)</f>
        <v>214387700</v>
      </c>
      <c r="O5" s="109"/>
      <c r="P5" s="111"/>
      <c r="Q5" s="109">
        <f>+I5+N5</f>
        <v>400027299</v>
      </c>
      <c r="R5" s="418">
        <f>+Q5/$Q$12</f>
        <v>0.3795081963309424</v>
      </c>
    </row>
    <row r="6" spans="1:23" ht="35.1" customHeight="1" x14ac:dyDescent="0.35">
      <c r="A6" s="419"/>
      <c r="B6" s="120" t="s">
        <v>231</v>
      </c>
      <c r="C6" s="109"/>
      <c r="D6" s="110">
        <v>5981042</v>
      </c>
      <c r="E6" s="110">
        <v>486255</v>
      </c>
      <c r="F6" s="110">
        <v>9966770</v>
      </c>
      <c r="G6" s="110"/>
      <c r="H6" s="110">
        <v>2000000</v>
      </c>
      <c r="I6" s="111">
        <f>SUM(D6:H6)</f>
        <v>18434067</v>
      </c>
      <c r="J6" s="112">
        <v>228654266</v>
      </c>
      <c r="K6" s="110"/>
      <c r="L6" s="110">
        <v>286908720</v>
      </c>
      <c r="M6" s="110"/>
      <c r="N6" s="111">
        <f>SUM(J6:M6)</f>
        <v>515562986</v>
      </c>
      <c r="O6" s="109"/>
      <c r="P6" s="111"/>
      <c r="Q6" s="109">
        <f>+I6+N6</f>
        <v>533997053</v>
      </c>
      <c r="R6" s="418">
        <f>+Q6/$Q$12</f>
        <v>0.50660607147730852</v>
      </c>
    </row>
    <row r="7" spans="1:23" ht="9.9499999999999993" customHeight="1" x14ac:dyDescent="0.35">
      <c r="A7" s="420"/>
      <c r="B7" s="120" t="s">
        <v>28</v>
      </c>
      <c r="C7" s="109"/>
      <c r="D7" s="110"/>
      <c r="E7" s="110"/>
      <c r="F7" s="110"/>
      <c r="G7" s="110"/>
      <c r="H7" s="110"/>
      <c r="I7" s="111"/>
      <c r="J7" s="112"/>
      <c r="K7" s="110"/>
      <c r="L7" s="110"/>
      <c r="M7" s="110"/>
      <c r="N7" s="111"/>
      <c r="O7" s="109"/>
      <c r="P7" s="111"/>
      <c r="Q7" s="109"/>
      <c r="R7" s="418"/>
    </row>
    <row r="8" spans="1:23" ht="35.1" customHeight="1" x14ac:dyDescent="0.35">
      <c r="A8" s="420" t="s">
        <v>232</v>
      </c>
      <c r="B8" s="120" t="s">
        <v>233</v>
      </c>
      <c r="C8" s="109"/>
      <c r="D8" s="110">
        <v>23760786</v>
      </c>
      <c r="E8" s="110">
        <v>1806526</v>
      </c>
      <c r="F8" s="110">
        <v>11066968</v>
      </c>
      <c r="G8" s="110">
        <v>35209</v>
      </c>
      <c r="H8" s="110">
        <v>111948</v>
      </c>
      <c r="I8" s="111">
        <f>SUM(D8:H8)</f>
        <v>36781437</v>
      </c>
      <c r="J8" s="112"/>
      <c r="K8" s="110"/>
      <c r="L8" s="110">
        <v>5182980</v>
      </c>
      <c r="M8" s="110"/>
      <c r="N8" s="111">
        <f>SUM(J8:M8)</f>
        <v>5182980</v>
      </c>
      <c r="O8" s="109"/>
      <c r="P8" s="111"/>
      <c r="Q8" s="109">
        <f>+I8+N8</f>
        <v>41964417</v>
      </c>
      <c r="R8" s="418">
        <f>+Q8/$Q$12</f>
        <v>3.9811883452857889E-2</v>
      </c>
    </row>
    <row r="9" spans="1:23" ht="9.9499999999999993" customHeight="1" x14ac:dyDescent="0.35">
      <c r="A9" s="420"/>
      <c r="B9" s="120"/>
      <c r="C9" s="109"/>
      <c r="D9" s="110"/>
      <c r="E9" s="110"/>
      <c r="F9" s="110"/>
      <c r="G9" s="110"/>
      <c r="H9" s="110"/>
      <c r="I9" s="111"/>
      <c r="J9" s="112"/>
      <c r="K9" s="110"/>
      <c r="L9" s="110"/>
      <c r="M9" s="110"/>
      <c r="N9" s="111"/>
      <c r="O9" s="109"/>
      <c r="P9" s="111"/>
      <c r="Q9" s="109"/>
      <c r="R9" s="418"/>
    </row>
    <row r="10" spans="1:23" ht="35.1" customHeight="1" x14ac:dyDescent="0.35">
      <c r="A10" s="421" t="s">
        <v>234</v>
      </c>
      <c r="B10" s="121" t="s">
        <v>235</v>
      </c>
      <c r="C10" s="113"/>
      <c r="D10" s="114">
        <v>11725591</v>
      </c>
      <c r="E10" s="114">
        <v>5257218</v>
      </c>
      <c r="F10" s="114">
        <v>50708739</v>
      </c>
      <c r="G10" s="114">
        <v>2737797</v>
      </c>
      <c r="H10" s="114"/>
      <c r="I10" s="111">
        <f>SUM(D10:H10)</f>
        <v>70429345</v>
      </c>
      <c r="J10" s="115"/>
      <c r="K10" s="114"/>
      <c r="L10" s="114">
        <v>7649500</v>
      </c>
      <c r="M10" s="114"/>
      <c r="N10" s="111">
        <f>SUM(J10:M10)</f>
        <v>7649500</v>
      </c>
      <c r="O10" s="109"/>
      <c r="P10" s="111"/>
      <c r="Q10" s="109">
        <f>+I10+N10</f>
        <v>78078845</v>
      </c>
      <c r="R10" s="418">
        <f>+Q10/$Q$12</f>
        <v>7.4073848738891238E-2</v>
      </c>
    </row>
    <row r="11" spans="1:23" ht="15" customHeight="1" x14ac:dyDescent="0.35">
      <c r="A11" s="422" t="s">
        <v>28</v>
      </c>
      <c r="B11" s="116" t="s">
        <v>28</v>
      </c>
      <c r="C11" s="117"/>
      <c r="D11" s="118"/>
      <c r="E11" s="118"/>
      <c r="F11" s="118"/>
      <c r="G11" s="118"/>
      <c r="H11" s="118"/>
      <c r="I11" s="119"/>
      <c r="J11" s="117"/>
      <c r="K11" s="118"/>
      <c r="L11" s="118"/>
      <c r="M11" s="118"/>
      <c r="N11" s="119"/>
      <c r="O11" s="117"/>
      <c r="P11" s="119"/>
      <c r="Q11" s="117"/>
      <c r="R11" s="423"/>
    </row>
    <row r="12" spans="1:23" ht="30" customHeight="1" x14ac:dyDescent="0.35">
      <c r="A12" s="424" t="s">
        <v>37</v>
      </c>
      <c r="B12" s="425"/>
      <c r="C12" s="426"/>
      <c r="D12" s="426">
        <f>SUM(D5:D11)</f>
        <v>55071917</v>
      </c>
      <c r="E12" s="426">
        <f t="shared" ref="E12:I12" si="0">SUM(E5:E11)</f>
        <v>14660473</v>
      </c>
      <c r="F12" s="426">
        <f t="shared" si="0"/>
        <v>193636547</v>
      </c>
      <c r="G12" s="426">
        <f t="shared" si="0"/>
        <v>39162106</v>
      </c>
      <c r="H12" s="426">
        <f t="shared" si="0"/>
        <v>8753405</v>
      </c>
      <c r="I12" s="426">
        <f t="shared" si="0"/>
        <v>311284448</v>
      </c>
      <c r="J12" s="426">
        <f t="shared" ref="J12" si="1">SUM(J5:J11)</f>
        <v>443041966</v>
      </c>
      <c r="K12" s="426">
        <f t="shared" ref="K12" si="2">SUM(K5:K11)</f>
        <v>0</v>
      </c>
      <c r="L12" s="426">
        <f t="shared" ref="L12" si="3">SUM(L5:L11)</f>
        <v>299741200</v>
      </c>
      <c r="M12" s="426">
        <f t="shared" ref="M12" si="4">SUM(M5:M11)</f>
        <v>0</v>
      </c>
      <c r="N12" s="426">
        <f t="shared" ref="N12" si="5">SUM(N5:N11)</f>
        <v>742783166</v>
      </c>
      <c r="O12" s="426">
        <f t="shared" ref="O12" si="6">SUM(O5:O11)</f>
        <v>0</v>
      </c>
      <c r="P12" s="426">
        <f t="shared" ref="P12" si="7">SUM(P5:P11)</f>
        <v>0</v>
      </c>
      <c r="Q12" s="426">
        <f t="shared" ref="Q12" si="8">SUM(Q5:Q11)</f>
        <v>1054067614</v>
      </c>
      <c r="R12" s="427">
        <f>+Q12/$Q$12</f>
        <v>1</v>
      </c>
    </row>
    <row r="13" spans="1:23" x14ac:dyDescent="0.35">
      <c r="A13" s="10"/>
      <c r="B13" s="10"/>
      <c r="C13" s="11"/>
      <c r="D13" s="11"/>
      <c r="E13" s="12"/>
      <c r="F13" s="12"/>
      <c r="G13" s="12"/>
      <c r="H13" s="12"/>
      <c r="I13" s="12"/>
      <c r="J13" s="12"/>
      <c r="K13" s="12"/>
      <c r="L13" s="12"/>
      <c r="M13" s="12"/>
      <c r="N13" s="12"/>
      <c r="O13" s="12"/>
      <c r="P13" s="12"/>
      <c r="Q13" s="12"/>
      <c r="R13" s="12"/>
    </row>
  </sheetData>
  <mergeCells count="8">
    <mergeCell ref="B2:R2"/>
    <mergeCell ref="A1:R1"/>
    <mergeCell ref="A3:A4"/>
    <mergeCell ref="B3:B4"/>
    <mergeCell ref="C3:I3"/>
    <mergeCell ref="J3:N3"/>
    <mergeCell ref="O3:P3"/>
    <mergeCell ref="Q3:R3"/>
  </mergeCells>
  <printOptions horizontalCentered="1"/>
  <pageMargins left="0.31496062992125984" right="0.31496062992125984" top="0.74803149606299213" bottom="0.74803149606299213" header="0.31496062992125984" footer="0.31496062992125984"/>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U19"/>
  <sheetViews>
    <sheetView showGridLines="0" view="pageBreakPreview" zoomScale="130" zoomScaleNormal="100" zoomScaleSheetLayoutView="130" workbookViewId="0">
      <selection sqref="A1:P18"/>
    </sheetView>
  </sheetViews>
  <sheetFormatPr baseColWidth="10" defaultColWidth="11.265625" defaultRowHeight="10.5" x14ac:dyDescent="0.35"/>
  <cols>
    <col min="1" max="1" width="51.1328125" style="6" bestFit="1" customWidth="1"/>
    <col min="2" max="2" width="7" style="6" customWidth="1"/>
    <col min="3" max="4" width="11.265625" style="6" bestFit="1" customWidth="1"/>
    <col min="5" max="5" width="12.3984375" style="6" bestFit="1" customWidth="1"/>
    <col min="6" max="7" width="11.265625" style="6" bestFit="1" customWidth="1"/>
    <col min="8" max="8" width="11.73046875" style="6" customWidth="1"/>
    <col min="9" max="9" width="12.3984375" style="6" bestFit="1" customWidth="1"/>
    <col min="10" max="10" width="7" style="6" customWidth="1"/>
    <col min="11" max="11" width="12.3984375" style="6" bestFit="1" customWidth="1"/>
    <col min="12" max="12" width="7" style="6" customWidth="1"/>
    <col min="13" max="13" width="14.1328125" style="6" bestFit="1" customWidth="1"/>
    <col min="14" max="14" width="11.73046875" style="6" customWidth="1"/>
    <col min="15" max="15" width="14.1328125" style="6" bestFit="1" customWidth="1"/>
    <col min="16" max="16" width="7" style="6" customWidth="1"/>
    <col min="17" max="16384" width="11.265625" style="6"/>
  </cols>
  <sheetData>
    <row r="1" spans="1:21" ht="28.5" customHeight="1" x14ac:dyDescent="0.35">
      <c r="A1" s="582" t="s">
        <v>210</v>
      </c>
      <c r="B1" s="583"/>
      <c r="C1" s="583"/>
      <c r="D1" s="583"/>
      <c r="E1" s="583"/>
      <c r="F1" s="583"/>
      <c r="G1" s="583"/>
      <c r="H1" s="583"/>
      <c r="I1" s="583"/>
      <c r="J1" s="583"/>
      <c r="K1" s="583"/>
      <c r="L1" s="583"/>
      <c r="M1" s="583"/>
      <c r="N1" s="583"/>
      <c r="O1" s="583"/>
      <c r="P1" s="584"/>
    </row>
    <row r="2" spans="1:21" ht="20.25" customHeight="1" x14ac:dyDescent="0.35">
      <c r="A2" s="428" t="s">
        <v>243</v>
      </c>
      <c r="B2" s="585" t="s">
        <v>228</v>
      </c>
      <c r="C2" s="585"/>
      <c r="D2" s="585"/>
      <c r="E2" s="585"/>
      <c r="F2" s="585"/>
      <c r="G2" s="585"/>
      <c r="H2" s="585"/>
      <c r="I2" s="585"/>
      <c r="J2" s="585"/>
      <c r="K2" s="585"/>
      <c r="L2" s="585"/>
      <c r="M2" s="585"/>
      <c r="N2" s="585"/>
      <c r="O2" s="585"/>
      <c r="P2" s="586"/>
      <c r="Q2" s="7"/>
      <c r="R2" s="7"/>
      <c r="S2" s="7"/>
      <c r="T2" s="7"/>
      <c r="U2" s="7"/>
    </row>
    <row r="3" spans="1:21" ht="30.75" customHeight="1" x14ac:dyDescent="0.45">
      <c r="A3" s="587" t="s">
        <v>48</v>
      </c>
      <c r="B3" s="589" t="s">
        <v>143</v>
      </c>
      <c r="C3" s="589"/>
      <c r="D3" s="589"/>
      <c r="E3" s="589"/>
      <c r="F3" s="589"/>
      <c r="G3" s="589"/>
      <c r="H3" s="589"/>
      <c r="I3" s="589" t="s">
        <v>142</v>
      </c>
      <c r="J3" s="589"/>
      <c r="K3" s="589"/>
      <c r="L3" s="589"/>
      <c r="M3" s="589"/>
      <c r="N3" s="55" t="s">
        <v>144</v>
      </c>
      <c r="O3" s="590" t="s">
        <v>11</v>
      </c>
      <c r="P3" s="591"/>
    </row>
    <row r="4" spans="1:21" s="17" customFormat="1" ht="80.25" customHeight="1" x14ac:dyDescent="0.45">
      <c r="A4" s="588"/>
      <c r="B4" s="84" t="s">
        <v>49</v>
      </c>
      <c r="C4" s="84" t="s">
        <v>50</v>
      </c>
      <c r="D4" s="84" t="s">
        <v>51</v>
      </c>
      <c r="E4" s="84" t="s">
        <v>52</v>
      </c>
      <c r="F4" s="84" t="s">
        <v>53</v>
      </c>
      <c r="G4" s="84" t="s">
        <v>54</v>
      </c>
      <c r="H4" s="85" t="s">
        <v>55</v>
      </c>
      <c r="I4" s="84" t="s">
        <v>56</v>
      </c>
      <c r="J4" s="84" t="s">
        <v>54</v>
      </c>
      <c r="K4" s="84" t="s">
        <v>57</v>
      </c>
      <c r="L4" s="84" t="s">
        <v>58</v>
      </c>
      <c r="M4" s="85" t="s">
        <v>59</v>
      </c>
      <c r="N4" s="85" t="s">
        <v>60</v>
      </c>
      <c r="O4" s="86" t="s">
        <v>61</v>
      </c>
      <c r="P4" s="429" t="s">
        <v>62</v>
      </c>
    </row>
    <row r="5" spans="1:21" x14ac:dyDescent="0.35">
      <c r="A5" s="87"/>
      <c r="B5" s="88"/>
      <c r="C5" s="88"/>
      <c r="D5" s="88"/>
      <c r="E5" s="88"/>
      <c r="F5" s="88"/>
      <c r="G5" s="88"/>
      <c r="H5" s="88"/>
      <c r="I5" s="88"/>
      <c r="J5" s="88"/>
      <c r="K5" s="88"/>
      <c r="L5" s="88"/>
      <c r="M5" s="88"/>
      <c r="N5" s="88"/>
      <c r="O5" s="88"/>
      <c r="P5" s="87"/>
    </row>
    <row r="6" spans="1:21" s="99" customFormat="1" ht="21.75" customHeight="1" x14ac:dyDescent="0.45">
      <c r="A6" s="122" t="s">
        <v>63</v>
      </c>
      <c r="B6" s="107"/>
      <c r="C6" s="107">
        <v>54048625</v>
      </c>
      <c r="D6" s="107">
        <v>12765580</v>
      </c>
      <c r="E6" s="107">
        <v>108958847</v>
      </c>
      <c r="F6" s="107">
        <v>15710209</v>
      </c>
      <c r="G6" s="107">
        <v>11491202</v>
      </c>
      <c r="H6" s="107">
        <f>SUM(C6:G6)</f>
        <v>202974463</v>
      </c>
      <c r="I6" s="107">
        <v>214387700</v>
      </c>
      <c r="J6" s="107"/>
      <c r="K6" s="107">
        <v>27776872</v>
      </c>
      <c r="L6" s="107"/>
      <c r="M6" s="107">
        <f>SUM(I6:L6)</f>
        <v>242164572</v>
      </c>
      <c r="N6" s="107"/>
      <c r="O6" s="107">
        <f>+H6+M6</f>
        <v>445139035</v>
      </c>
      <c r="P6" s="123">
        <f>+O6/$O$18</f>
        <v>0.42230595939740162</v>
      </c>
    </row>
    <row r="7" spans="1:21" s="99" customFormat="1" ht="20.25" customHeight="1" x14ac:dyDescent="0.45">
      <c r="A7" s="122" t="s">
        <v>64</v>
      </c>
      <c r="B7" s="107"/>
      <c r="C7" s="107">
        <v>1023292</v>
      </c>
      <c r="D7" s="107">
        <v>1894893</v>
      </c>
      <c r="E7" s="107">
        <v>78832690</v>
      </c>
      <c r="F7" s="107">
        <v>20714100</v>
      </c>
      <c r="G7" s="107"/>
      <c r="H7" s="107">
        <f>SUM(C7:G7)</f>
        <v>102464975</v>
      </c>
      <c r="I7" s="107"/>
      <c r="J7" s="107"/>
      <c r="K7" s="107">
        <v>95211995</v>
      </c>
      <c r="L7" s="107"/>
      <c r="M7" s="107">
        <f>SUM(I7:L7)</f>
        <v>95211995</v>
      </c>
      <c r="N7" s="107"/>
      <c r="O7" s="107">
        <f>+H7+M7</f>
        <v>197676970</v>
      </c>
      <c r="P7" s="123">
        <f t="shared" ref="P7:P10" si="0">+O7/$O$18</f>
        <v>0.18753727690185917</v>
      </c>
    </row>
    <row r="8" spans="1:21" s="99" customFormat="1" ht="18" customHeight="1" x14ac:dyDescent="0.45">
      <c r="A8" s="122" t="s">
        <v>236</v>
      </c>
      <c r="B8" s="107"/>
      <c r="C8" s="107"/>
      <c r="D8" s="107"/>
      <c r="E8" s="107"/>
      <c r="F8" s="107"/>
      <c r="G8" s="107"/>
      <c r="H8" s="107">
        <f>SUM(C8:G8)</f>
        <v>0</v>
      </c>
      <c r="I8" s="107">
        <v>128654266</v>
      </c>
      <c r="J8" s="107"/>
      <c r="K8" s="107">
        <v>6472333</v>
      </c>
      <c r="L8" s="107"/>
      <c r="M8" s="107">
        <f>SUM(I8:L8)</f>
        <v>135126599</v>
      </c>
      <c r="N8" s="107"/>
      <c r="O8" s="107">
        <f>+H8+M8</f>
        <v>135126599</v>
      </c>
      <c r="P8" s="123">
        <f t="shared" si="0"/>
        <v>0.12819538064282088</v>
      </c>
    </row>
    <row r="9" spans="1:21" s="99" customFormat="1" ht="19.5" customHeight="1" x14ac:dyDescent="0.45">
      <c r="A9" s="124" t="s">
        <v>65</v>
      </c>
      <c r="B9" s="107"/>
      <c r="C9" s="107"/>
      <c r="D9" s="107"/>
      <c r="E9" s="107">
        <v>5845010</v>
      </c>
      <c r="F9" s="107"/>
      <c r="G9" s="107"/>
      <c r="H9" s="107">
        <f>SUM(C9:G9)</f>
        <v>5845010</v>
      </c>
      <c r="I9" s="107"/>
      <c r="J9" s="107"/>
      <c r="K9" s="107">
        <v>280000</v>
      </c>
      <c r="L9" s="107"/>
      <c r="M9" s="107">
        <f>SUM(I9:L9)</f>
        <v>280000</v>
      </c>
      <c r="N9" s="107"/>
      <c r="O9" s="107">
        <f>+H9+M9</f>
        <v>6125010</v>
      </c>
      <c r="P9" s="125">
        <f t="shared" si="0"/>
        <v>5.810832169253992E-3</v>
      </c>
    </row>
    <row r="10" spans="1:21" s="99" customFormat="1" ht="18" customHeight="1" x14ac:dyDescent="0.45">
      <c r="A10" s="122" t="s">
        <v>66</v>
      </c>
      <c r="B10" s="107"/>
      <c r="C10" s="107">
        <f>SUM(C11:C16)</f>
        <v>0</v>
      </c>
      <c r="D10" s="107">
        <f t="shared" ref="D10:H10" si="1">SUM(D11:D16)</f>
        <v>0</v>
      </c>
      <c r="E10" s="107">
        <f t="shared" si="1"/>
        <v>0</v>
      </c>
      <c r="F10" s="107">
        <f t="shared" si="1"/>
        <v>0</v>
      </c>
      <c r="G10" s="107">
        <f t="shared" si="1"/>
        <v>0</v>
      </c>
      <c r="H10" s="107">
        <f t="shared" si="1"/>
        <v>0</v>
      </c>
      <c r="I10" s="107">
        <f>SUM(I11:I16)</f>
        <v>100000000</v>
      </c>
      <c r="J10" s="107">
        <f t="shared" ref="J10" si="2">SUM(J11:J16)</f>
        <v>0</v>
      </c>
      <c r="K10" s="107">
        <f t="shared" ref="K10" si="3">SUM(K11:K16)</f>
        <v>170000000</v>
      </c>
      <c r="L10" s="107">
        <f t="shared" ref="L10" si="4">SUM(L11:L16)</f>
        <v>0</v>
      </c>
      <c r="M10" s="107">
        <f t="shared" ref="M10" si="5">SUM(M11:M16)</f>
        <v>270000000</v>
      </c>
      <c r="N10" s="107">
        <f t="shared" ref="N10" si="6">SUM(N11:N16)</f>
        <v>0</v>
      </c>
      <c r="O10" s="107">
        <f>+H10+M10</f>
        <v>270000000</v>
      </c>
      <c r="P10" s="123">
        <f t="shared" si="0"/>
        <v>0.25615055088866434</v>
      </c>
    </row>
    <row r="11" spans="1:21" s="99" customFormat="1" ht="12.75" x14ac:dyDescent="0.45">
      <c r="A11" s="129" t="s">
        <v>137</v>
      </c>
      <c r="B11" s="130"/>
      <c r="C11" s="130"/>
      <c r="D11" s="130"/>
      <c r="E11" s="130"/>
      <c r="F11" s="130"/>
      <c r="G11" s="130"/>
      <c r="H11" s="130"/>
      <c r="I11" s="130"/>
      <c r="J11" s="130"/>
      <c r="K11" s="130"/>
      <c r="L11" s="130"/>
      <c r="M11" s="130"/>
      <c r="N11" s="130"/>
      <c r="O11" s="107"/>
      <c r="P11" s="123"/>
    </row>
    <row r="12" spans="1:21" s="99" customFormat="1" ht="23.25" x14ac:dyDescent="0.45">
      <c r="A12" s="131" t="s">
        <v>138</v>
      </c>
      <c r="B12" s="130"/>
      <c r="C12" s="130"/>
      <c r="D12" s="130"/>
      <c r="E12" s="130"/>
      <c r="F12" s="130"/>
      <c r="G12" s="130"/>
      <c r="H12" s="130"/>
      <c r="I12" s="130">
        <v>100000000</v>
      </c>
      <c r="J12" s="130"/>
      <c r="K12" s="130">
        <v>170000000</v>
      </c>
      <c r="L12" s="130"/>
      <c r="M12" s="130">
        <f>SUM(I12:L12)</f>
        <v>270000000</v>
      </c>
      <c r="N12" s="130"/>
      <c r="O12" s="107">
        <f>+H12+M12</f>
        <v>270000000</v>
      </c>
      <c r="P12" s="123"/>
    </row>
    <row r="13" spans="1:21" s="99" customFormat="1" ht="12.75" x14ac:dyDescent="0.45">
      <c r="A13" s="131" t="s">
        <v>139</v>
      </c>
      <c r="B13" s="130"/>
      <c r="C13" s="130"/>
      <c r="D13" s="130"/>
      <c r="E13" s="130"/>
      <c r="F13" s="130"/>
      <c r="G13" s="130"/>
      <c r="H13" s="130"/>
      <c r="I13" s="130"/>
      <c r="J13" s="130"/>
      <c r="K13" s="130"/>
      <c r="L13" s="130"/>
      <c r="M13" s="130"/>
      <c r="N13" s="130"/>
      <c r="O13" s="107"/>
      <c r="P13" s="123"/>
    </row>
    <row r="14" spans="1:21" s="99" customFormat="1" ht="12.75" x14ac:dyDescent="0.45">
      <c r="A14" s="132" t="s">
        <v>140</v>
      </c>
      <c r="B14" s="130"/>
      <c r="C14" s="130"/>
      <c r="D14" s="130"/>
      <c r="E14" s="130"/>
      <c r="F14" s="130"/>
      <c r="G14" s="130"/>
      <c r="H14" s="130"/>
      <c r="I14" s="130"/>
      <c r="J14" s="130"/>
      <c r="K14" s="130"/>
      <c r="L14" s="130"/>
      <c r="M14" s="130"/>
      <c r="N14" s="130"/>
      <c r="O14" s="107"/>
      <c r="P14" s="123"/>
    </row>
    <row r="15" spans="1:21" s="99" customFormat="1" ht="12.75" x14ac:dyDescent="0.45">
      <c r="A15" s="132" t="s">
        <v>141</v>
      </c>
      <c r="B15" s="130"/>
      <c r="C15" s="130"/>
      <c r="D15" s="130"/>
      <c r="E15" s="130"/>
      <c r="F15" s="130"/>
      <c r="G15" s="130"/>
      <c r="H15" s="130"/>
      <c r="I15" s="130"/>
      <c r="J15" s="130"/>
      <c r="K15" s="130"/>
      <c r="L15" s="130"/>
      <c r="M15" s="130"/>
      <c r="N15" s="130"/>
      <c r="O15" s="107"/>
      <c r="P15" s="123"/>
    </row>
    <row r="16" spans="1:21" s="99" customFormat="1" ht="12.75" x14ac:dyDescent="0.45">
      <c r="A16" s="133" t="s">
        <v>67</v>
      </c>
      <c r="B16" s="130"/>
      <c r="C16" s="130"/>
      <c r="D16" s="130"/>
      <c r="E16" s="130"/>
      <c r="F16" s="130"/>
      <c r="G16" s="130"/>
      <c r="H16" s="130"/>
      <c r="I16" s="130"/>
      <c r="J16" s="130"/>
      <c r="K16" s="130"/>
      <c r="L16" s="130"/>
      <c r="M16" s="130"/>
      <c r="N16" s="130"/>
      <c r="O16" s="107"/>
      <c r="P16" s="123"/>
    </row>
    <row r="17" spans="1:16" ht="12.75" x14ac:dyDescent="0.35">
      <c r="A17" s="14"/>
      <c r="B17" s="14"/>
      <c r="C17" s="14"/>
      <c r="D17" s="14"/>
      <c r="E17" s="14"/>
      <c r="F17" s="14"/>
      <c r="G17" s="14"/>
      <c r="H17" s="14"/>
      <c r="I17" s="14"/>
      <c r="J17" s="14"/>
      <c r="K17" s="14"/>
      <c r="L17" s="14"/>
      <c r="M17" s="14"/>
      <c r="N17" s="14"/>
      <c r="O17" s="14"/>
      <c r="P17" s="128"/>
    </row>
    <row r="18" spans="1:16" s="99" customFormat="1" ht="19.5" customHeight="1" x14ac:dyDescent="0.45">
      <c r="A18" s="430" t="s">
        <v>11</v>
      </c>
      <c r="B18" s="431"/>
      <c r="C18" s="432">
        <f>SUM(C6:C17)</f>
        <v>55071917</v>
      </c>
      <c r="D18" s="432">
        <f t="shared" ref="D18:N18" si="7">SUM(D6:D17)</f>
        <v>14660473</v>
      </c>
      <c r="E18" s="432">
        <f t="shared" si="7"/>
        <v>193636547</v>
      </c>
      <c r="F18" s="432">
        <f t="shared" si="7"/>
        <v>36424309</v>
      </c>
      <c r="G18" s="432">
        <f t="shared" si="7"/>
        <v>11491202</v>
      </c>
      <c r="H18" s="432">
        <f t="shared" si="7"/>
        <v>311284448</v>
      </c>
      <c r="I18" s="432">
        <f t="shared" si="7"/>
        <v>543041966</v>
      </c>
      <c r="J18" s="432">
        <f t="shared" si="7"/>
        <v>0</v>
      </c>
      <c r="K18" s="432">
        <f t="shared" si="7"/>
        <v>469741200</v>
      </c>
      <c r="L18" s="432">
        <f t="shared" si="7"/>
        <v>0</v>
      </c>
      <c r="M18" s="432">
        <f t="shared" si="7"/>
        <v>1012783166</v>
      </c>
      <c r="N18" s="432">
        <f t="shared" si="7"/>
        <v>0</v>
      </c>
      <c r="O18" s="432">
        <f>SUM(O6:O10)</f>
        <v>1054067614</v>
      </c>
      <c r="P18" s="433">
        <f t="shared" ref="P18" si="8">+O18/$O$18</f>
        <v>1</v>
      </c>
    </row>
    <row r="19" spans="1:16" x14ac:dyDescent="0.35">
      <c r="A19" s="10"/>
    </row>
  </sheetData>
  <mergeCells count="6">
    <mergeCell ref="A1:P1"/>
    <mergeCell ref="B2:P2"/>
    <mergeCell ref="A3:A4"/>
    <mergeCell ref="B3:H3"/>
    <mergeCell ref="I3:M3"/>
    <mergeCell ref="O3:P3"/>
  </mergeCells>
  <printOptions horizontalCentered="1"/>
  <pageMargins left="0.31496062992125984" right="0.31496062992125984" top="0.74803149606299213"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V24"/>
  <sheetViews>
    <sheetView showGridLines="0" view="pageBreakPreview" zoomScaleNormal="90" zoomScaleSheetLayoutView="100" workbookViewId="0">
      <selection sqref="A1:R24"/>
    </sheetView>
  </sheetViews>
  <sheetFormatPr baseColWidth="10" defaultColWidth="11.3984375" defaultRowHeight="11.65" x14ac:dyDescent="0.35"/>
  <cols>
    <col min="1" max="1" width="26.265625" style="18" customWidth="1"/>
    <col min="2" max="2" width="18.1328125" style="18" bestFit="1" customWidth="1"/>
    <col min="3" max="3" width="6.73046875" style="18" customWidth="1"/>
    <col min="4" max="4" width="13.73046875" style="18" bestFit="1" customWidth="1"/>
    <col min="5" max="5" width="12.73046875" style="18" bestFit="1" customWidth="1"/>
    <col min="6" max="6" width="13.3984375" style="18" bestFit="1" customWidth="1"/>
    <col min="7" max="7" width="12.265625" style="18" bestFit="1" customWidth="1"/>
    <col min="8" max="8" width="12.1328125" style="18" bestFit="1" customWidth="1"/>
    <col min="9" max="10" width="13.3984375" style="18" bestFit="1" customWidth="1"/>
    <col min="11" max="11" width="6.86328125" style="18" customWidth="1"/>
    <col min="12" max="12" width="13.3984375" style="18" bestFit="1" customWidth="1"/>
    <col min="13" max="13" width="8.73046875" style="18" customWidth="1"/>
    <col min="14" max="14" width="13.3984375" style="18" bestFit="1" customWidth="1"/>
    <col min="15" max="15" width="7.1328125" style="18" customWidth="1"/>
    <col min="16" max="16" width="6.3984375" style="18" customWidth="1"/>
    <col min="17" max="17" width="14.86328125" style="18" bestFit="1" customWidth="1"/>
    <col min="18" max="18" width="8.73046875" style="18" customWidth="1"/>
    <col min="19" max="19" width="11.3984375" style="18"/>
    <col min="20" max="20" width="26" style="18" customWidth="1"/>
    <col min="21" max="16384" width="11.3984375" style="18"/>
  </cols>
  <sheetData>
    <row r="1" spans="1:22" ht="27" customHeight="1" x14ac:dyDescent="0.35">
      <c r="A1" s="592" t="s">
        <v>211</v>
      </c>
      <c r="B1" s="593"/>
      <c r="C1" s="593"/>
      <c r="D1" s="593"/>
      <c r="E1" s="593"/>
      <c r="F1" s="593"/>
      <c r="G1" s="593"/>
      <c r="H1" s="593"/>
      <c r="I1" s="593"/>
      <c r="J1" s="593"/>
      <c r="K1" s="593"/>
      <c r="L1" s="593"/>
      <c r="M1" s="593"/>
      <c r="N1" s="593"/>
      <c r="O1" s="593"/>
      <c r="P1" s="593"/>
      <c r="Q1" s="593"/>
      <c r="R1" s="594"/>
    </row>
    <row r="2" spans="1:22" ht="20.25" customHeight="1" x14ac:dyDescent="0.35">
      <c r="A2" s="434" t="s">
        <v>243</v>
      </c>
      <c r="B2" s="585" t="s">
        <v>238</v>
      </c>
      <c r="C2" s="585"/>
      <c r="D2" s="585"/>
      <c r="E2" s="585"/>
      <c r="F2" s="585"/>
      <c r="G2" s="585"/>
      <c r="H2" s="585"/>
      <c r="I2" s="585"/>
      <c r="J2" s="585"/>
      <c r="K2" s="585"/>
      <c r="L2" s="585"/>
      <c r="M2" s="585"/>
      <c r="N2" s="585"/>
      <c r="O2" s="585"/>
      <c r="P2" s="585"/>
      <c r="Q2" s="585"/>
      <c r="R2" s="586"/>
      <c r="S2" s="19"/>
      <c r="T2" s="19"/>
      <c r="U2" s="19"/>
      <c r="V2" s="19"/>
    </row>
    <row r="3" spans="1:22" ht="38.25" customHeight="1" x14ac:dyDescent="0.35">
      <c r="A3" s="599" t="s">
        <v>68</v>
      </c>
      <c r="B3" s="600" t="s">
        <v>69</v>
      </c>
      <c r="C3" s="601" t="s">
        <v>70</v>
      </c>
      <c r="D3" s="601"/>
      <c r="E3" s="601"/>
      <c r="F3" s="601"/>
      <c r="G3" s="601"/>
      <c r="H3" s="601"/>
      <c r="I3" s="601"/>
      <c r="J3" s="597" t="s">
        <v>9</v>
      </c>
      <c r="K3" s="597"/>
      <c r="L3" s="597"/>
      <c r="M3" s="597"/>
      <c r="N3" s="597"/>
      <c r="O3" s="597" t="s">
        <v>10</v>
      </c>
      <c r="P3" s="597"/>
      <c r="Q3" s="597" t="s">
        <v>11</v>
      </c>
      <c r="R3" s="598"/>
    </row>
    <row r="4" spans="1:22" ht="112.5" customHeight="1" thickBot="1" x14ac:dyDescent="0.4">
      <c r="A4" s="599"/>
      <c r="B4" s="600"/>
      <c r="C4" s="54" t="s">
        <v>71</v>
      </c>
      <c r="D4" s="54" t="s">
        <v>72</v>
      </c>
      <c r="E4" s="54" t="s">
        <v>73</v>
      </c>
      <c r="F4" s="54" t="s">
        <v>74</v>
      </c>
      <c r="G4" s="54" t="s">
        <v>75</v>
      </c>
      <c r="H4" s="54" t="s">
        <v>76</v>
      </c>
      <c r="I4" s="54" t="s">
        <v>18</v>
      </c>
      <c r="J4" s="54" t="s">
        <v>75</v>
      </c>
      <c r="K4" s="54" t="s">
        <v>76</v>
      </c>
      <c r="L4" s="54" t="s">
        <v>77</v>
      </c>
      <c r="M4" s="54" t="s">
        <v>78</v>
      </c>
      <c r="N4" s="54" t="s">
        <v>23</v>
      </c>
      <c r="O4" s="54" t="s">
        <v>79</v>
      </c>
      <c r="P4" s="54" t="s">
        <v>25</v>
      </c>
      <c r="Q4" s="54" t="s">
        <v>80</v>
      </c>
      <c r="R4" s="435" t="s">
        <v>27</v>
      </c>
    </row>
    <row r="5" spans="1:22" s="101" customFormat="1" ht="24.95" customHeight="1" x14ac:dyDescent="0.45">
      <c r="A5" s="436" t="s">
        <v>81</v>
      </c>
      <c r="B5" s="134">
        <v>2021</v>
      </c>
      <c r="C5" s="135"/>
      <c r="D5" s="135">
        <v>12306452</v>
      </c>
      <c r="E5" s="135">
        <v>1914893</v>
      </c>
      <c r="F5" s="136">
        <v>62917215</v>
      </c>
      <c r="G5" s="136">
        <v>9044076</v>
      </c>
      <c r="H5" s="136">
        <v>178502</v>
      </c>
      <c r="I5" s="137">
        <f>SUM(C5:H5)</f>
        <v>86361138</v>
      </c>
      <c r="J5" s="135"/>
      <c r="K5" s="136"/>
      <c r="L5" s="136"/>
      <c r="M5" s="136"/>
      <c r="N5" s="137">
        <f t="shared" ref="N5:N6" si="0">SUM(J5:M5)</f>
        <v>0</v>
      </c>
      <c r="O5" s="138"/>
      <c r="P5" s="136"/>
      <c r="Q5" s="139">
        <f>+I5+N5</f>
        <v>86361138</v>
      </c>
      <c r="R5" s="123">
        <f>+Q5/$Q$21</f>
        <v>0.18137888586803352</v>
      </c>
    </row>
    <row r="6" spans="1:22" s="101" customFormat="1" ht="24.95" customHeight="1" x14ac:dyDescent="0.45">
      <c r="A6" s="437"/>
      <c r="B6" s="140">
        <v>2022</v>
      </c>
      <c r="C6" s="141"/>
      <c r="D6" s="141">
        <v>13782531</v>
      </c>
      <c r="E6" s="141">
        <v>1914893</v>
      </c>
      <c r="F6" s="139">
        <v>104151082</v>
      </c>
      <c r="G6" s="139">
        <v>22238907</v>
      </c>
      <c r="H6" s="139">
        <v>97485</v>
      </c>
      <c r="I6" s="137">
        <f>SUM(C6:H6)</f>
        <v>142184898</v>
      </c>
      <c r="J6" s="141"/>
      <c r="K6" s="139"/>
      <c r="L6" s="139"/>
      <c r="M6" s="139"/>
      <c r="N6" s="137">
        <f t="shared" si="0"/>
        <v>0</v>
      </c>
      <c r="O6" s="142"/>
      <c r="P6" s="139"/>
      <c r="Q6" s="139">
        <f>+I6+N6</f>
        <v>142184898</v>
      </c>
      <c r="R6" s="123">
        <f>+Q6/$Q$22</f>
        <v>0.25942705375934338</v>
      </c>
    </row>
    <row r="7" spans="1:22" s="101" customFormat="1" ht="24.95" customHeight="1" x14ac:dyDescent="0.45">
      <c r="A7" s="437"/>
      <c r="B7" s="140">
        <v>2023</v>
      </c>
      <c r="C7" s="141">
        <v>0</v>
      </c>
      <c r="D7" s="141">
        <v>15209225</v>
      </c>
      <c r="E7" s="141">
        <v>1914893</v>
      </c>
      <c r="F7" s="139">
        <v>66544902</v>
      </c>
      <c r="G7" s="139">
        <v>28924309</v>
      </c>
      <c r="H7" s="139">
        <v>6751605</v>
      </c>
      <c r="I7" s="137">
        <f>SUM(C7:H7)</f>
        <v>119344934</v>
      </c>
      <c r="J7" s="141"/>
      <c r="K7" s="139"/>
      <c r="L7" s="139">
        <v>79067</v>
      </c>
      <c r="M7" s="139"/>
      <c r="N7" s="137">
        <f>SUM(J7:M7)</f>
        <v>79067</v>
      </c>
      <c r="O7" s="142"/>
      <c r="P7" s="139"/>
      <c r="Q7" s="139">
        <f>+I7+N7</f>
        <v>119424001</v>
      </c>
      <c r="R7" s="123">
        <f>+Q7/$Q$23</f>
        <v>0.11329823572399408</v>
      </c>
    </row>
    <row r="8" spans="1:22" s="101" customFormat="1" ht="24.95" customHeight="1" thickBot="1" x14ac:dyDescent="0.5">
      <c r="A8" s="438"/>
      <c r="B8" s="143" t="s">
        <v>145</v>
      </c>
      <c r="C8" s="144"/>
      <c r="D8" s="145">
        <f>+D7/D6-1</f>
        <v>0.10351465924509795</v>
      </c>
      <c r="E8" s="145">
        <f t="shared" ref="E8:Q8" si="1">+E7/E6-1</f>
        <v>0</v>
      </c>
      <c r="F8" s="145">
        <f t="shared" si="1"/>
        <v>-0.3610733491947784</v>
      </c>
      <c r="G8" s="145">
        <f t="shared" si="1"/>
        <v>0.30061738196036347</v>
      </c>
      <c r="H8" s="145">
        <f t="shared" si="1"/>
        <v>68.257885828589011</v>
      </c>
      <c r="I8" s="146">
        <f t="shared" si="1"/>
        <v>-0.16063565344330732</v>
      </c>
      <c r="J8" s="147">
        <v>0</v>
      </c>
      <c r="K8" s="145">
        <v>0</v>
      </c>
      <c r="L8" s="145">
        <v>1</v>
      </c>
      <c r="M8" s="145">
        <v>0</v>
      </c>
      <c r="N8" s="146">
        <v>1</v>
      </c>
      <c r="O8" s="148">
        <v>0</v>
      </c>
      <c r="P8" s="145">
        <v>0</v>
      </c>
      <c r="Q8" s="145">
        <f t="shared" si="1"/>
        <v>-0.16007956766266418</v>
      </c>
      <c r="R8" s="145"/>
    </row>
    <row r="9" spans="1:22" s="101" customFormat="1" ht="24.95" customHeight="1" x14ac:dyDescent="0.45">
      <c r="A9" s="436" t="s">
        <v>82</v>
      </c>
      <c r="B9" s="134">
        <v>2021</v>
      </c>
      <c r="C9" s="135"/>
      <c r="D9" s="136">
        <v>23953895</v>
      </c>
      <c r="E9" s="136">
        <v>486255</v>
      </c>
      <c r="F9" s="136">
        <v>43374453</v>
      </c>
      <c r="G9" s="136"/>
      <c r="H9" s="136">
        <v>129994</v>
      </c>
      <c r="I9" s="137">
        <f>SUM(C9:H9)</f>
        <v>67944597</v>
      </c>
      <c r="J9" s="135"/>
      <c r="K9" s="136"/>
      <c r="L9" s="136">
        <v>217450101</v>
      </c>
      <c r="M9" s="136"/>
      <c r="N9" s="137">
        <f>SUM(J9:M9)</f>
        <v>217450101</v>
      </c>
      <c r="O9" s="138"/>
      <c r="P9" s="136"/>
      <c r="Q9" s="139">
        <f>+I9+N9</f>
        <v>285394698</v>
      </c>
      <c r="R9" s="123">
        <f>+Q9/$Q$21</f>
        <v>0.59939659845478066</v>
      </c>
    </row>
    <row r="10" spans="1:22" s="101" customFormat="1" ht="24.95" customHeight="1" x14ac:dyDescent="0.45">
      <c r="A10" s="437"/>
      <c r="B10" s="140">
        <v>2022</v>
      </c>
      <c r="C10" s="141"/>
      <c r="D10" s="139">
        <v>23717732</v>
      </c>
      <c r="E10" s="139">
        <v>486255</v>
      </c>
      <c r="F10" s="139">
        <v>37566432</v>
      </c>
      <c r="G10" s="139"/>
      <c r="H10" s="139">
        <v>90772</v>
      </c>
      <c r="I10" s="137">
        <f>SUM(C10:H10)</f>
        <v>61861191</v>
      </c>
      <c r="J10" s="141"/>
      <c r="K10" s="139"/>
      <c r="L10" s="139">
        <v>246460688</v>
      </c>
      <c r="M10" s="139"/>
      <c r="N10" s="137">
        <f>SUM(J10:M10)</f>
        <v>246460688</v>
      </c>
      <c r="O10" s="142"/>
      <c r="P10" s="139"/>
      <c r="Q10" s="139">
        <f>+I10+N10</f>
        <v>308321879</v>
      </c>
      <c r="R10" s="123">
        <f>+Q10/$Q$22</f>
        <v>0.56255648668478675</v>
      </c>
    </row>
    <row r="11" spans="1:22" s="101" customFormat="1" ht="24.95" customHeight="1" x14ac:dyDescent="0.45">
      <c r="A11" s="437"/>
      <c r="B11" s="140">
        <v>2023</v>
      </c>
      <c r="C11" s="141"/>
      <c r="D11" s="139">
        <v>24885290</v>
      </c>
      <c r="E11" s="139">
        <v>486255</v>
      </c>
      <c r="F11" s="139">
        <v>50628486</v>
      </c>
      <c r="G11" s="139"/>
      <c r="H11" s="139">
        <v>2001800</v>
      </c>
      <c r="I11" s="137">
        <f>SUM(C11:H11)</f>
        <v>78001831</v>
      </c>
      <c r="J11" s="141">
        <v>228654266</v>
      </c>
      <c r="K11" s="139"/>
      <c r="L11" s="139">
        <v>292012633</v>
      </c>
      <c r="M11" s="139"/>
      <c r="N11" s="137">
        <f>SUM(J11:M11)</f>
        <v>520666899</v>
      </c>
      <c r="O11" s="142"/>
      <c r="P11" s="139"/>
      <c r="Q11" s="139">
        <f>+I11+N11</f>
        <v>598668730</v>
      </c>
      <c r="R11" s="123">
        <f>+Q11/$Q$23</f>
        <v>0.56796046292339653</v>
      </c>
    </row>
    <row r="12" spans="1:22" s="101" customFormat="1" ht="24.95" customHeight="1" thickBot="1" x14ac:dyDescent="0.5">
      <c r="A12" s="438"/>
      <c r="B12" s="143" t="s">
        <v>145</v>
      </c>
      <c r="C12" s="144"/>
      <c r="D12" s="145">
        <f>+D11/D10-1</f>
        <v>4.9227219533469757E-2</v>
      </c>
      <c r="E12" s="145">
        <f t="shared" ref="E12:Q12" si="2">+E11/E10-1</f>
        <v>0</v>
      </c>
      <c r="F12" s="145">
        <f t="shared" si="2"/>
        <v>0.34770547280082398</v>
      </c>
      <c r="G12" s="145">
        <v>0</v>
      </c>
      <c r="H12" s="145">
        <f t="shared" si="2"/>
        <v>21.053056008460757</v>
      </c>
      <c r="I12" s="146">
        <f t="shared" si="2"/>
        <v>0.26091705864505577</v>
      </c>
      <c r="J12" s="147">
        <v>1</v>
      </c>
      <c r="K12" s="145">
        <v>0</v>
      </c>
      <c r="L12" s="145">
        <f t="shared" si="2"/>
        <v>0.18482438464993645</v>
      </c>
      <c r="M12" s="145">
        <v>0</v>
      </c>
      <c r="N12" s="146">
        <f t="shared" si="2"/>
        <v>1.1125758563166879</v>
      </c>
      <c r="O12" s="148">
        <v>0</v>
      </c>
      <c r="P12" s="145">
        <v>0</v>
      </c>
      <c r="Q12" s="145">
        <f t="shared" si="2"/>
        <v>0.94170044611073478</v>
      </c>
      <c r="R12" s="145"/>
    </row>
    <row r="13" spans="1:22" s="101" customFormat="1" ht="24.95" customHeight="1" x14ac:dyDescent="0.45">
      <c r="A13" s="436" t="s">
        <v>83</v>
      </c>
      <c r="B13" s="134">
        <v>2021</v>
      </c>
      <c r="C13" s="135"/>
      <c r="D13" s="136">
        <v>15600672</v>
      </c>
      <c r="E13" s="136">
        <v>808841</v>
      </c>
      <c r="F13" s="136">
        <v>64240120</v>
      </c>
      <c r="G13" s="136">
        <v>7500000</v>
      </c>
      <c r="H13" s="136">
        <v>31000</v>
      </c>
      <c r="I13" s="137">
        <f>SUM(C13:H13)</f>
        <v>88180633</v>
      </c>
      <c r="J13" s="135"/>
      <c r="K13" s="136"/>
      <c r="L13" s="136">
        <v>6175400</v>
      </c>
      <c r="M13" s="136"/>
      <c r="N13" s="137">
        <f>SUM(J13:M13)</f>
        <v>6175400</v>
      </c>
      <c r="O13" s="138"/>
      <c r="P13" s="136"/>
      <c r="Q13" s="139">
        <f>+I13+N13</f>
        <v>94356033</v>
      </c>
      <c r="R13" s="123">
        <f>+Q13/$Q$21</f>
        <v>0.19817006279453386</v>
      </c>
    </row>
    <row r="14" spans="1:22" s="101" customFormat="1" ht="24.95" customHeight="1" x14ac:dyDescent="0.45">
      <c r="A14" s="437"/>
      <c r="B14" s="140">
        <v>2022</v>
      </c>
      <c r="C14" s="141"/>
      <c r="D14" s="139">
        <v>13706113</v>
      </c>
      <c r="E14" s="139">
        <v>1220841</v>
      </c>
      <c r="F14" s="139">
        <v>61717279</v>
      </c>
      <c r="G14" s="139">
        <v>7500000</v>
      </c>
      <c r="H14" s="139">
        <v>36000</v>
      </c>
      <c r="I14" s="137">
        <f>SUM(C14:H14)</f>
        <v>84180233</v>
      </c>
      <c r="J14" s="141"/>
      <c r="K14" s="139"/>
      <c r="L14" s="139">
        <v>3798902</v>
      </c>
      <c r="M14" s="139"/>
      <c r="N14" s="137">
        <f>SUM(J14:M14)</f>
        <v>3798902</v>
      </c>
      <c r="O14" s="142"/>
      <c r="P14" s="139"/>
      <c r="Q14" s="139">
        <f>+I14+N14</f>
        <v>87979135</v>
      </c>
      <c r="R14" s="123">
        <f>+Q14/$Q$22</f>
        <v>0.16052455715335906</v>
      </c>
    </row>
    <row r="15" spans="1:22" s="101" customFormat="1" ht="24.95" customHeight="1" x14ac:dyDescent="0.45">
      <c r="A15" s="437"/>
      <c r="B15" s="140">
        <v>2023</v>
      </c>
      <c r="C15" s="141"/>
      <c r="D15" s="139">
        <v>14977402</v>
      </c>
      <c r="E15" s="139">
        <v>1220841</v>
      </c>
      <c r="F15" s="139">
        <v>76463159</v>
      </c>
      <c r="G15" s="139">
        <v>7500000</v>
      </c>
      <c r="H15" s="139">
        <v>2737797</v>
      </c>
      <c r="I15" s="137">
        <f>SUM(C15:H15)</f>
        <v>102899199</v>
      </c>
      <c r="J15" s="141">
        <v>214387700</v>
      </c>
      <c r="K15" s="139"/>
      <c r="L15" s="139">
        <v>7649500</v>
      </c>
      <c r="M15" s="139"/>
      <c r="N15" s="137">
        <f>SUM(J15:M15)</f>
        <v>222037200</v>
      </c>
      <c r="O15" s="142"/>
      <c r="P15" s="139"/>
      <c r="Q15" s="139">
        <f>+I15+N15</f>
        <v>324936399</v>
      </c>
      <c r="R15" s="123">
        <f>+Q15/$Q$23</f>
        <v>0.30826902817640311</v>
      </c>
    </row>
    <row r="16" spans="1:22" s="101" customFormat="1" ht="24.95" customHeight="1" thickBot="1" x14ac:dyDescent="0.5">
      <c r="A16" s="438"/>
      <c r="B16" s="143" t="s">
        <v>145</v>
      </c>
      <c r="C16" s="144"/>
      <c r="D16" s="145">
        <f>+D15/D14-1</f>
        <v>9.2753430531325787E-2</v>
      </c>
      <c r="E16" s="145">
        <f t="shared" ref="E16:I16" si="3">+E15/E14-1</f>
        <v>0</v>
      </c>
      <c r="F16" s="145">
        <f t="shared" si="3"/>
        <v>0.23892628189262854</v>
      </c>
      <c r="G16" s="145">
        <f t="shared" si="3"/>
        <v>0</v>
      </c>
      <c r="H16" s="145">
        <f t="shared" si="3"/>
        <v>75.049916666666661</v>
      </c>
      <c r="I16" s="145">
        <f t="shared" si="3"/>
        <v>0.22236771428275803</v>
      </c>
      <c r="J16" s="145">
        <v>1</v>
      </c>
      <c r="K16" s="145">
        <v>0</v>
      </c>
      <c r="L16" s="145">
        <f t="shared" ref="L16" si="4">+L15/L14-1</f>
        <v>1.0136081425632986</v>
      </c>
      <c r="M16" s="145">
        <v>0</v>
      </c>
      <c r="N16" s="145">
        <f t="shared" ref="N16" si="5">+N15/N14-1</f>
        <v>57.447730423159115</v>
      </c>
      <c r="O16" s="149"/>
      <c r="P16" s="150"/>
      <c r="Q16" s="145">
        <f t="shared" ref="Q16" si="6">+Q15/Q14-1</f>
        <v>2.6933347776151697</v>
      </c>
      <c r="R16" s="145"/>
    </row>
    <row r="17" spans="1:18" s="101" customFormat="1" ht="24.95" customHeight="1" x14ac:dyDescent="0.45">
      <c r="A17" s="436" t="s">
        <v>84</v>
      </c>
      <c r="B17" s="134">
        <v>2021</v>
      </c>
      <c r="C17" s="135"/>
      <c r="D17" s="136"/>
      <c r="E17" s="136">
        <v>10024797</v>
      </c>
      <c r="F17" s="136"/>
      <c r="G17" s="136"/>
      <c r="H17" s="136"/>
      <c r="I17" s="137">
        <f>SUM(C17:H17)</f>
        <v>10024797</v>
      </c>
      <c r="J17" s="135"/>
      <c r="K17" s="136"/>
      <c r="L17" s="136"/>
      <c r="M17" s="136"/>
      <c r="N17" s="151"/>
      <c r="O17" s="138"/>
      <c r="P17" s="136"/>
      <c r="Q17" s="139">
        <f>+I17+N17</f>
        <v>10024797</v>
      </c>
      <c r="R17" s="123">
        <f>+Q17/$Q$21</f>
        <v>2.1054452882651974E-2</v>
      </c>
    </row>
    <row r="18" spans="1:18" s="101" customFormat="1" ht="24.95" customHeight="1" x14ac:dyDescent="0.45">
      <c r="A18" s="437"/>
      <c r="B18" s="140">
        <v>2022</v>
      </c>
      <c r="C18" s="141"/>
      <c r="D18" s="139"/>
      <c r="E18" s="139">
        <v>9359582</v>
      </c>
      <c r="F18" s="139"/>
      <c r="G18" s="139"/>
      <c r="H18" s="139">
        <v>227253</v>
      </c>
      <c r="I18" s="137">
        <f>SUM(C18:H18)</f>
        <v>9586835</v>
      </c>
      <c r="J18" s="141"/>
      <c r="K18" s="139"/>
      <c r="L18" s="139"/>
      <c r="M18" s="139"/>
      <c r="N18" s="137"/>
      <c r="O18" s="142"/>
      <c r="P18" s="139"/>
      <c r="Q18" s="139">
        <f>+I18+N18</f>
        <v>9586835</v>
      </c>
      <c r="R18" s="123">
        <f>+Q18/$Q$22</f>
        <v>1.749190240251081E-2</v>
      </c>
    </row>
    <row r="19" spans="1:18" s="101" customFormat="1" ht="24.95" customHeight="1" x14ac:dyDescent="0.45">
      <c r="A19" s="437"/>
      <c r="B19" s="140">
        <v>2023</v>
      </c>
      <c r="C19" s="141"/>
      <c r="D19" s="139"/>
      <c r="E19" s="139">
        <v>11038484</v>
      </c>
      <c r="F19" s="139"/>
      <c r="G19" s="139"/>
      <c r="H19" s="139"/>
      <c r="I19" s="137">
        <f>SUM(C19:H19)</f>
        <v>11038484</v>
      </c>
      <c r="J19" s="141"/>
      <c r="K19" s="139"/>
      <c r="L19" s="139"/>
      <c r="M19" s="139"/>
      <c r="N19" s="137"/>
      <c r="O19" s="142"/>
      <c r="P19" s="139"/>
      <c r="Q19" s="139">
        <f>+I19+N19</f>
        <v>11038484</v>
      </c>
      <c r="R19" s="123">
        <f>+Q19/$Q$23</f>
        <v>1.0472273176206323E-2</v>
      </c>
    </row>
    <row r="20" spans="1:18" s="101" customFormat="1" ht="24.95" customHeight="1" thickBot="1" x14ac:dyDescent="0.5">
      <c r="A20" s="438"/>
      <c r="B20" s="143" t="s">
        <v>145</v>
      </c>
      <c r="C20" s="144"/>
      <c r="D20" s="150"/>
      <c r="E20" s="145">
        <f>+E19/E18-1</f>
        <v>0.17937788247381126</v>
      </c>
      <c r="F20" s="150"/>
      <c r="G20" s="150"/>
      <c r="H20" s="145">
        <f t="shared" ref="H20:I20" si="7">+H19/H18-1</f>
        <v>-1</v>
      </c>
      <c r="I20" s="145">
        <f t="shared" si="7"/>
        <v>0.15142108944192745</v>
      </c>
      <c r="J20" s="144"/>
      <c r="K20" s="150"/>
      <c r="L20" s="150"/>
      <c r="M20" s="150"/>
      <c r="N20" s="152"/>
      <c r="O20" s="149"/>
      <c r="P20" s="150"/>
      <c r="Q20" s="145">
        <f t="shared" ref="Q20" si="8">+Q19/Q18-1</f>
        <v>0.15142108944192745</v>
      </c>
      <c r="R20" s="145"/>
    </row>
    <row r="21" spans="1:18" s="101" customFormat="1" ht="24.75" customHeight="1" x14ac:dyDescent="0.45">
      <c r="A21" s="595" t="s">
        <v>37</v>
      </c>
      <c r="B21" s="74">
        <v>2021</v>
      </c>
      <c r="C21" s="153"/>
      <c r="D21" s="153">
        <f t="shared" ref="D21:H23" si="9">+D17+D13+D9+D5</f>
        <v>51861019</v>
      </c>
      <c r="E21" s="153">
        <f t="shared" si="9"/>
        <v>13234786</v>
      </c>
      <c r="F21" s="153">
        <f t="shared" si="9"/>
        <v>170531788</v>
      </c>
      <c r="G21" s="153">
        <f t="shared" si="9"/>
        <v>16544076</v>
      </c>
      <c r="H21" s="153">
        <f t="shared" si="9"/>
        <v>339496</v>
      </c>
      <c r="I21" s="153">
        <f t="shared" ref="I21:I22" si="10">SUM(D21:H21)</f>
        <v>252511165</v>
      </c>
      <c r="J21" s="153">
        <f t="shared" ref="J21:M23" si="11">+J17+J13+J9+J5</f>
        <v>0</v>
      </c>
      <c r="K21" s="153">
        <f t="shared" si="11"/>
        <v>0</v>
      </c>
      <c r="L21" s="153">
        <f t="shared" si="11"/>
        <v>223625501</v>
      </c>
      <c r="M21" s="153">
        <f t="shared" si="11"/>
        <v>0</v>
      </c>
      <c r="N21" s="153">
        <f t="shared" ref="N21:N22" si="12">SUM(J21:M21)</f>
        <v>223625501</v>
      </c>
      <c r="O21" s="153"/>
      <c r="P21" s="153"/>
      <c r="Q21" s="153">
        <f t="shared" ref="Q21:Q22" si="13">+I21+N21</f>
        <v>476136666</v>
      </c>
      <c r="R21" s="439">
        <f>+Q21/$Q$21</f>
        <v>1</v>
      </c>
    </row>
    <row r="22" spans="1:18" s="101" customFormat="1" ht="21" customHeight="1" x14ac:dyDescent="0.45">
      <c r="A22" s="595"/>
      <c r="B22" s="74">
        <v>2022</v>
      </c>
      <c r="C22" s="153"/>
      <c r="D22" s="153">
        <f t="shared" si="9"/>
        <v>51206376</v>
      </c>
      <c r="E22" s="153">
        <f t="shared" si="9"/>
        <v>12981571</v>
      </c>
      <c r="F22" s="153">
        <f t="shared" si="9"/>
        <v>203434793</v>
      </c>
      <c r="G22" s="153">
        <f t="shared" si="9"/>
        <v>29738907</v>
      </c>
      <c r="H22" s="153">
        <f t="shared" si="9"/>
        <v>451510</v>
      </c>
      <c r="I22" s="153">
        <f t="shared" si="10"/>
        <v>297813157</v>
      </c>
      <c r="J22" s="153">
        <f t="shared" si="11"/>
        <v>0</v>
      </c>
      <c r="K22" s="153">
        <f t="shared" si="11"/>
        <v>0</v>
      </c>
      <c r="L22" s="153">
        <f t="shared" si="11"/>
        <v>250259590</v>
      </c>
      <c r="M22" s="153">
        <f t="shared" si="11"/>
        <v>0</v>
      </c>
      <c r="N22" s="153">
        <f t="shared" si="12"/>
        <v>250259590</v>
      </c>
      <c r="O22" s="153"/>
      <c r="P22" s="153"/>
      <c r="Q22" s="153">
        <f t="shared" si="13"/>
        <v>548072747</v>
      </c>
      <c r="R22" s="439">
        <f>+Q22/$Q$22</f>
        <v>1</v>
      </c>
    </row>
    <row r="23" spans="1:18" s="101" customFormat="1" ht="21" customHeight="1" x14ac:dyDescent="0.45">
      <c r="A23" s="595"/>
      <c r="B23" s="74">
        <v>2023</v>
      </c>
      <c r="C23" s="153"/>
      <c r="D23" s="153">
        <f t="shared" si="9"/>
        <v>55071917</v>
      </c>
      <c r="E23" s="153">
        <f t="shared" si="9"/>
        <v>14660473</v>
      </c>
      <c r="F23" s="153">
        <f t="shared" si="9"/>
        <v>193636547</v>
      </c>
      <c r="G23" s="153">
        <f t="shared" si="9"/>
        <v>36424309</v>
      </c>
      <c r="H23" s="153">
        <f t="shared" si="9"/>
        <v>11491202</v>
      </c>
      <c r="I23" s="153">
        <f>SUM(D23:H23)</f>
        <v>311284448</v>
      </c>
      <c r="J23" s="153">
        <f t="shared" si="11"/>
        <v>443041966</v>
      </c>
      <c r="K23" s="153">
        <f t="shared" si="11"/>
        <v>0</v>
      </c>
      <c r="L23" s="153">
        <f t="shared" si="11"/>
        <v>299741200</v>
      </c>
      <c r="M23" s="153">
        <f t="shared" si="11"/>
        <v>0</v>
      </c>
      <c r="N23" s="153">
        <f>SUM(J23:M23)</f>
        <v>742783166</v>
      </c>
      <c r="O23" s="153"/>
      <c r="P23" s="153"/>
      <c r="Q23" s="153">
        <f>+I23+N23</f>
        <v>1054067614</v>
      </c>
      <c r="R23" s="439">
        <f>+Q23/$Q$23</f>
        <v>1</v>
      </c>
    </row>
    <row r="24" spans="1:18" ht="34.5" customHeight="1" x14ac:dyDescent="0.4">
      <c r="A24" s="596"/>
      <c r="B24" s="440" t="s">
        <v>237</v>
      </c>
      <c r="C24" s="441"/>
      <c r="D24" s="442">
        <f>+D23/D22-1</f>
        <v>7.5489446861070508E-2</v>
      </c>
      <c r="E24" s="442">
        <f t="shared" ref="E24:Q24" si="14">+E23/E22-1</f>
        <v>0.12932964739013486</v>
      </c>
      <c r="F24" s="442">
        <f t="shared" si="14"/>
        <v>-4.8164062083519754E-2</v>
      </c>
      <c r="G24" s="442">
        <f t="shared" si="14"/>
        <v>0.2248032182218398</v>
      </c>
      <c r="H24" s="442">
        <f t="shared" si="14"/>
        <v>24.450603530375851</v>
      </c>
      <c r="I24" s="442">
        <f t="shared" si="14"/>
        <v>4.5234035781703152E-2</v>
      </c>
      <c r="J24" s="442">
        <v>1</v>
      </c>
      <c r="K24" s="442">
        <v>0</v>
      </c>
      <c r="L24" s="442">
        <f t="shared" si="14"/>
        <v>0.19772113428300586</v>
      </c>
      <c r="M24" s="442">
        <v>0</v>
      </c>
      <c r="N24" s="442">
        <f t="shared" si="14"/>
        <v>1.9680507588140776</v>
      </c>
      <c r="O24" s="442">
        <v>0</v>
      </c>
      <c r="P24" s="442">
        <v>0</v>
      </c>
      <c r="Q24" s="442">
        <f t="shared" si="14"/>
        <v>0.92322573922837292</v>
      </c>
      <c r="R24" s="443"/>
    </row>
  </sheetData>
  <mergeCells count="9">
    <mergeCell ref="A1:R1"/>
    <mergeCell ref="B2:R2"/>
    <mergeCell ref="A21:A24"/>
    <mergeCell ref="Q3:R3"/>
    <mergeCell ref="A3:A4"/>
    <mergeCell ref="B3:B4"/>
    <mergeCell ref="C3:I3"/>
    <mergeCell ref="J3:N3"/>
    <mergeCell ref="O3:P3"/>
  </mergeCells>
  <printOptions horizontalCentered="1"/>
  <pageMargins left="0.31496062992125984" right="0.31496062992125984" top="0.74803149606299213" bottom="0.74803149606299213" header="0.31496062992125984" footer="0.31496062992125984"/>
  <pageSetup paperSize="9" scale="60" orientation="landscape" r:id="rId1"/>
  <ignoredErrors>
    <ignoredError sqref="I5:I7 I17:I19 I13:I15 I9:I11" formulaRange="1"/>
    <ignoredError sqref="I21:I23" formula="1" formulaRange="1"/>
    <ignoredError sqref="Q20 I16 I12 I8 Q8 N12 Q12 Q1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M29"/>
  <sheetViews>
    <sheetView showGridLines="0" view="pageBreakPreview" zoomScaleNormal="100" zoomScaleSheetLayoutView="100" workbookViewId="0">
      <selection activeCell="A23" sqref="A23:M29"/>
    </sheetView>
  </sheetViews>
  <sheetFormatPr baseColWidth="10" defaultColWidth="11.265625" defaultRowHeight="14.25" x14ac:dyDescent="0.45"/>
  <cols>
    <col min="1" max="1" width="45.73046875" customWidth="1"/>
    <col min="2" max="4" width="17" bestFit="1" customWidth="1"/>
    <col min="5" max="5" width="8.73046875" customWidth="1"/>
    <col min="6" max="6" width="12.73046875" customWidth="1"/>
    <col min="7" max="9" width="17" bestFit="1" customWidth="1"/>
    <col min="10" max="10" width="8.59765625" customWidth="1"/>
    <col min="11" max="11" width="12.73046875" customWidth="1"/>
    <col min="12" max="12" width="17" bestFit="1" customWidth="1"/>
    <col min="13" max="13" width="12.73046875" customWidth="1"/>
    <col min="14" max="14" width="3.1328125" customWidth="1"/>
  </cols>
  <sheetData>
    <row r="1" spans="1:13" ht="29.25" customHeight="1" x14ac:dyDescent="0.45">
      <c r="A1" s="612" t="s">
        <v>149</v>
      </c>
      <c r="B1" s="613"/>
      <c r="C1" s="613"/>
      <c r="D1" s="613"/>
      <c r="E1" s="613"/>
      <c r="F1" s="613"/>
      <c r="G1" s="613"/>
      <c r="H1" s="613"/>
      <c r="I1" s="613"/>
      <c r="J1" s="613"/>
      <c r="K1" s="613"/>
      <c r="L1" s="613"/>
      <c r="M1" s="614"/>
    </row>
    <row r="2" spans="1:13" ht="22.5" customHeight="1" x14ac:dyDescent="0.45">
      <c r="A2" s="444" t="s">
        <v>244</v>
      </c>
      <c r="B2" s="615" t="s">
        <v>229</v>
      </c>
      <c r="C2" s="615"/>
      <c r="D2" s="615"/>
      <c r="E2" s="615"/>
      <c r="F2" s="615"/>
      <c r="G2" s="615"/>
      <c r="H2" s="615"/>
      <c r="I2" s="615"/>
      <c r="J2" s="615"/>
      <c r="K2" s="615"/>
      <c r="L2" s="615"/>
      <c r="M2" s="616"/>
    </row>
    <row r="3" spans="1:13" s="13" customFormat="1" ht="28.35" customHeight="1" x14ac:dyDescent="0.5">
      <c r="A3" s="445" t="s">
        <v>38</v>
      </c>
      <c r="B3" s="602">
        <v>2021</v>
      </c>
      <c r="C3" s="603"/>
      <c r="D3" s="603"/>
      <c r="E3" s="603"/>
      <c r="F3" s="604"/>
      <c r="G3" s="605" t="s">
        <v>39</v>
      </c>
      <c r="H3" s="606"/>
      <c r="I3" s="606"/>
      <c r="J3" s="606"/>
      <c r="K3" s="607"/>
      <c r="L3" s="608" t="s">
        <v>40</v>
      </c>
      <c r="M3" s="609"/>
    </row>
    <row r="4" spans="1:13" s="13" customFormat="1" ht="48.75" customHeight="1" x14ac:dyDescent="0.45">
      <c r="A4" s="446" t="s">
        <v>41</v>
      </c>
      <c r="B4" s="72" t="s">
        <v>42</v>
      </c>
      <c r="C4" s="72" t="s">
        <v>43</v>
      </c>
      <c r="D4" s="72" t="s">
        <v>44</v>
      </c>
      <c r="E4" s="72" t="s">
        <v>33</v>
      </c>
      <c r="F4" s="73" t="s">
        <v>136</v>
      </c>
      <c r="G4" s="72" t="s">
        <v>42</v>
      </c>
      <c r="H4" s="72" t="s">
        <v>43</v>
      </c>
      <c r="I4" s="72" t="s">
        <v>44</v>
      </c>
      <c r="J4" s="72" t="s">
        <v>33</v>
      </c>
      <c r="K4" s="73" t="s">
        <v>136</v>
      </c>
      <c r="L4" s="72" t="s">
        <v>42</v>
      </c>
      <c r="M4" s="447" t="s">
        <v>136</v>
      </c>
    </row>
    <row r="5" spans="1:13" s="15" customFormat="1" ht="39.950000000000003" customHeight="1" x14ac:dyDescent="0.45">
      <c r="A5" s="102" t="s">
        <v>239</v>
      </c>
      <c r="B5" s="106">
        <v>215669936</v>
      </c>
      <c r="C5" s="106">
        <v>266526303</v>
      </c>
      <c r="D5" s="106">
        <v>207387468</v>
      </c>
      <c r="E5" s="108">
        <f>+D5/C5</f>
        <v>0.77811257525303235</v>
      </c>
      <c r="F5" s="253">
        <v>29454</v>
      </c>
      <c r="G5" s="106">
        <v>244761312</v>
      </c>
      <c r="H5" s="106">
        <v>329139777</v>
      </c>
      <c r="I5" s="107">
        <v>329139777</v>
      </c>
      <c r="J5" s="108">
        <f>+I5/H5</f>
        <v>1</v>
      </c>
      <c r="K5" s="253">
        <v>142000</v>
      </c>
      <c r="L5" s="106">
        <v>366786995</v>
      </c>
      <c r="M5" s="253">
        <v>62604</v>
      </c>
    </row>
    <row r="6" spans="1:13" s="15" customFormat="1" ht="56.25" customHeight="1" x14ac:dyDescent="0.45">
      <c r="A6" s="104" t="s">
        <v>240</v>
      </c>
      <c r="B6" s="107">
        <v>1169456</v>
      </c>
      <c r="C6" s="107">
        <v>101629874</v>
      </c>
      <c r="D6" s="107">
        <v>100611509</v>
      </c>
      <c r="E6" s="108">
        <f t="shared" ref="E6:E10" si="0">+D6/C6</f>
        <v>0.98997966877337662</v>
      </c>
      <c r="F6" s="154" t="s">
        <v>247</v>
      </c>
      <c r="G6" s="107">
        <v>1100000</v>
      </c>
      <c r="H6" s="107">
        <v>48072871</v>
      </c>
      <c r="I6" s="107">
        <v>47949418</v>
      </c>
      <c r="J6" s="108">
        <f t="shared" ref="J6:J10" si="1">+I6/H6</f>
        <v>0.99743196115746857</v>
      </c>
      <c r="K6" s="154" t="s">
        <v>248</v>
      </c>
      <c r="L6" s="107">
        <v>215587700</v>
      </c>
      <c r="M6" s="154" t="s">
        <v>250</v>
      </c>
    </row>
    <row r="7" spans="1:13" s="15" customFormat="1" ht="39.950000000000003" customHeight="1" x14ac:dyDescent="0.45">
      <c r="A7" s="104" t="s">
        <v>241</v>
      </c>
      <c r="B7" s="107">
        <v>12302292</v>
      </c>
      <c r="C7" s="107">
        <v>13132735</v>
      </c>
      <c r="D7" s="107">
        <v>11717207</v>
      </c>
      <c r="E7" s="108">
        <f t="shared" si="0"/>
        <v>0.89221376963747456</v>
      </c>
      <c r="F7" s="154" t="s">
        <v>245</v>
      </c>
      <c r="G7" s="107">
        <v>9929844</v>
      </c>
      <c r="H7" s="107">
        <v>13915149</v>
      </c>
      <c r="I7" s="107">
        <v>13537812</v>
      </c>
      <c r="J7" s="108">
        <f t="shared" si="1"/>
        <v>0.97288300685820894</v>
      </c>
      <c r="K7" s="154" t="s">
        <v>246</v>
      </c>
      <c r="L7" s="107">
        <v>13835497</v>
      </c>
      <c r="M7" s="154" t="s">
        <v>249</v>
      </c>
    </row>
    <row r="8" spans="1:13" s="15" customFormat="1" ht="39.950000000000003" customHeight="1" x14ac:dyDescent="0.45">
      <c r="A8" s="104" t="s">
        <v>242</v>
      </c>
      <c r="B8" s="107">
        <v>682460</v>
      </c>
      <c r="C8" s="107">
        <v>682460</v>
      </c>
      <c r="D8" s="107">
        <v>293920</v>
      </c>
      <c r="E8" s="108">
        <f t="shared" si="0"/>
        <v>0.43067725580986432</v>
      </c>
      <c r="F8" s="105">
        <v>0</v>
      </c>
      <c r="G8" s="107">
        <v>694820</v>
      </c>
      <c r="H8" s="107">
        <v>694820</v>
      </c>
      <c r="I8" s="107">
        <v>507820</v>
      </c>
      <c r="J8" s="108">
        <f t="shared" si="1"/>
        <v>0.73086554791168934</v>
      </c>
      <c r="K8" s="105">
        <v>0</v>
      </c>
      <c r="L8" s="107">
        <v>634820</v>
      </c>
      <c r="M8" s="105">
        <v>0</v>
      </c>
    </row>
    <row r="9" spans="1:13" s="1" customFormat="1" ht="12.75" x14ac:dyDescent="0.35">
      <c r="A9" s="71"/>
      <c r="B9" s="71"/>
      <c r="C9" s="71"/>
      <c r="D9" s="71"/>
      <c r="E9" s="71"/>
      <c r="F9" s="71"/>
      <c r="G9" s="71"/>
      <c r="H9" s="71"/>
      <c r="I9" s="71"/>
      <c r="J9" s="71"/>
      <c r="K9" s="71"/>
      <c r="L9" s="71"/>
      <c r="M9" s="71"/>
    </row>
    <row r="10" spans="1:13" s="15" customFormat="1" ht="30" customHeight="1" x14ac:dyDescent="0.45">
      <c r="A10" s="448" t="s">
        <v>47</v>
      </c>
      <c r="B10" s="449">
        <f>SUM(B5:B9)</f>
        <v>229824144</v>
      </c>
      <c r="C10" s="449">
        <f t="shared" ref="C10:D10" si="2">SUM(C5:C9)</f>
        <v>381971372</v>
      </c>
      <c r="D10" s="449">
        <f t="shared" si="2"/>
        <v>320010104</v>
      </c>
      <c r="E10" s="450">
        <f t="shared" si="0"/>
        <v>0.83778557100870898</v>
      </c>
      <c r="F10" s="451"/>
      <c r="G10" s="449">
        <f>SUM(G5:G9)</f>
        <v>256485976</v>
      </c>
      <c r="H10" s="449">
        <f t="shared" ref="H10:I10" si="3">SUM(H5:H9)</f>
        <v>391822617</v>
      </c>
      <c r="I10" s="449">
        <f t="shared" si="3"/>
        <v>391134827</v>
      </c>
      <c r="J10" s="450">
        <f t="shared" si="1"/>
        <v>0.9982446393593456</v>
      </c>
      <c r="K10" s="451"/>
      <c r="L10" s="449">
        <f>SUM(L5:L9)</f>
        <v>596845012</v>
      </c>
      <c r="M10" s="452"/>
    </row>
    <row r="11" spans="1:13" x14ac:dyDescent="0.45">
      <c r="A11" s="16" t="s">
        <v>45</v>
      </c>
    </row>
    <row r="12" spans="1:13" x14ac:dyDescent="0.45">
      <c r="A12" s="16" t="s">
        <v>46</v>
      </c>
    </row>
    <row r="13" spans="1:13" x14ac:dyDescent="0.45">
      <c r="I13" s="100"/>
    </row>
    <row r="14" spans="1:13" ht="27" customHeight="1" x14ac:dyDescent="0.45">
      <c r="A14" s="453" t="s">
        <v>244</v>
      </c>
      <c r="B14" s="610" t="s">
        <v>232</v>
      </c>
      <c r="C14" s="610"/>
      <c r="D14" s="610"/>
      <c r="E14" s="610"/>
      <c r="F14" s="610"/>
      <c r="G14" s="610"/>
      <c r="H14" s="610"/>
      <c r="I14" s="610"/>
      <c r="J14" s="610"/>
      <c r="K14" s="610"/>
      <c r="L14" s="610"/>
      <c r="M14" s="611"/>
    </row>
    <row r="15" spans="1:13" ht="17.649999999999999" x14ac:dyDescent="0.5">
      <c r="A15" s="445" t="s">
        <v>38</v>
      </c>
      <c r="B15" s="602">
        <v>2021</v>
      </c>
      <c r="C15" s="603"/>
      <c r="D15" s="603"/>
      <c r="E15" s="603"/>
      <c r="F15" s="604"/>
      <c r="G15" s="605" t="s">
        <v>39</v>
      </c>
      <c r="H15" s="606"/>
      <c r="I15" s="606"/>
      <c r="J15" s="606"/>
      <c r="K15" s="607"/>
      <c r="L15" s="608" t="s">
        <v>40</v>
      </c>
      <c r="M15" s="609"/>
    </row>
    <row r="16" spans="1:13" ht="40.5" x14ac:dyDescent="0.45">
      <c r="A16" s="446" t="s">
        <v>41</v>
      </c>
      <c r="B16" s="72" t="s">
        <v>42</v>
      </c>
      <c r="C16" s="72" t="s">
        <v>43</v>
      </c>
      <c r="D16" s="72" t="s">
        <v>44</v>
      </c>
      <c r="E16" s="72" t="s">
        <v>33</v>
      </c>
      <c r="F16" s="73" t="s">
        <v>136</v>
      </c>
      <c r="G16" s="72" t="s">
        <v>42</v>
      </c>
      <c r="H16" s="72" t="s">
        <v>43</v>
      </c>
      <c r="I16" s="72" t="s">
        <v>44</v>
      </c>
      <c r="J16" s="72" t="s">
        <v>33</v>
      </c>
      <c r="K16" s="73" t="s">
        <v>136</v>
      </c>
      <c r="L16" s="72" t="s">
        <v>42</v>
      </c>
      <c r="M16" s="447" t="s">
        <v>136</v>
      </c>
    </row>
    <row r="17" spans="1:13" ht="47.25" customHeight="1" x14ac:dyDescent="0.45">
      <c r="A17" s="102" t="s">
        <v>251</v>
      </c>
      <c r="B17" s="106">
        <v>2372207</v>
      </c>
      <c r="C17" s="106">
        <v>2902216</v>
      </c>
      <c r="D17" s="106">
        <v>2504437.7400000002</v>
      </c>
      <c r="E17" s="108">
        <f>+D17/C17</f>
        <v>0.86293981564432154</v>
      </c>
      <c r="F17" s="103">
        <v>13</v>
      </c>
      <c r="G17" s="106">
        <v>2131181</v>
      </c>
      <c r="H17" s="106">
        <v>2416410</v>
      </c>
      <c r="I17" s="106">
        <v>2416410</v>
      </c>
      <c r="J17" s="108">
        <f>+I17/H17</f>
        <v>1</v>
      </c>
      <c r="K17" s="103">
        <v>13</v>
      </c>
      <c r="L17" s="106">
        <v>2008879</v>
      </c>
      <c r="M17" s="103">
        <v>15</v>
      </c>
    </row>
    <row r="18" spans="1:13" x14ac:dyDescent="0.45">
      <c r="A18" s="71"/>
      <c r="B18" s="71"/>
      <c r="C18" s="71"/>
      <c r="D18" s="71"/>
      <c r="E18" s="71"/>
      <c r="F18" s="71"/>
      <c r="G18" s="71"/>
      <c r="H18" s="71"/>
      <c r="I18" s="71"/>
      <c r="J18" s="71"/>
      <c r="K18" s="71"/>
      <c r="L18" s="71"/>
      <c r="M18" s="71"/>
    </row>
    <row r="19" spans="1:13" ht="24" customHeight="1" x14ac:dyDescent="0.45">
      <c r="A19" s="448" t="s">
        <v>47</v>
      </c>
      <c r="B19" s="449">
        <f>SUM(B17:B18)</f>
        <v>2372207</v>
      </c>
      <c r="C19" s="449">
        <f>SUM(C17:C18)</f>
        <v>2902216</v>
      </c>
      <c r="D19" s="449">
        <f>SUM(D17:D18)</f>
        <v>2504437.7400000002</v>
      </c>
      <c r="E19" s="450">
        <f t="shared" ref="E19" si="4">+D19/C19</f>
        <v>0.86293981564432154</v>
      </c>
      <c r="F19" s="451"/>
      <c r="G19" s="449">
        <f>SUM(G17:G18)</f>
        <v>2131181</v>
      </c>
      <c r="H19" s="449">
        <f>SUM(H17:H18)</f>
        <v>2416410</v>
      </c>
      <c r="I19" s="449">
        <f>SUM(I17:I18)</f>
        <v>2416410</v>
      </c>
      <c r="J19" s="450">
        <f t="shared" ref="J19" si="5">+I19/H19</f>
        <v>1</v>
      </c>
      <c r="K19" s="451"/>
      <c r="L19" s="449">
        <f>SUM(L17:L18)</f>
        <v>2008879</v>
      </c>
      <c r="M19" s="452"/>
    </row>
    <row r="20" spans="1:13" x14ac:dyDescent="0.45">
      <c r="A20" s="16" t="s">
        <v>45</v>
      </c>
    </row>
    <row r="21" spans="1:13" x14ac:dyDescent="0.45">
      <c r="A21" s="16" t="s">
        <v>46</v>
      </c>
    </row>
    <row r="22" spans="1:13" x14ac:dyDescent="0.45">
      <c r="I22" s="100"/>
    </row>
    <row r="23" spans="1:13" ht="24" customHeight="1" x14ac:dyDescent="0.45">
      <c r="A23" s="453" t="s">
        <v>244</v>
      </c>
      <c r="B23" s="610" t="s">
        <v>234</v>
      </c>
      <c r="C23" s="610"/>
      <c r="D23" s="610"/>
      <c r="E23" s="610"/>
      <c r="F23" s="610"/>
      <c r="G23" s="610"/>
      <c r="H23" s="610"/>
      <c r="I23" s="610"/>
      <c r="J23" s="610"/>
      <c r="K23" s="610"/>
      <c r="L23" s="610"/>
      <c r="M23" s="611"/>
    </row>
    <row r="24" spans="1:13" ht="17.649999999999999" x14ac:dyDescent="0.5">
      <c r="A24" s="445" t="s">
        <v>38</v>
      </c>
      <c r="B24" s="602">
        <v>2021</v>
      </c>
      <c r="C24" s="603"/>
      <c r="D24" s="603"/>
      <c r="E24" s="603"/>
      <c r="F24" s="604"/>
      <c r="G24" s="605" t="s">
        <v>39</v>
      </c>
      <c r="H24" s="606"/>
      <c r="I24" s="606"/>
      <c r="J24" s="606"/>
      <c r="K24" s="607"/>
      <c r="L24" s="608" t="s">
        <v>40</v>
      </c>
      <c r="M24" s="609"/>
    </row>
    <row r="25" spans="1:13" ht="40.5" x14ac:dyDescent="0.45">
      <c r="A25" s="446" t="s">
        <v>41</v>
      </c>
      <c r="B25" s="72" t="s">
        <v>42</v>
      </c>
      <c r="C25" s="72" t="s">
        <v>43</v>
      </c>
      <c r="D25" s="72" t="s">
        <v>44</v>
      </c>
      <c r="E25" s="72" t="s">
        <v>33</v>
      </c>
      <c r="F25" s="73" t="s">
        <v>136</v>
      </c>
      <c r="G25" s="72" t="s">
        <v>42</v>
      </c>
      <c r="H25" s="72" t="s">
        <v>43</v>
      </c>
      <c r="I25" s="72" t="s">
        <v>44</v>
      </c>
      <c r="J25" s="72" t="s">
        <v>33</v>
      </c>
      <c r="K25" s="73" t="s">
        <v>136</v>
      </c>
      <c r="L25" s="72" t="s">
        <v>42</v>
      </c>
      <c r="M25" s="447" t="s">
        <v>136</v>
      </c>
    </row>
    <row r="26" spans="1:13" ht="40.5" customHeight="1" x14ac:dyDescent="0.45">
      <c r="A26" s="102" t="s">
        <v>252</v>
      </c>
      <c r="B26" s="106">
        <v>4069171</v>
      </c>
      <c r="C26" s="106">
        <v>6699867</v>
      </c>
      <c r="D26" s="106">
        <v>4786080.18</v>
      </c>
      <c r="E26" s="108">
        <f>+D26/C26</f>
        <v>0.71435450584317561</v>
      </c>
      <c r="F26" s="204" t="s">
        <v>594</v>
      </c>
      <c r="G26" s="106">
        <v>5374600</v>
      </c>
      <c r="H26" s="106">
        <v>7488397</v>
      </c>
      <c r="I26" s="106">
        <v>7488397</v>
      </c>
      <c r="J26" s="108">
        <f>+I26/H26</f>
        <v>1</v>
      </c>
      <c r="K26" s="204" t="s">
        <v>595</v>
      </c>
      <c r="L26" s="106">
        <v>5123269</v>
      </c>
      <c r="M26" s="103" t="s">
        <v>596</v>
      </c>
    </row>
    <row r="27" spans="1:13" ht="40.5" customHeight="1" x14ac:dyDescent="0.45">
      <c r="A27" s="155" t="s">
        <v>251</v>
      </c>
      <c r="B27" s="106">
        <v>1150000</v>
      </c>
      <c r="C27" s="106">
        <v>558211</v>
      </c>
      <c r="D27" s="106">
        <v>540981.04</v>
      </c>
      <c r="E27" s="108">
        <f>+D27/C27</f>
        <v>0.96913360718438013</v>
      </c>
      <c r="F27" s="203" t="s">
        <v>599</v>
      </c>
      <c r="G27" s="106">
        <v>1200000</v>
      </c>
      <c r="H27" s="106">
        <v>1359788</v>
      </c>
      <c r="I27" s="106">
        <v>1359788</v>
      </c>
      <c r="J27" s="108">
        <f>+I27/H27</f>
        <v>1</v>
      </c>
      <c r="K27" s="203" t="s">
        <v>598</v>
      </c>
      <c r="L27" s="106">
        <v>2000000</v>
      </c>
      <c r="M27" s="156" t="s">
        <v>597</v>
      </c>
    </row>
    <row r="28" spans="1:13" ht="9" customHeight="1" x14ac:dyDescent="0.45">
      <c r="A28" s="71"/>
      <c r="B28" s="71"/>
      <c r="C28" s="71"/>
      <c r="D28" s="71"/>
      <c r="E28" s="71"/>
      <c r="F28" s="71"/>
      <c r="G28" s="71"/>
      <c r="H28" s="71"/>
      <c r="I28" s="71"/>
      <c r="J28" s="71"/>
      <c r="K28" s="71"/>
      <c r="L28" s="71"/>
      <c r="M28" s="71"/>
    </row>
    <row r="29" spans="1:13" ht="21" customHeight="1" x14ac:dyDescent="0.45">
      <c r="A29" s="448" t="s">
        <v>47</v>
      </c>
      <c r="B29" s="449">
        <f>SUM(B26:B28)</f>
        <v>5219171</v>
      </c>
      <c r="C29" s="449">
        <f>SUM(C26:C28)</f>
        <v>7258078</v>
      </c>
      <c r="D29" s="449">
        <f>SUM(D26:D28)</f>
        <v>5327061.22</v>
      </c>
      <c r="E29" s="450">
        <f t="shared" ref="E29" si="6">+D29/C29</f>
        <v>0.73394929346309035</v>
      </c>
      <c r="F29" s="451"/>
      <c r="G29" s="449">
        <f>SUM(G26:G28)</f>
        <v>6574600</v>
      </c>
      <c r="H29" s="449">
        <f>SUM(H26:H28)</f>
        <v>8848185</v>
      </c>
      <c r="I29" s="449">
        <f>SUM(I26:I28)</f>
        <v>8848185</v>
      </c>
      <c r="J29" s="450">
        <f t="shared" ref="J29" si="7">+I29/H29</f>
        <v>1</v>
      </c>
      <c r="K29" s="451"/>
      <c r="L29" s="449">
        <f>SUM(L26:L28)</f>
        <v>7123269</v>
      </c>
      <c r="M29" s="452"/>
    </row>
  </sheetData>
  <mergeCells count="13">
    <mergeCell ref="L3:M3"/>
    <mergeCell ref="A1:M1"/>
    <mergeCell ref="B2:M2"/>
    <mergeCell ref="B3:F3"/>
    <mergeCell ref="G3:K3"/>
    <mergeCell ref="B24:F24"/>
    <mergeCell ref="G24:K24"/>
    <mergeCell ref="L24:M24"/>
    <mergeCell ref="B14:M14"/>
    <mergeCell ref="B15:F15"/>
    <mergeCell ref="G15:K15"/>
    <mergeCell ref="L15:M15"/>
    <mergeCell ref="B23:M23"/>
  </mergeCells>
  <printOptions horizontalCentered="1"/>
  <pageMargins left="0.31496062992125984" right="0.31496062992125984" top="0.74803149606299213" bottom="0.74803149606299213" header="0.31496062992125984" footer="0.31496062992125984"/>
  <pageSetup paperSize="9"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U57"/>
  <sheetViews>
    <sheetView showGridLines="0" view="pageBreakPreview" topLeftCell="A34" zoomScale="85" zoomScaleNormal="90" zoomScaleSheetLayoutView="85" workbookViewId="0">
      <selection activeCell="A12" sqref="A12"/>
    </sheetView>
  </sheetViews>
  <sheetFormatPr baseColWidth="10" defaultColWidth="11.3984375" defaultRowHeight="11.65" x14ac:dyDescent="0.35"/>
  <cols>
    <col min="1" max="1" width="84.59765625" style="18" customWidth="1"/>
    <col min="2" max="5" width="15.265625" style="18" bestFit="1" customWidth="1"/>
    <col min="6" max="6" width="18.86328125" style="18" customWidth="1"/>
    <col min="7" max="7" width="17.3984375" style="18" customWidth="1"/>
    <col min="8" max="8" width="12.73046875" style="18" customWidth="1"/>
    <col min="9" max="9" width="15" style="18" customWidth="1"/>
    <col min="10" max="10" width="12.73046875" style="18" customWidth="1"/>
    <col min="11" max="16384" width="11.3984375" style="18"/>
  </cols>
  <sheetData>
    <row r="1" spans="1:21" s="22" customFormat="1" ht="28.5" customHeight="1" x14ac:dyDescent="0.35">
      <c r="A1" s="617" t="s">
        <v>212</v>
      </c>
      <c r="B1" s="618"/>
      <c r="C1" s="618"/>
      <c r="D1" s="618"/>
      <c r="E1" s="618"/>
      <c r="F1" s="618"/>
      <c r="G1" s="618"/>
      <c r="H1" s="618"/>
      <c r="I1" s="618"/>
      <c r="J1" s="619"/>
    </row>
    <row r="2" spans="1:21" ht="32.25" customHeight="1" x14ac:dyDescent="0.35">
      <c r="A2" s="454" t="s">
        <v>243</v>
      </c>
      <c r="B2" s="626" t="s">
        <v>238</v>
      </c>
      <c r="C2" s="627"/>
      <c r="D2" s="627"/>
      <c r="E2" s="627"/>
      <c r="F2" s="627"/>
      <c r="G2" s="627"/>
      <c r="H2" s="627"/>
      <c r="I2" s="627"/>
      <c r="J2" s="628"/>
      <c r="K2" s="19"/>
      <c r="L2" s="19"/>
      <c r="M2" s="19"/>
      <c r="N2" s="19"/>
      <c r="O2" s="19"/>
      <c r="P2" s="19"/>
      <c r="Q2" s="19"/>
      <c r="R2" s="19"/>
      <c r="S2" s="19"/>
      <c r="T2" s="19"/>
      <c r="U2" s="19"/>
    </row>
    <row r="3" spans="1:21" x14ac:dyDescent="0.35">
      <c r="A3" s="624" t="s">
        <v>219</v>
      </c>
      <c r="B3" s="620" t="s">
        <v>150</v>
      </c>
      <c r="C3" s="620" t="s">
        <v>85</v>
      </c>
      <c r="D3" s="620" t="s">
        <v>151</v>
      </c>
      <c r="E3" s="620" t="s">
        <v>153</v>
      </c>
      <c r="F3" s="620" t="s">
        <v>152</v>
      </c>
      <c r="G3" s="620" t="s">
        <v>154</v>
      </c>
      <c r="H3" s="620" t="s">
        <v>156</v>
      </c>
      <c r="I3" s="620" t="s">
        <v>155</v>
      </c>
      <c r="J3" s="622" t="s">
        <v>157</v>
      </c>
    </row>
    <row r="4" spans="1:21" ht="28.5" customHeight="1" x14ac:dyDescent="0.35">
      <c r="A4" s="625"/>
      <c r="B4" s="621"/>
      <c r="C4" s="621"/>
      <c r="D4" s="621"/>
      <c r="E4" s="621"/>
      <c r="F4" s="621"/>
      <c r="G4" s="621"/>
      <c r="H4" s="621"/>
      <c r="I4" s="621"/>
      <c r="J4" s="623"/>
    </row>
    <row r="5" spans="1:21" ht="18" customHeight="1" x14ac:dyDescent="0.35">
      <c r="A5" s="157" t="s">
        <v>253</v>
      </c>
      <c r="B5" s="158">
        <v>122997</v>
      </c>
      <c r="C5" s="158">
        <v>216909</v>
      </c>
      <c r="D5" s="158">
        <v>203690</v>
      </c>
      <c r="E5" s="158">
        <v>240365</v>
      </c>
      <c r="F5" s="158">
        <v>212912</v>
      </c>
      <c r="G5" s="162">
        <f>+D5-B5</f>
        <v>80693</v>
      </c>
      <c r="H5" s="123">
        <f>+G5/B5</f>
        <v>0.65605665178825501</v>
      </c>
      <c r="I5" s="162">
        <f>+F5-D5</f>
        <v>9222</v>
      </c>
      <c r="J5" s="123">
        <f>+I5/D5</f>
        <v>4.5274682114978641E-2</v>
      </c>
    </row>
    <row r="6" spans="1:21" ht="18" customHeight="1" x14ac:dyDescent="0.35">
      <c r="A6" s="157" t="s">
        <v>254</v>
      </c>
      <c r="B6" s="158">
        <v>5943495</v>
      </c>
      <c r="C6" s="158">
        <v>6605602</v>
      </c>
      <c r="D6" s="158">
        <v>7056656</v>
      </c>
      <c r="E6" s="158">
        <v>8415306</v>
      </c>
      <c r="F6" s="158">
        <v>6878567</v>
      </c>
      <c r="G6" s="162">
        <f t="shared" ref="G6:G52" si="0">+D6-B6</f>
        <v>1113161</v>
      </c>
      <c r="H6" s="123">
        <f t="shared" ref="H6:H52" si="1">+G6/B6</f>
        <v>0.18729064296344156</v>
      </c>
      <c r="I6" s="162">
        <f t="shared" ref="I6:I52" si="2">+F6-D6</f>
        <v>-178089</v>
      </c>
      <c r="J6" s="123">
        <f t="shared" ref="J6:J52" si="3">+I6/D6</f>
        <v>-2.5237024448974132E-2</v>
      </c>
    </row>
    <row r="7" spans="1:21" ht="18" customHeight="1" x14ac:dyDescent="0.35">
      <c r="A7" s="157" t="s">
        <v>255</v>
      </c>
      <c r="B7" s="158">
        <v>887610</v>
      </c>
      <c r="C7" s="158">
        <v>808454</v>
      </c>
      <c r="D7" s="158">
        <v>1105435</v>
      </c>
      <c r="E7" s="158">
        <v>1554668</v>
      </c>
      <c r="F7" s="158">
        <v>1289455</v>
      </c>
      <c r="G7" s="162">
        <f t="shared" si="0"/>
        <v>217825</v>
      </c>
      <c r="H7" s="123">
        <f t="shared" si="1"/>
        <v>0.24540620317481776</v>
      </c>
      <c r="I7" s="162">
        <f t="shared" si="2"/>
        <v>184020</v>
      </c>
      <c r="J7" s="123">
        <f t="shared" si="3"/>
        <v>0.16646840384102185</v>
      </c>
    </row>
    <row r="8" spans="1:21" ht="18" customHeight="1" x14ac:dyDescent="0.35">
      <c r="A8" s="157" t="s">
        <v>256</v>
      </c>
      <c r="B8" s="158">
        <v>1071272</v>
      </c>
      <c r="C8" s="158">
        <v>859875</v>
      </c>
      <c r="D8" s="158">
        <v>1596305</v>
      </c>
      <c r="E8" s="158">
        <v>1407187</v>
      </c>
      <c r="F8" s="158">
        <v>1987417</v>
      </c>
      <c r="G8" s="162">
        <f t="shared" si="0"/>
        <v>525033</v>
      </c>
      <c r="H8" s="123">
        <f t="shared" si="1"/>
        <v>0.49010242030035323</v>
      </c>
      <c r="I8" s="162">
        <f t="shared" si="2"/>
        <v>391112</v>
      </c>
      <c r="J8" s="123">
        <f t="shared" si="3"/>
        <v>0.24501082186674852</v>
      </c>
    </row>
    <row r="9" spans="1:21" ht="18" customHeight="1" x14ac:dyDescent="0.35">
      <c r="A9" s="157" t="s">
        <v>257</v>
      </c>
      <c r="B9" s="158">
        <v>66696881</v>
      </c>
      <c r="C9" s="158">
        <v>76032038</v>
      </c>
      <c r="D9" s="158">
        <v>73621629</v>
      </c>
      <c r="E9" s="158">
        <v>79309734</v>
      </c>
      <c r="F9" s="158">
        <v>75811635</v>
      </c>
      <c r="G9" s="162">
        <f t="shared" si="0"/>
        <v>6924748</v>
      </c>
      <c r="H9" s="123">
        <f t="shared" si="1"/>
        <v>0.10382416533090955</v>
      </c>
      <c r="I9" s="162">
        <f t="shared" si="2"/>
        <v>2190006</v>
      </c>
      <c r="J9" s="123">
        <f t="shared" si="3"/>
        <v>2.9746774551810039E-2</v>
      </c>
    </row>
    <row r="10" spans="1:21" ht="18" customHeight="1" x14ac:dyDescent="0.35">
      <c r="A10" s="157" t="s">
        <v>258</v>
      </c>
      <c r="B10" s="158">
        <v>3283793</v>
      </c>
      <c r="C10" s="158">
        <v>1133170</v>
      </c>
      <c r="D10" s="158">
        <v>1711059</v>
      </c>
      <c r="E10" s="158">
        <v>2235438</v>
      </c>
      <c r="F10" s="158">
        <v>2515041</v>
      </c>
      <c r="G10" s="162">
        <f t="shared" si="0"/>
        <v>-1572734</v>
      </c>
      <c r="H10" s="123">
        <f t="shared" si="1"/>
        <v>-0.47893822783592022</v>
      </c>
      <c r="I10" s="162">
        <f t="shared" si="2"/>
        <v>803982</v>
      </c>
      <c r="J10" s="123">
        <f t="shared" si="3"/>
        <v>0.46987392018627061</v>
      </c>
    </row>
    <row r="11" spans="1:21" ht="18" customHeight="1" x14ac:dyDescent="0.35">
      <c r="A11" s="157" t="s">
        <v>259</v>
      </c>
      <c r="B11" s="158">
        <v>83860</v>
      </c>
      <c r="C11" s="158">
        <v>49668</v>
      </c>
      <c r="D11" s="158">
        <v>52502</v>
      </c>
      <c r="E11" s="158">
        <v>37153</v>
      </c>
      <c r="F11" s="158">
        <v>109644</v>
      </c>
      <c r="G11" s="162">
        <f t="shared" si="0"/>
        <v>-31358</v>
      </c>
      <c r="H11" s="123">
        <f t="shared" si="1"/>
        <v>-0.37393274505127594</v>
      </c>
      <c r="I11" s="162">
        <f t="shared" si="2"/>
        <v>57142</v>
      </c>
      <c r="J11" s="123">
        <f t="shared" si="3"/>
        <v>1.088377585615786</v>
      </c>
    </row>
    <row r="12" spans="1:21" ht="18" customHeight="1" x14ac:dyDescent="0.35">
      <c r="A12" s="157" t="s">
        <v>260</v>
      </c>
      <c r="B12" s="158">
        <v>1793584</v>
      </c>
      <c r="C12" s="158">
        <v>7061713</v>
      </c>
      <c r="D12" s="158">
        <v>5588509</v>
      </c>
      <c r="E12" s="158">
        <v>9571470</v>
      </c>
      <c r="F12" s="158">
        <v>7254200</v>
      </c>
      <c r="G12" s="162">
        <f t="shared" si="0"/>
        <v>3794925</v>
      </c>
      <c r="H12" s="123">
        <f t="shared" si="1"/>
        <v>2.1158334374080052</v>
      </c>
      <c r="I12" s="162">
        <f t="shared" si="2"/>
        <v>1665691</v>
      </c>
      <c r="J12" s="123">
        <f t="shared" si="3"/>
        <v>0.29805642256279807</v>
      </c>
    </row>
    <row r="13" spans="1:21" ht="18" customHeight="1" x14ac:dyDescent="0.35">
      <c r="A13" s="157" t="s">
        <v>261</v>
      </c>
      <c r="B13" s="158">
        <v>7090</v>
      </c>
      <c r="C13" s="158">
        <v>51846</v>
      </c>
      <c r="D13" s="158">
        <v>28237</v>
      </c>
      <c r="E13" s="158">
        <v>24247</v>
      </c>
      <c r="F13" s="158">
        <v>135530</v>
      </c>
      <c r="G13" s="162">
        <f t="shared" si="0"/>
        <v>21147</v>
      </c>
      <c r="H13" s="123">
        <f t="shared" si="1"/>
        <v>2.982651622002821</v>
      </c>
      <c r="I13" s="162">
        <f t="shared" si="2"/>
        <v>107293</v>
      </c>
      <c r="J13" s="123">
        <f t="shared" si="3"/>
        <v>3.7997308495945035</v>
      </c>
    </row>
    <row r="14" spans="1:21" ht="18" customHeight="1" x14ac:dyDescent="0.35">
      <c r="A14" s="157" t="s">
        <v>262</v>
      </c>
      <c r="B14" s="158">
        <v>49800</v>
      </c>
      <c r="C14" s="158">
        <v>24367</v>
      </c>
      <c r="D14" s="158">
        <v>130290</v>
      </c>
      <c r="E14" s="158">
        <v>64901</v>
      </c>
      <c r="F14" s="158">
        <v>69121</v>
      </c>
      <c r="G14" s="162">
        <f t="shared" si="0"/>
        <v>80490</v>
      </c>
      <c r="H14" s="123">
        <f t="shared" si="1"/>
        <v>1.6162650602409638</v>
      </c>
      <c r="I14" s="162">
        <f t="shared" si="2"/>
        <v>-61169</v>
      </c>
      <c r="J14" s="123">
        <f t="shared" si="3"/>
        <v>-0.46948345997390439</v>
      </c>
    </row>
    <row r="15" spans="1:21" ht="18" customHeight="1" x14ac:dyDescent="0.35">
      <c r="A15" s="157" t="s">
        <v>263</v>
      </c>
      <c r="B15" s="158">
        <v>484069</v>
      </c>
      <c r="C15" s="158">
        <v>634117</v>
      </c>
      <c r="D15" s="158">
        <v>645850</v>
      </c>
      <c r="E15" s="158">
        <v>688863</v>
      </c>
      <c r="F15" s="158">
        <v>363800</v>
      </c>
      <c r="G15" s="162">
        <f t="shared" si="0"/>
        <v>161781</v>
      </c>
      <c r="H15" s="123">
        <f t="shared" si="1"/>
        <v>0.33421061873410607</v>
      </c>
      <c r="I15" s="162">
        <f t="shared" si="2"/>
        <v>-282050</v>
      </c>
      <c r="J15" s="123">
        <f t="shared" si="3"/>
        <v>-0.4367113106758535</v>
      </c>
    </row>
    <row r="16" spans="1:21" ht="18" customHeight="1" x14ac:dyDescent="0.35">
      <c r="A16" s="157" t="s">
        <v>264</v>
      </c>
      <c r="B16" s="158">
        <v>301457</v>
      </c>
      <c r="C16" s="158">
        <v>1256632</v>
      </c>
      <c r="D16" s="158">
        <v>302187</v>
      </c>
      <c r="E16" s="158">
        <v>632610</v>
      </c>
      <c r="F16" s="158">
        <v>634960</v>
      </c>
      <c r="G16" s="162">
        <f t="shared" si="0"/>
        <v>730</v>
      </c>
      <c r="H16" s="123">
        <f t="shared" si="1"/>
        <v>2.421572562587699E-3</v>
      </c>
      <c r="I16" s="162">
        <f t="shared" si="2"/>
        <v>332773</v>
      </c>
      <c r="J16" s="123">
        <f t="shared" si="3"/>
        <v>1.1012154725385275</v>
      </c>
    </row>
    <row r="17" spans="1:10" ht="18" customHeight="1" x14ac:dyDescent="0.35">
      <c r="A17" s="157" t="s">
        <v>265</v>
      </c>
      <c r="B17" s="158">
        <v>4203880</v>
      </c>
      <c r="C17" s="158">
        <v>2682073</v>
      </c>
      <c r="D17" s="158">
        <v>6869823</v>
      </c>
      <c r="E17" s="158">
        <v>8396612</v>
      </c>
      <c r="F17" s="158">
        <v>6868013</v>
      </c>
      <c r="G17" s="162">
        <f t="shared" si="0"/>
        <v>2665943</v>
      </c>
      <c r="H17" s="123">
        <f t="shared" si="1"/>
        <v>0.63416248798728792</v>
      </c>
      <c r="I17" s="162">
        <f t="shared" si="2"/>
        <v>-1810</v>
      </c>
      <c r="J17" s="123">
        <f t="shared" si="3"/>
        <v>-2.6347112582085448E-4</v>
      </c>
    </row>
    <row r="18" spans="1:10" ht="18" customHeight="1" x14ac:dyDescent="0.35">
      <c r="A18" s="157" t="s">
        <v>266</v>
      </c>
      <c r="B18" s="158">
        <v>2440504</v>
      </c>
      <c r="C18" s="158">
        <v>2337143</v>
      </c>
      <c r="D18" s="158">
        <v>2305925</v>
      </c>
      <c r="E18" s="158">
        <v>2359398</v>
      </c>
      <c r="F18" s="158">
        <v>2437206</v>
      </c>
      <c r="G18" s="162">
        <f t="shared" si="0"/>
        <v>-134579</v>
      </c>
      <c r="H18" s="123">
        <f t="shared" si="1"/>
        <v>-5.5143937481766062E-2</v>
      </c>
      <c r="I18" s="162">
        <f t="shared" si="2"/>
        <v>131281</v>
      </c>
      <c r="J18" s="123">
        <f t="shared" si="3"/>
        <v>5.6932033782538458E-2</v>
      </c>
    </row>
    <row r="19" spans="1:10" ht="18" customHeight="1" x14ac:dyDescent="0.35">
      <c r="A19" s="157" t="s">
        <v>267</v>
      </c>
      <c r="B19" s="158">
        <v>9473099</v>
      </c>
      <c r="C19" s="158">
        <v>9642818</v>
      </c>
      <c r="D19" s="158">
        <v>9591054</v>
      </c>
      <c r="E19" s="158">
        <v>11566570</v>
      </c>
      <c r="F19" s="158">
        <v>10386484</v>
      </c>
      <c r="G19" s="162">
        <f t="shared" si="0"/>
        <v>117955</v>
      </c>
      <c r="H19" s="123">
        <f t="shared" si="1"/>
        <v>1.245157471699599E-2</v>
      </c>
      <c r="I19" s="162">
        <f t="shared" si="2"/>
        <v>795430</v>
      </c>
      <c r="J19" s="123">
        <f t="shared" si="3"/>
        <v>8.2934576324979511E-2</v>
      </c>
    </row>
    <row r="20" spans="1:10" ht="18" customHeight="1" x14ac:dyDescent="0.35">
      <c r="A20" s="157" t="s">
        <v>268</v>
      </c>
      <c r="B20" s="158">
        <v>192146</v>
      </c>
      <c r="C20" s="158">
        <v>677301</v>
      </c>
      <c r="D20" s="158">
        <v>320428</v>
      </c>
      <c r="E20" s="158">
        <v>1334423</v>
      </c>
      <c r="F20" s="158">
        <v>188116</v>
      </c>
      <c r="G20" s="162">
        <f t="shared" si="0"/>
        <v>128282</v>
      </c>
      <c r="H20" s="123">
        <f t="shared" si="1"/>
        <v>0.66762774140497327</v>
      </c>
      <c r="I20" s="162">
        <f t="shared" si="2"/>
        <v>-132312</v>
      </c>
      <c r="J20" s="123">
        <f t="shared" si="3"/>
        <v>-0.41292271586752716</v>
      </c>
    </row>
    <row r="21" spans="1:10" ht="18" customHeight="1" x14ac:dyDescent="0.35">
      <c r="A21" s="157" t="s">
        <v>269</v>
      </c>
      <c r="B21" s="158">
        <v>2050</v>
      </c>
      <c r="C21" s="158">
        <v>8622</v>
      </c>
      <c r="D21" s="158">
        <v>4556</v>
      </c>
      <c r="E21" s="158">
        <v>500</v>
      </c>
      <c r="F21" s="158">
        <v>9800</v>
      </c>
      <c r="G21" s="162">
        <f t="shared" si="0"/>
        <v>2506</v>
      </c>
      <c r="H21" s="123">
        <f t="shared" si="1"/>
        <v>1.2224390243902439</v>
      </c>
      <c r="I21" s="162">
        <f t="shared" si="2"/>
        <v>5244</v>
      </c>
      <c r="J21" s="123">
        <f t="shared" si="3"/>
        <v>1.1510096575943811</v>
      </c>
    </row>
    <row r="22" spans="1:10" ht="18" customHeight="1" x14ac:dyDescent="0.35">
      <c r="A22" s="157" t="s">
        <v>270</v>
      </c>
      <c r="B22" s="158">
        <v>406273</v>
      </c>
      <c r="C22" s="158">
        <v>289017</v>
      </c>
      <c r="D22" s="158">
        <v>678195</v>
      </c>
      <c r="E22" s="158">
        <v>984736</v>
      </c>
      <c r="F22" s="158">
        <v>897738</v>
      </c>
      <c r="G22" s="162">
        <f t="shared" si="0"/>
        <v>271922</v>
      </c>
      <c r="H22" s="123">
        <f t="shared" si="1"/>
        <v>0.66930856837643649</v>
      </c>
      <c r="I22" s="162">
        <f t="shared" si="2"/>
        <v>219543</v>
      </c>
      <c r="J22" s="123">
        <f t="shared" si="3"/>
        <v>0.32371663017273794</v>
      </c>
    </row>
    <row r="23" spans="1:10" ht="18" customHeight="1" x14ac:dyDescent="0.35">
      <c r="A23" s="157" t="s">
        <v>271</v>
      </c>
      <c r="B23" s="158">
        <v>181453</v>
      </c>
      <c r="C23" s="158">
        <v>122501</v>
      </c>
      <c r="D23" s="158">
        <v>316330</v>
      </c>
      <c r="E23" s="158">
        <v>275929</v>
      </c>
      <c r="F23" s="158">
        <v>448800</v>
      </c>
      <c r="G23" s="162">
        <f t="shared" si="0"/>
        <v>134877</v>
      </c>
      <c r="H23" s="123">
        <f t="shared" si="1"/>
        <v>0.74331645109201827</v>
      </c>
      <c r="I23" s="162">
        <f t="shared" si="2"/>
        <v>132470</v>
      </c>
      <c r="J23" s="123">
        <f t="shared" si="3"/>
        <v>0.41877153605412071</v>
      </c>
    </row>
    <row r="24" spans="1:10" ht="18" customHeight="1" x14ac:dyDescent="0.35">
      <c r="A24" s="157" t="s">
        <v>272</v>
      </c>
      <c r="B24" s="158">
        <v>3929626</v>
      </c>
      <c r="C24" s="158">
        <v>1199077</v>
      </c>
      <c r="D24" s="158">
        <v>13171765</v>
      </c>
      <c r="E24" s="158">
        <v>5444646</v>
      </c>
      <c r="F24" s="158">
        <v>4504312</v>
      </c>
      <c r="G24" s="162">
        <f t="shared" si="0"/>
        <v>9242139</v>
      </c>
      <c r="H24" s="123">
        <f t="shared" si="1"/>
        <v>2.3519131337180688</v>
      </c>
      <c r="I24" s="162">
        <f t="shared" si="2"/>
        <v>-8667453</v>
      </c>
      <c r="J24" s="123">
        <f t="shared" si="3"/>
        <v>-0.65803276933653154</v>
      </c>
    </row>
    <row r="25" spans="1:10" ht="18" customHeight="1" x14ac:dyDescent="0.35">
      <c r="A25" s="157" t="s">
        <v>273</v>
      </c>
      <c r="B25" s="158">
        <v>23617693</v>
      </c>
      <c r="C25" s="158">
        <v>11238906</v>
      </c>
      <c r="D25" s="158">
        <v>18791575</v>
      </c>
      <c r="E25" s="158">
        <v>8922836</v>
      </c>
      <c r="F25" s="158">
        <v>16597858</v>
      </c>
      <c r="G25" s="162">
        <f t="shared" si="0"/>
        <v>-4826118</v>
      </c>
      <c r="H25" s="123">
        <f t="shared" si="1"/>
        <v>-0.2043433285376349</v>
      </c>
      <c r="I25" s="162">
        <f t="shared" si="2"/>
        <v>-2193717</v>
      </c>
      <c r="J25" s="123">
        <f t="shared" si="3"/>
        <v>-0.11673938985955142</v>
      </c>
    </row>
    <row r="26" spans="1:10" ht="18" customHeight="1" x14ac:dyDescent="0.35">
      <c r="A26" s="157" t="s">
        <v>274</v>
      </c>
      <c r="B26" s="158">
        <v>1710920</v>
      </c>
      <c r="C26" s="158">
        <v>1326829</v>
      </c>
      <c r="D26" s="158">
        <v>3240248</v>
      </c>
      <c r="E26" s="158">
        <v>2897784</v>
      </c>
      <c r="F26" s="158">
        <v>2319159</v>
      </c>
      <c r="G26" s="162">
        <f t="shared" si="0"/>
        <v>1529328</v>
      </c>
      <c r="H26" s="123">
        <f t="shared" si="1"/>
        <v>0.89386295092698664</v>
      </c>
      <c r="I26" s="162">
        <f t="shared" si="2"/>
        <v>-921089</v>
      </c>
      <c r="J26" s="123">
        <f t="shared" si="3"/>
        <v>-0.2842649698418146</v>
      </c>
    </row>
    <row r="27" spans="1:10" ht="18" customHeight="1" x14ac:dyDescent="0.35">
      <c r="A27" s="157" t="s">
        <v>275</v>
      </c>
      <c r="B27" s="158">
        <v>4813197</v>
      </c>
      <c r="C27" s="158">
        <v>12188289</v>
      </c>
      <c r="D27" s="158">
        <v>12546635</v>
      </c>
      <c r="E27" s="158">
        <v>16742747</v>
      </c>
      <c r="F27" s="158">
        <v>10860211</v>
      </c>
      <c r="G27" s="162">
        <f t="shared" si="0"/>
        <v>7733438</v>
      </c>
      <c r="H27" s="123">
        <f t="shared" si="1"/>
        <v>1.6067154533670656</v>
      </c>
      <c r="I27" s="162">
        <f t="shared" si="2"/>
        <v>-1686424</v>
      </c>
      <c r="J27" s="123">
        <f t="shared" si="3"/>
        <v>-0.13441245401655505</v>
      </c>
    </row>
    <row r="28" spans="1:10" ht="18" customHeight="1" x14ac:dyDescent="0.35">
      <c r="A28" s="157" t="s">
        <v>276</v>
      </c>
      <c r="B28" s="158">
        <v>5000</v>
      </c>
      <c r="C28" s="158">
        <v>6467</v>
      </c>
      <c r="D28" s="158">
        <v>6250</v>
      </c>
      <c r="E28" s="158">
        <v>900</v>
      </c>
      <c r="F28" s="158">
        <v>4350</v>
      </c>
      <c r="G28" s="162">
        <f t="shared" si="0"/>
        <v>1250</v>
      </c>
      <c r="H28" s="123">
        <f t="shared" si="1"/>
        <v>0.25</v>
      </c>
      <c r="I28" s="162">
        <f t="shared" si="2"/>
        <v>-1900</v>
      </c>
      <c r="J28" s="123">
        <f t="shared" si="3"/>
        <v>-0.30399999999999999</v>
      </c>
    </row>
    <row r="29" spans="1:10" ht="18" customHeight="1" x14ac:dyDescent="0.35">
      <c r="A29" s="157" t="s">
        <v>277</v>
      </c>
      <c r="B29" s="158">
        <v>1066890</v>
      </c>
      <c r="C29" s="158">
        <v>1450847</v>
      </c>
      <c r="D29" s="158">
        <v>877132</v>
      </c>
      <c r="E29" s="158">
        <v>1207345</v>
      </c>
      <c r="F29" s="158">
        <v>543593</v>
      </c>
      <c r="G29" s="162">
        <f t="shared" si="0"/>
        <v>-189758</v>
      </c>
      <c r="H29" s="123">
        <f t="shared" si="1"/>
        <v>-0.17786088537712416</v>
      </c>
      <c r="I29" s="162">
        <f t="shared" si="2"/>
        <v>-333539</v>
      </c>
      <c r="J29" s="123">
        <f t="shared" si="3"/>
        <v>-0.38026089573747168</v>
      </c>
    </row>
    <row r="30" spans="1:10" ht="18" customHeight="1" x14ac:dyDescent="0.35">
      <c r="A30" s="157" t="s">
        <v>278</v>
      </c>
      <c r="B30" s="158">
        <v>1615140</v>
      </c>
      <c r="C30" s="158">
        <v>959159</v>
      </c>
      <c r="D30" s="158">
        <v>1132504</v>
      </c>
      <c r="E30" s="158">
        <v>1179369</v>
      </c>
      <c r="F30" s="158">
        <v>936438</v>
      </c>
      <c r="G30" s="162">
        <f t="shared" si="0"/>
        <v>-482636</v>
      </c>
      <c r="H30" s="123">
        <f t="shared" si="1"/>
        <v>-0.29881991653974266</v>
      </c>
      <c r="I30" s="162">
        <f t="shared" si="2"/>
        <v>-196066</v>
      </c>
      <c r="J30" s="123">
        <f t="shared" si="3"/>
        <v>-0.1731260993338655</v>
      </c>
    </row>
    <row r="31" spans="1:10" ht="18" customHeight="1" x14ac:dyDescent="0.35">
      <c r="A31" s="157" t="s">
        <v>279</v>
      </c>
      <c r="B31" s="158">
        <v>6441743</v>
      </c>
      <c r="C31" s="158">
        <v>4331507</v>
      </c>
      <c r="D31" s="158">
        <v>6640128</v>
      </c>
      <c r="E31" s="158">
        <v>6092635</v>
      </c>
      <c r="F31" s="158">
        <v>7059698</v>
      </c>
      <c r="G31" s="162">
        <f t="shared" si="0"/>
        <v>198385</v>
      </c>
      <c r="H31" s="123">
        <f t="shared" si="1"/>
        <v>3.079678900570855E-2</v>
      </c>
      <c r="I31" s="162">
        <f t="shared" si="2"/>
        <v>419570</v>
      </c>
      <c r="J31" s="123">
        <f t="shared" si="3"/>
        <v>6.318703494872388E-2</v>
      </c>
    </row>
    <row r="32" spans="1:10" ht="18" customHeight="1" x14ac:dyDescent="0.35">
      <c r="A32" s="157" t="s">
        <v>280</v>
      </c>
      <c r="B32" s="158">
        <v>1077363</v>
      </c>
      <c r="C32" s="158">
        <v>1494705</v>
      </c>
      <c r="D32" s="158">
        <v>1420674</v>
      </c>
      <c r="E32" s="158">
        <v>1482242</v>
      </c>
      <c r="F32" s="158">
        <v>1114752</v>
      </c>
      <c r="G32" s="162">
        <f t="shared" si="0"/>
        <v>343311</v>
      </c>
      <c r="H32" s="123">
        <f t="shared" si="1"/>
        <v>0.31865861367060128</v>
      </c>
      <c r="I32" s="162">
        <f t="shared" si="2"/>
        <v>-305922</v>
      </c>
      <c r="J32" s="123">
        <f t="shared" si="3"/>
        <v>-0.21533581947723404</v>
      </c>
    </row>
    <row r="33" spans="1:10" ht="18" customHeight="1" x14ac:dyDescent="0.35">
      <c r="A33" s="157" t="s">
        <v>281</v>
      </c>
      <c r="B33" s="158">
        <v>19720</v>
      </c>
      <c r="C33" s="158">
        <v>94968</v>
      </c>
      <c r="D33" s="158">
        <v>51076</v>
      </c>
      <c r="E33" s="158">
        <v>109649</v>
      </c>
      <c r="F33" s="158">
        <v>68496</v>
      </c>
      <c r="G33" s="162">
        <f t="shared" si="0"/>
        <v>31356</v>
      </c>
      <c r="H33" s="123">
        <f t="shared" si="1"/>
        <v>1.5900608519269777</v>
      </c>
      <c r="I33" s="162">
        <f t="shared" si="2"/>
        <v>17420</v>
      </c>
      <c r="J33" s="123">
        <f t="shared" si="3"/>
        <v>0.34106038060928812</v>
      </c>
    </row>
    <row r="34" spans="1:10" ht="18" customHeight="1" x14ac:dyDescent="0.35">
      <c r="A34" s="157" t="s">
        <v>282</v>
      </c>
      <c r="B34" s="158">
        <v>8779139</v>
      </c>
      <c r="C34" s="158">
        <v>3563757</v>
      </c>
      <c r="D34" s="158">
        <v>8588385</v>
      </c>
      <c r="E34" s="158">
        <v>9598119</v>
      </c>
      <c r="F34" s="158">
        <v>7902221</v>
      </c>
      <c r="G34" s="162">
        <f t="shared" si="0"/>
        <v>-190754</v>
      </c>
      <c r="H34" s="123">
        <f t="shared" si="1"/>
        <v>-2.1728098848873448E-2</v>
      </c>
      <c r="I34" s="162">
        <f t="shared" si="2"/>
        <v>-686164</v>
      </c>
      <c r="J34" s="123">
        <f t="shared" si="3"/>
        <v>-7.9894415539126393E-2</v>
      </c>
    </row>
    <row r="35" spans="1:10" ht="18" customHeight="1" x14ac:dyDescent="0.35">
      <c r="A35" s="157" t="s">
        <v>283</v>
      </c>
      <c r="B35" s="158">
        <v>162187</v>
      </c>
      <c r="C35" s="158">
        <v>206777</v>
      </c>
      <c r="D35" s="158">
        <v>200003</v>
      </c>
      <c r="E35" s="158">
        <v>170309</v>
      </c>
      <c r="F35" s="158">
        <v>182495</v>
      </c>
      <c r="G35" s="162">
        <f t="shared" si="0"/>
        <v>37816</v>
      </c>
      <c r="H35" s="123">
        <f t="shared" si="1"/>
        <v>0.23316295387423161</v>
      </c>
      <c r="I35" s="162">
        <f t="shared" si="2"/>
        <v>-17508</v>
      </c>
      <c r="J35" s="123">
        <f t="shared" si="3"/>
        <v>-8.7538686919696199E-2</v>
      </c>
    </row>
    <row r="36" spans="1:10" ht="18" customHeight="1" x14ac:dyDescent="0.35">
      <c r="A36" s="157" t="s">
        <v>284</v>
      </c>
      <c r="B36" s="158">
        <v>3086514</v>
      </c>
      <c r="C36" s="158">
        <v>3373667</v>
      </c>
      <c r="D36" s="158">
        <v>3673688</v>
      </c>
      <c r="E36" s="158">
        <v>4242506</v>
      </c>
      <c r="F36" s="158">
        <v>3308826</v>
      </c>
      <c r="G36" s="162">
        <f t="shared" si="0"/>
        <v>587174</v>
      </c>
      <c r="H36" s="123">
        <f t="shared" si="1"/>
        <v>0.19023856687512189</v>
      </c>
      <c r="I36" s="162">
        <f t="shared" si="2"/>
        <v>-364862</v>
      </c>
      <c r="J36" s="123">
        <f t="shared" si="3"/>
        <v>-9.9317633941695654E-2</v>
      </c>
    </row>
    <row r="37" spans="1:10" ht="18" customHeight="1" x14ac:dyDescent="0.35">
      <c r="A37" s="157" t="s">
        <v>285</v>
      </c>
      <c r="B37" s="158">
        <v>7136880</v>
      </c>
      <c r="C37" s="158">
        <v>5459144</v>
      </c>
      <c r="D37" s="158">
        <v>7361820</v>
      </c>
      <c r="E37" s="158">
        <v>6783365</v>
      </c>
      <c r="F37" s="158">
        <v>6501628</v>
      </c>
      <c r="G37" s="162">
        <f t="shared" si="0"/>
        <v>224940</v>
      </c>
      <c r="H37" s="123">
        <f t="shared" si="1"/>
        <v>3.1517974240844737E-2</v>
      </c>
      <c r="I37" s="162">
        <f t="shared" si="2"/>
        <v>-860192</v>
      </c>
      <c r="J37" s="123">
        <f t="shared" si="3"/>
        <v>-0.1168450193022921</v>
      </c>
    </row>
    <row r="38" spans="1:10" ht="18" customHeight="1" x14ac:dyDescent="0.35">
      <c r="A38" s="157" t="s">
        <v>286</v>
      </c>
      <c r="B38" s="158">
        <v>1546249</v>
      </c>
      <c r="C38" s="158">
        <v>2676289</v>
      </c>
      <c r="D38" s="158">
        <v>2688853</v>
      </c>
      <c r="E38" s="158">
        <v>2354457</v>
      </c>
      <c r="F38" s="158">
        <v>1839166</v>
      </c>
      <c r="G38" s="162">
        <f t="shared" si="0"/>
        <v>1142604</v>
      </c>
      <c r="H38" s="123">
        <f t="shared" si="1"/>
        <v>0.7389521351347681</v>
      </c>
      <c r="I38" s="162">
        <f t="shared" si="2"/>
        <v>-849687</v>
      </c>
      <c r="J38" s="123">
        <f t="shared" si="3"/>
        <v>-0.31600351525353004</v>
      </c>
    </row>
    <row r="39" spans="1:10" ht="18" customHeight="1" x14ac:dyDescent="0.35">
      <c r="A39" s="157" t="s">
        <v>287</v>
      </c>
      <c r="B39" s="158">
        <v>98821</v>
      </c>
      <c r="C39" s="158">
        <v>352842</v>
      </c>
      <c r="D39" s="158">
        <v>252225</v>
      </c>
      <c r="E39" s="158">
        <v>340050</v>
      </c>
      <c r="F39" s="158">
        <v>724478</v>
      </c>
      <c r="G39" s="162">
        <f t="shared" si="0"/>
        <v>153404</v>
      </c>
      <c r="H39" s="123">
        <f t="shared" si="1"/>
        <v>1.5523421135183817</v>
      </c>
      <c r="I39" s="162">
        <f t="shared" si="2"/>
        <v>472253</v>
      </c>
      <c r="J39" s="123">
        <f t="shared" si="3"/>
        <v>1.8723481018931509</v>
      </c>
    </row>
    <row r="40" spans="1:10" ht="18" customHeight="1" x14ac:dyDescent="0.35">
      <c r="A40" s="157" t="s">
        <v>288</v>
      </c>
      <c r="B40" s="158">
        <v>275000</v>
      </c>
      <c r="C40" s="158">
        <v>289542</v>
      </c>
      <c r="D40" s="158">
        <v>331216</v>
      </c>
      <c r="E40" s="158">
        <v>129846</v>
      </c>
      <c r="F40" s="158">
        <v>206992</v>
      </c>
      <c r="G40" s="162">
        <f t="shared" si="0"/>
        <v>56216</v>
      </c>
      <c r="H40" s="123">
        <f t="shared" si="1"/>
        <v>0.20442181818181818</v>
      </c>
      <c r="I40" s="162">
        <f t="shared" si="2"/>
        <v>-124224</v>
      </c>
      <c r="J40" s="123">
        <f t="shared" si="3"/>
        <v>-0.37505434520071496</v>
      </c>
    </row>
    <row r="41" spans="1:10" ht="18" customHeight="1" x14ac:dyDescent="0.35">
      <c r="A41" s="157" t="s">
        <v>289</v>
      </c>
      <c r="B41" s="158">
        <v>2527069</v>
      </c>
      <c r="C41" s="158">
        <v>3789178</v>
      </c>
      <c r="D41" s="158">
        <v>4914036</v>
      </c>
      <c r="E41" s="158">
        <v>4313341</v>
      </c>
      <c r="F41" s="158">
        <v>3680721</v>
      </c>
      <c r="G41" s="162">
        <f t="shared" si="0"/>
        <v>2386967</v>
      </c>
      <c r="H41" s="123">
        <f t="shared" si="1"/>
        <v>0.94455948769107612</v>
      </c>
      <c r="I41" s="162">
        <f t="shared" si="2"/>
        <v>-1233315</v>
      </c>
      <c r="J41" s="123">
        <f t="shared" si="3"/>
        <v>-0.2509780148130783</v>
      </c>
    </row>
    <row r="42" spans="1:10" ht="18" customHeight="1" x14ac:dyDescent="0.35">
      <c r="A42" s="157" t="s">
        <v>290</v>
      </c>
      <c r="B42" s="160"/>
      <c r="C42" s="160"/>
      <c r="D42" s="160">
        <v>0</v>
      </c>
      <c r="E42" s="160">
        <v>776</v>
      </c>
      <c r="F42" s="160"/>
      <c r="G42" s="162">
        <f t="shared" si="0"/>
        <v>0</v>
      </c>
      <c r="H42" s="123">
        <v>0</v>
      </c>
      <c r="I42" s="162">
        <f t="shared" si="2"/>
        <v>0</v>
      </c>
      <c r="J42" s="123">
        <v>0</v>
      </c>
    </row>
    <row r="43" spans="1:10" ht="18" customHeight="1" x14ac:dyDescent="0.35">
      <c r="A43" s="157" t="s">
        <v>291</v>
      </c>
      <c r="B43" s="158">
        <v>540000</v>
      </c>
      <c r="C43" s="158">
        <v>964135</v>
      </c>
      <c r="D43" s="158">
        <v>1026652</v>
      </c>
      <c r="E43" s="158">
        <v>1037014</v>
      </c>
      <c r="F43" s="158">
        <v>1257527</v>
      </c>
      <c r="G43" s="162">
        <f t="shared" si="0"/>
        <v>486652</v>
      </c>
      <c r="H43" s="123">
        <f t="shared" si="1"/>
        <v>0.90120740740740746</v>
      </c>
      <c r="I43" s="162">
        <f t="shared" si="2"/>
        <v>230875</v>
      </c>
      <c r="J43" s="123">
        <f t="shared" si="3"/>
        <v>0.22488145934552312</v>
      </c>
    </row>
    <row r="44" spans="1:10" ht="18" customHeight="1" x14ac:dyDescent="0.35">
      <c r="A44" s="161" t="s">
        <v>292</v>
      </c>
      <c r="B44" s="158">
        <v>1500015</v>
      </c>
      <c r="C44" s="158">
        <v>749628</v>
      </c>
      <c r="D44" s="158">
        <v>901341</v>
      </c>
      <c r="E44" s="158">
        <v>1861577</v>
      </c>
      <c r="F44" s="158">
        <v>1338322</v>
      </c>
      <c r="G44" s="162">
        <f t="shared" si="0"/>
        <v>-598674</v>
      </c>
      <c r="H44" s="123">
        <f t="shared" si="1"/>
        <v>-0.39911200887991122</v>
      </c>
      <c r="I44" s="162">
        <f t="shared" si="2"/>
        <v>436981</v>
      </c>
      <c r="J44" s="123">
        <f t="shared" si="3"/>
        <v>0.48481207445350871</v>
      </c>
    </row>
    <row r="45" spans="1:10" ht="18" customHeight="1" x14ac:dyDescent="0.35">
      <c r="A45" s="157" t="s">
        <v>293</v>
      </c>
      <c r="B45" s="158">
        <v>710575</v>
      </c>
      <c r="C45" s="158">
        <v>1787288</v>
      </c>
      <c r="D45" s="158">
        <v>858503</v>
      </c>
      <c r="E45" s="158">
        <v>1673033</v>
      </c>
      <c r="F45" s="158">
        <v>1246734</v>
      </c>
      <c r="G45" s="162">
        <f t="shared" si="0"/>
        <v>147928</v>
      </c>
      <c r="H45" s="123">
        <f t="shared" si="1"/>
        <v>0.20818069872990183</v>
      </c>
      <c r="I45" s="162">
        <f t="shared" si="2"/>
        <v>388231</v>
      </c>
      <c r="J45" s="123">
        <f t="shared" si="3"/>
        <v>0.45221857116399128</v>
      </c>
    </row>
    <row r="46" spans="1:10" ht="18" customHeight="1" x14ac:dyDescent="0.35">
      <c r="A46" s="157" t="s">
        <v>294</v>
      </c>
      <c r="B46" s="158">
        <v>0</v>
      </c>
      <c r="C46" s="158">
        <v>3605</v>
      </c>
      <c r="D46" s="158">
        <v>10020</v>
      </c>
      <c r="E46" s="158">
        <v>13070</v>
      </c>
      <c r="F46" s="158">
        <v>10220</v>
      </c>
      <c r="G46" s="162">
        <f t="shared" si="0"/>
        <v>10020</v>
      </c>
      <c r="H46" s="123">
        <v>0</v>
      </c>
      <c r="I46" s="162">
        <f t="shared" si="2"/>
        <v>200</v>
      </c>
      <c r="J46" s="123">
        <f t="shared" si="3"/>
        <v>1.9960079840319361E-2</v>
      </c>
    </row>
    <row r="47" spans="1:10" ht="18" customHeight="1" x14ac:dyDescent="0.35">
      <c r="A47" s="157" t="s">
        <v>295</v>
      </c>
      <c r="B47" s="158">
        <v>1469804</v>
      </c>
      <c r="C47" s="158">
        <v>1499715</v>
      </c>
      <c r="D47" s="158">
        <v>1838261</v>
      </c>
      <c r="E47" s="158">
        <v>3003529</v>
      </c>
      <c r="F47" s="158">
        <v>2087585</v>
      </c>
      <c r="G47" s="162">
        <f t="shared" si="0"/>
        <v>368457</v>
      </c>
      <c r="H47" s="123">
        <f t="shared" si="1"/>
        <v>0.25068444500083004</v>
      </c>
      <c r="I47" s="162">
        <f t="shared" si="2"/>
        <v>249324</v>
      </c>
      <c r="J47" s="123">
        <f t="shared" si="3"/>
        <v>0.13563035934505491</v>
      </c>
    </row>
    <row r="48" spans="1:10" ht="18" customHeight="1" x14ac:dyDescent="0.35">
      <c r="A48" s="157" t="s">
        <v>296</v>
      </c>
      <c r="B48" s="158">
        <v>381780</v>
      </c>
      <c r="C48" s="158">
        <v>39610</v>
      </c>
      <c r="D48" s="158">
        <v>371920</v>
      </c>
      <c r="E48" s="158">
        <v>32520</v>
      </c>
      <c r="F48" s="158">
        <v>373980</v>
      </c>
      <c r="G48" s="162">
        <f t="shared" si="0"/>
        <v>-9860</v>
      </c>
      <c r="H48" s="123">
        <f t="shared" si="1"/>
        <v>-2.5826392163025826E-2</v>
      </c>
      <c r="I48" s="162">
        <f t="shared" si="2"/>
        <v>2060</v>
      </c>
      <c r="J48" s="123">
        <f t="shared" si="3"/>
        <v>5.5388255538825551E-3</v>
      </c>
    </row>
    <row r="49" spans="1:10" ht="18" customHeight="1" x14ac:dyDescent="0.35">
      <c r="A49" s="157" t="s">
        <v>297</v>
      </c>
      <c r="B49" s="160"/>
      <c r="C49" s="160"/>
      <c r="D49" s="160"/>
      <c r="E49" s="158"/>
      <c r="F49" s="158">
        <v>3500</v>
      </c>
      <c r="G49" s="162">
        <f t="shared" si="0"/>
        <v>0</v>
      </c>
      <c r="H49" s="123">
        <v>0</v>
      </c>
      <c r="I49" s="162">
        <f t="shared" si="2"/>
        <v>3500</v>
      </c>
      <c r="J49" s="123">
        <v>0</v>
      </c>
    </row>
    <row r="50" spans="1:10" ht="18" customHeight="1" x14ac:dyDescent="0.35">
      <c r="A50" s="157" t="s">
        <v>298</v>
      </c>
      <c r="B50" s="158">
        <v>250000</v>
      </c>
      <c r="C50" s="158">
        <v>477084</v>
      </c>
      <c r="D50" s="158">
        <v>80000</v>
      </c>
      <c r="E50" s="158">
        <v>569412</v>
      </c>
      <c r="F50" s="158">
        <v>30000</v>
      </c>
      <c r="G50" s="162">
        <f t="shared" si="0"/>
        <v>-170000</v>
      </c>
      <c r="H50" s="123">
        <f t="shared" si="1"/>
        <v>-0.68</v>
      </c>
      <c r="I50" s="162">
        <f t="shared" si="2"/>
        <v>-50000</v>
      </c>
      <c r="J50" s="123">
        <f t="shared" si="3"/>
        <v>-0.625</v>
      </c>
    </row>
    <row r="51" spans="1:10" ht="18" customHeight="1" x14ac:dyDescent="0.35">
      <c r="A51" s="157" t="s">
        <v>299</v>
      </c>
      <c r="B51" s="158">
        <v>63400</v>
      </c>
      <c r="C51" s="158">
        <v>412235</v>
      </c>
      <c r="D51" s="158">
        <v>160223</v>
      </c>
      <c r="E51" s="158">
        <v>140675</v>
      </c>
      <c r="F51" s="158">
        <v>256246</v>
      </c>
      <c r="G51" s="162">
        <f t="shared" si="0"/>
        <v>96823</v>
      </c>
      <c r="H51" s="123">
        <f t="shared" si="1"/>
        <v>1.5271766561514195</v>
      </c>
      <c r="I51" s="162">
        <f t="shared" si="2"/>
        <v>96023</v>
      </c>
      <c r="J51" s="123">
        <f t="shared" si="3"/>
        <v>0.59930846382853897</v>
      </c>
    </row>
    <row r="52" spans="1:10" ht="18" customHeight="1" x14ac:dyDescent="0.35">
      <c r="A52" s="157" t="s">
        <v>300</v>
      </c>
      <c r="B52" s="158">
        <v>81750</v>
      </c>
      <c r="C52" s="158">
        <v>90770</v>
      </c>
      <c r="D52" s="158">
        <v>171000</v>
      </c>
      <c r="E52" s="158">
        <v>132371</v>
      </c>
      <c r="F52" s="158">
        <v>178600</v>
      </c>
      <c r="G52" s="162">
        <f t="shared" si="0"/>
        <v>89250</v>
      </c>
      <c r="H52" s="123">
        <f t="shared" si="1"/>
        <v>1.0917431192660549</v>
      </c>
      <c r="I52" s="162">
        <f t="shared" si="2"/>
        <v>7600</v>
      </c>
      <c r="J52" s="123">
        <f t="shared" si="3"/>
        <v>4.4444444444444446E-2</v>
      </c>
    </row>
    <row r="53" spans="1:10" ht="21.75" customHeight="1" x14ac:dyDescent="0.35">
      <c r="A53" s="455" t="s">
        <v>11</v>
      </c>
      <c r="B53" s="456">
        <f>SUM(B5:B52)</f>
        <v>170531788</v>
      </c>
      <c r="C53" s="456">
        <f t="shared" ref="C53:G53" si="4">SUM(C5:C52)</f>
        <v>170519886</v>
      </c>
      <c r="D53" s="456">
        <f t="shared" si="4"/>
        <v>203434793</v>
      </c>
      <c r="E53" s="456">
        <f t="shared" si="4"/>
        <v>209576233</v>
      </c>
      <c r="F53" s="456">
        <f t="shared" si="4"/>
        <v>193636547</v>
      </c>
      <c r="G53" s="457">
        <f t="shared" si="4"/>
        <v>32903005</v>
      </c>
      <c r="H53" s="458">
        <f t="shared" ref="H53" si="5">+G53/B53</f>
        <v>0.19294352909734341</v>
      </c>
      <c r="I53" s="459">
        <f t="shared" ref="I53" si="6">+F53-D53</f>
        <v>-9798246</v>
      </c>
      <c r="J53" s="460">
        <f t="shared" ref="J53" si="7">+I53/D53</f>
        <v>-4.8164062083519803E-2</v>
      </c>
    </row>
    <row r="54" spans="1:10" x14ac:dyDescent="0.35">
      <c r="A54" s="80" t="s">
        <v>86</v>
      </c>
      <c r="B54" s="19"/>
      <c r="C54" s="19"/>
      <c r="D54" s="19"/>
      <c r="E54" s="19"/>
      <c r="F54" s="19"/>
      <c r="G54" s="19"/>
      <c r="H54" s="19"/>
      <c r="I54" s="19"/>
    </row>
    <row r="55" spans="1:10" x14ac:dyDescent="0.35">
      <c r="A55" s="80" t="s">
        <v>220</v>
      </c>
      <c r="B55" s="24"/>
      <c r="C55" s="24"/>
      <c r="D55" s="24"/>
      <c r="E55" s="24"/>
      <c r="F55" s="24"/>
      <c r="G55" s="24"/>
      <c r="H55" s="24"/>
      <c r="I55" s="24"/>
    </row>
    <row r="56" spans="1:10" x14ac:dyDescent="0.35">
      <c r="A56" s="80" t="s">
        <v>87</v>
      </c>
      <c r="B56" s="19"/>
      <c r="C56" s="19"/>
      <c r="D56" s="19"/>
      <c r="E56" s="19"/>
      <c r="F56" s="19"/>
      <c r="G56" s="19"/>
      <c r="H56" s="19"/>
      <c r="I56" s="19"/>
    </row>
    <row r="57" spans="1:10" x14ac:dyDescent="0.35">
      <c r="A57" s="23"/>
      <c r="B57" s="19"/>
      <c r="C57" s="19"/>
      <c r="D57" s="19"/>
      <c r="E57" s="19"/>
      <c r="F57" s="19"/>
      <c r="G57" s="19"/>
      <c r="H57" s="19"/>
      <c r="I57" s="19"/>
    </row>
  </sheetData>
  <mergeCells count="12">
    <mergeCell ref="A1:J1"/>
    <mergeCell ref="G3:G4"/>
    <mergeCell ref="H3:H4"/>
    <mergeCell ref="I3:I4"/>
    <mergeCell ref="J3:J4"/>
    <mergeCell ref="A3:A4"/>
    <mergeCell ref="B3:B4"/>
    <mergeCell ref="C3:C4"/>
    <mergeCell ref="D3:D4"/>
    <mergeCell ref="E3:E4"/>
    <mergeCell ref="F3:F4"/>
    <mergeCell ref="B2:J2"/>
  </mergeCells>
  <printOptions horizontalCentered="1"/>
  <pageMargins left="0.23622047244094491" right="0.23622047244094491" top="0.74803149606299213" bottom="0.74803149606299213" header="0.31496062992125984" footer="0.31496062992125984"/>
  <pageSetup paperSize="9" scale="48" orientation="landscape" r:id="rId1"/>
  <ignoredErrors>
    <ignoredError sqref="H5:H41 I34:I53 I5:I33 H50:H52 H47:H48 H43:H4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U1699"/>
  <sheetViews>
    <sheetView view="pageBreakPreview" zoomScale="85" zoomScaleNormal="85" zoomScaleSheetLayoutView="85" workbookViewId="0">
      <pane ySplit="6" topLeftCell="A7" activePane="bottomLeft" state="frozen"/>
      <selection pane="bottomLeft" activeCell="C14" sqref="C14"/>
    </sheetView>
  </sheetViews>
  <sheetFormatPr baseColWidth="10" defaultColWidth="11.3984375" defaultRowHeight="11.65" x14ac:dyDescent="0.35"/>
  <cols>
    <col min="1" max="1" width="56.3984375" style="267" customWidth="1"/>
    <col min="2" max="2" width="30.86328125" style="267" customWidth="1"/>
    <col min="3" max="3" width="20.265625" style="267" customWidth="1"/>
    <col min="4" max="4" width="27.73046875" style="337" customWidth="1"/>
    <col min="5" max="5" width="22" style="267" customWidth="1"/>
    <col min="6" max="6" width="38.73046875" style="267" customWidth="1"/>
    <col min="7" max="7" width="20.73046875" style="338" customWidth="1"/>
    <col min="8" max="8" width="32.265625" style="267" bestFit="1" customWidth="1"/>
    <col min="9" max="9" width="13.73046875" style="267" customWidth="1"/>
    <col min="10" max="10" width="21.59765625" style="267" customWidth="1"/>
    <col min="11" max="16384" width="11.3984375" style="267"/>
  </cols>
  <sheetData>
    <row r="1" spans="1:21" ht="20.65" x14ac:dyDescent="0.35">
      <c r="A1" s="629" t="s">
        <v>213</v>
      </c>
      <c r="B1" s="629"/>
      <c r="C1" s="629"/>
      <c r="D1" s="629"/>
      <c r="E1" s="629"/>
      <c r="F1" s="629"/>
      <c r="G1" s="629"/>
      <c r="H1" s="629"/>
      <c r="I1" s="629"/>
      <c r="J1" s="629"/>
    </row>
    <row r="2" spans="1:21" ht="20.65" x14ac:dyDescent="0.35">
      <c r="A2" s="629" t="s">
        <v>205</v>
      </c>
      <c r="B2" s="629"/>
      <c r="C2" s="629"/>
      <c r="D2" s="629"/>
      <c r="E2" s="629"/>
      <c r="F2" s="629"/>
      <c r="G2" s="629"/>
      <c r="H2" s="629"/>
      <c r="I2" s="629"/>
      <c r="J2" s="629"/>
    </row>
    <row r="3" spans="1:21" ht="20.65" x14ac:dyDescent="0.35">
      <c r="A3" s="266" t="s">
        <v>2064</v>
      </c>
      <c r="B3" s="630" t="s">
        <v>238</v>
      </c>
      <c r="C3" s="631"/>
      <c r="D3" s="631"/>
      <c r="E3" s="631"/>
      <c r="F3" s="631"/>
      <c r="G3" s="631"/>
      <c r="H3" s="631"/>
      <c r="I3" s="631"/>
      <c r="J3" s="632"/>
      <c r="K3" s="268"/>
      <c r="L3" s="268"/>
      <c r="M3" s="268"/>
      <c r="N3" s="268"/>
      <c r="O3" s="268"/>
      <c r="P3" s="268"/>
      <c r="Q3" s="268"/>
      <c r="R3" s="268"/>
      <c r="S3" s="268"/>
      <c r="T3" s="268"/>
      <c r="U3" s="268"/>
    </row>
    <row r="4" spans="1:21" ht="17.25" customHeight="1" x14ac:dyDescent="0.35">
      <c r="A4" s="266" t="s">
        <v>2065</v>
      </c>
      <c r="B4" s="630" t="s">
        <v>470</v>
      </c>
      <c r="C4" s="631"/>
      <c r="D4" s="631"/>
      <c r="E4" s="631"/>
      <c r="F4" s="631"/>
      <c r="G4" s="631"/>
      <c r="H4" s="631"/>
      <c r="I4" s="631"/>
      <c r="J4" s="632"/>
    </row>
    <row r="5" spans="1:21" x14ac:dyDescent="0.35">
      <c r="A5" s="43" t="s">
        <v>88</v>
      </c>
      <c r="B5" s="43"/>
      <c r="C5" s="43"/>
      <c r="D5" s="43"/>
      <c r="E5" s="43"/>
      <c r="F5" s="43"/>
      <c r="G5" s="269" t="s">
        <v>80</v>
      </c>
      <c r="H5" s="43" t="s">
        <v>94</v>
      </c>
      <c r="I5" s="43"/>
      <c r="J5" s="43"/>
    </row>
    <row r="6" spans="1:21" ht="39" customHeight="1" x14ac:dyDescent="0.35">
      <c r="A6" s="270" t="s">
        <v>206</v>
      </c>
      <c r="B6" s="43" t="s">
        <v>163</v>
      </c>
      <c r="C6" s="43" t="s">
        <v>89</v>
      </c>
      <c r="D6" s="43" t="s">
        <v>164</v>
      </c>
      <c r="E6" s="43" t="s">
        <v>207</v>
      </c>
      <c r="F6" s="43" t="s">
        <v>165</v>
      </c>
      <c r="G6" s="269" t="s">
        <v>208</v>
      </c>
      <c r="H6" s="43" t="s">
        <v>90</v>
      </c>
      <c r="I6" s="43" t="s">
        <v>92</v>
      </c>
      <c r="J6" s="43" t="s">
        <v>96</v>
      </c>
    </row>
    <row r="7" spans="1:21" ht="36" customHeight="1" x14ac:dyDescent="0.35">
      <c r="A7" s="633" t="s">
        <v>2066</v>
      </c>
      <c r="B7" s="633"/>
      <c r="C7" s="633"/>
      <c r="D7" s="633"/>
      <c r="E7" s="633"/>
      <c r="F7" s="633"/>
      <c r="G7" s="633"/>
      <c r="H7" s="633"/>
      <c r="I7" s="633"/>
      <c r="J7" s="633"/>
    </row>
    <row r="8" spans="1:21" ht="17.649999999999999" x14ac:dyDescent="0.35">
      <c r="A8" s="271" t="s">
        <v>185</v>
      </c>
      <c r="B8" s="62"/>
      <c r="C8" s="62"/>
      <c r="D8" s="62"/>
      <c r="E8" s="272">
        <f>+SUM(E9:E576)</f>
        <v>38606585.29999999</v>
      </c>
      <c r="F8" s="62"/>
      <c r="G8" s="273"/>
      <c r="H8" s="62"/>
      <c r="I8" s="62"/>
      <c r="J8" s="62"/>
    </row>
    <row r="9" spans="1:21" ht="23.25" x14ac:dyDescent="0.35">
      <c r="A9" s="274" t="s">
        <v>2067</v>
      </c>
      <c r="B9" s="275" t="s">
        <v>2068</v>
      </c>
      <c r="C9" s="275" t="s">
        <v>2069</v>
      </c>
      <c r="D9" s="276" t="s">
        <v>2070</v>
      </c>
      <c r="E9" s="277">
        <v>174500</v>
      </c>
      <c r="F9" s="275" t="s">
        <v>2071</v>
      </c>
      <c r="G9" s="276" t="s">
        <v>2072</v>
      </c>
      <c r="H9" s="309">
        <v>43549</v>
      </c>
      <c r="I9" s="309">
        <v>44291</v>
      </c>
      <c r="J9" s="278" t="s">
        <v>2073</v>
      </c>
    </row>
    <row r="10" spans="1:21" ht="34.9" x14ac:dyDescent="0.35">
      <c r="A10" s="274" t="s">
        <v>2074</v>
      </c>
      <c r="B10" s="275" t="s">
        <v>2068</v>
      </c>
      <c r="C10" s="275" t="s">
        <v>2069</v>
      </c>
      <c r="D10" s="276" t="s">
        <v>2075</v>
      </c>
      <c r="E10" s="277">
        <v>1200000</v>
      </c>
      <c r="F10" s="275" t="s">
        <v>2076</v>
      </c>
      <c r="G10" s="309" t="s">
        <v>2072</v>
      </c>
      <c r="H10" s="309">
        <v>44337</v>
      </c>
      <c r="I10" s="309">
        <v>44355</v>
      </c>
      <c r="J10" s="278" t="s">
        <v>2077</v>
      </c>
    </row>
    <row r="11" spans="1:21" ht="23.25" x14ac:dyDescent="0.35">
      <c r="A11" s="274" t="s">
        <v>2078</v>
      </c>
      <c r="B11" s="275" t="s">
        <v>2079</v>
      </c>
      <c r="C11" s="275" t="s">
        <v>2069</v>
      </c>
      <c r="D11" s="276" t="s">
        <v>2080</v>
      </c>
      <c r="E11" s="277">
        <v>187200</v>
      </c>
      <c r="F11" s="275" t="s">
        <v>2081</v>
      </c>
      <c r="G11" s="309" t="s">
        <v>2082</v>
      </c>
      <c r="H11" s="309">
        <v>43798</v>
      </c>
      <c r="I11" s="309">
        <v>44229</v>
      </c>
      <c r="J11" s="278" t="s">
        <v>2083</v>
      </c>
    </row>
    <row r="12" spans="1:21" ht="34.9" x14ac:dyDescent="0.35">
      <c r="A12" s="274" t="s">
        <v>2084</v>
      </c>
      <c r="B12" s="275" t="s">
        <v>2079</v>
      </c>
      <c r="C12" s="275" t="s">
        <v>2069</v>
      </c>
      <c r="D12" s="276" t="s">
        <v>2085</v>
      </c>
      <c r="E12" s="277">
        <v>496325.7</v>
      </c>
      <c r="F12" s="275" t="s">
        <v>2086</v>
      </c>
      <c r="G12" s="309" t="s">
        <v>2072</v>
      </c>
      <c r="H12" s="309">
        <v>44195</v>
      </c>
      <c r="I12" s="309">
        <v>44238</v>
      </c>
      <c r="J12" s="278" t="s">
        <v>2087</v>
      </c>
    </row>
    <row r="13" spans="1:21" ht="34.9" x14ac:dyDescent="0.35">
      <c r="A13" s="274" t="s">
        <v>2088</v>
      </c>
      <c r="B13" s="275" t="s">
        <v>2079</v>
      </c>
      <c r="C13" s="275" t="s">
        <v>2069</v>
      </c>
      <c r="D13" s="276" t="s">
        <v>2089</v>
      </c>
      <c r="E13" s="277">
        <v>224719</v>
      </c>
      <c r="F13" s="275" t="s">
        <v>2090</v>
      </c>
      <c r="G13" s="309" t="s">
        <v>2072</v>
      </c>
      <c r="H13" s="309">
        <v>44241</v>
      </c>
      <c r="I13" s="309">
        <v>44230</v>
      </c>
      <c r="J13" s="278" t="s">
        <v>2091</v>
      </c>
    </row>
    <row r="14" spans="1:21" ht="23.25" x14ac:dyDescent="0.35">
      <c r="A14" s="274" t="s">
        <v>2092</v>
      </c>
      <c r="B14" s="275" t="s">
        <v>2079</v>
      </c>
      <c r="C14" s="275" t="s">
        <v>2069</v>
      </c>
      <c r="D14" s="276" t="s">
        <v>2093</v>
      </c>
      <c r="E14" s="277">
        <v>19800</v>
      </c>
      <c r="F14" s="275" t="s">
        <v>2094</v>
      </c>
      <c r="G14" s="309" t="s">
        <v>2082</v>
      </c>
      <c r="H14" s="309">
        <v>44403</v>
      </c>
      <c r="I14" s="309">
        <v>44410</v>
      </c>
      <c r="J14" s="278" t="s">
        <v>2095</v>
      </c>
    </row>
    <row r="15" spans="1:21" ht="23.25" x14ac:dyDescent="0.35">
      <c r="A15" s="274" t="s">
        <v>2096</v>
      </c>
      <c r="B15" s="275" t="s">
        <v>2079</v>
      </c>
      <c r="C15" s="275" t="s">
        <v>2069</v>
      </c>
      <c r="D15" s="276" t="s">
        <v>2097</v>
      </c>
      <c r="E15" s="277">
        <v>30000</v>
      </c>
      <c r="F15" s="279" t="s">
        <v>2098</v>
      </c>
      <c r="G15" s="309" t="s">
        <v>2072</v>
      </c>
      <c r="H15" s="309">
        <v>44399</v>
      </c>
      <c r="I15" s="309">
        <v>44410</v>
      </c>
      <c r="J15" s="278" t="s">
        <v>2099</v>
      </c>
    </row>
    <row r="16" spans="1:21" ht="23.25" x14ac:dyDescent="0.35">
      <c r="A16" s="274" t="s">
        <v>2100</v>
      </c>
      <c r="B16" s="275" t="s">
        <v>2079</v>
      </c>
      <c r="C16" s="275" t="s">
        <v>2069</v>
      </c>
      <c r="D16" s="276" t="s">
        <v>2101</v>
      </c>
      <c r="E16" s="277">
        <v>25000</v>
      </c>
      <c r="F16" s="275" t="s">
        <v>2102</v>
      </c>
      <c r="G16" s="309" t="s">
        <v>2082</v>
      </c>
      <c r="H16" s="309">
        <v>44194</v>
      </c>
      <c r="I16" s="309">
        <v>44314</v>
      </c>
      <c r="J16" s="278" t="s">
        <v>2103</v>
      </c>
    </row>
    <row r="17" spans="1:10" ht="46.5" x14ac:dyDescent="0.35">
      <c r="A17" s="274" t="s">
        <v>2104</v>
      </c>
      <c r="B17" s="275" t="s">
        <v>2079</v>
      </c>
      <c r="C17" s="275" t="s">
        <v>2069</v>
      </c>
      <c r="D17" s="276" t="s">
        <v>2105</v>
      </c>
      <c r="E17" s="277">
        <v>40000</v>
      </c>
      <c r="F17" s="275" t="s">
        <v>2106</v>
      </c>
      <c r="G17" s="309" t="s">
        <v>2072</v>
      </c>
      <c r="H17" s="309">
        <v>42877</v>
      </c>
      <c r="I17" s="309">
        <v>44442</v>
      </c>
      <c r="J17" s="278" t="s">
        <v>2107</v>
      </c>
    </row>
    <row r="18" spans="1:10" ht="23.25" x14ac:dyDescent="0.35">
      <c r="A18" s="274" t="s">
        <v>2108</v>
      </c>
      <c r="B18" s="275" t="s">
        <v>2079</v>
      </c>
      <c r="C18" s="275" t="s">
        <v>2069</v>
      </c>
      <c r="D18" s="276" t="s">
        <v>2109</v>
      </c>
      <c r="E18" s="277">
        <v>30000</v>
      </c>
      <c r="F18" s="275" t="s">
        <v>2098</v>
      </c>
      <c r="G18" s="309" t="s">
        <v>2072</v>
      </c>
      <c r="H18" s="309">
        <v>44399</v>
      </c>
      <c r="I18" s="309">
        <v>44403</v>
      </c>
      <c r="J18" s="278" t="s">
        <v>2110</v>
      </c>
    </row>
    <row r="19" spans="1:10" ht="23.25" x14ac:dyDescent="0.35">
      <c r="A19" s="274" t="s">
        <v>2111</v>
      </c>
      <c r="B19" s="275" t="s">
        <v>2079</v>
      </c>
      <c r="C19" s="275" t="s">
        <v>2069</v>
      </c>
      <c r="D19" s="276" t="s">
        <v>2112</v>
      </c>
      <c r="E19" s="277">
        <v>214080</v>
      </c>
      <c r="F19" s="275" t="s">
        <v>2081</v>
      </c>
      <c r="G19" s="309" t="s">
        <v>2082</v>
      </c>
      <c r="H19" s="309">
        <v>43595</v>
      </c>
      <c r="I19" s="309">
        <v>44224</v>
      </c>
      <c r="J19" s="278" t="s">
        <v>2113</v>
      </c>
    </row>
    <row r="20" spans="1:10" ht="23.25" x14ac:dyDescent="0.35">
      <c r="A20" s="274" t="s">
        <v>2114</v>
      </c>
      <c r="B20" s="275" t="s">
        <v>2079</v>
      </c>
      <c r="C20" s="275" t="s">
        <v>2069</v>
      </c>
      <c r="D20" s="276" t="s">
        <v>2115</v>
      </c>
      <c r="E20" s="277">
        <v>505906.97</v>
      </c>
      <c r="F20" s="275" t="s">
        <v>2116</v>
      </c>
      <c r="G20" s="309" t="s">
        <v>2072</v>
      </c>
      <c r="H20" s="309">
        <v>44347</v>
      </c>
      <c r="I20" s="309">
        <v>44412</v>
      </c>
      <c r="J20" s="278" t="s">
        <v>2117</v>
      </c>
    </row>
    <row r="21" spans="1:10" ht="23.25" x14ac:dyDescent="0.35">
      <c r="A21" s="274" t="s">
        <v>2118</v>
      </c>
      <c r="B21" s="275" t="s">
        <v>2119</v>
      </c>
      <c r="C21" s="275" t="s">
        <v>2069</v>
      </c>
      <c r="D21" s="276" t="s">
        <v>2120</v>
      </c>
      <c r="E21" s="277">
        <v>143254.56</v>
      </c>
      <c r="F21" s="275" t="s">
        <v>2121</v>
      </c>
      <c r="G21" s="309" t="s">
        <v>2082</v>
      </c>
      <c r="H21" s="309">
        <v>44266</v>
      </c>
      <c r="I21" s="309">
        <v>44299</v>
      </c>
      <c r="J21" s="278" t="s">
        <v>2122</v>
      </c>
    </row>
    <row r="22" spans="1:10" ht="23.25" x14ac:dyDescent="0.35">
      <c r="A22" s="227" t="s">
        <v>2123</v>
      </c>
      <c r="B22" s="275" t="s">
        <v>2119</v>
      </c>
      <c r="C22" s="275" t="s">
        <v>2069</v>
      </c>
      <c r="D22" s="276" t="s">
        <v>2124</v>
      </c>
      <c r="E22" s="277">
        <v>844979.94000000006</v>
      </c>
      <c r="F22" s="275" t="s">
        <v>2125</v>
      </c>
      <c r="G22" s="309" t="s">
        <v>2072</v>
      </c>
      <c r="H22" s="309">
        <v>43493</v>
      </c>
      <c r="I22" s="309">
        <v>44356</v>
      </c>
      <c r="J22" s="278" t="s">
        <v>2126</v>
      </c>
    </row>
    <row r="23" spans="1:10" ht="23.25" x14ac:dyDescent="0.35">
      <c r="A23" s="274" t="s">
        <v>2127</v>
      </c>
      <c r="B23" s="275" t="s">
        <v>2119</v>
      </c>
      <c r="C23" s="275" t="s">
        <v>2069</v>
      </c>
      <c r="D23" s="276" t="s">
        <v>2128</v>
      </c>
      <c r="E23" s="277">
        <v>223804</v>
      </c>
      <c r="F23" s="275" t="s">
        <v>2129</v>
      </c>
      <c r="G23" s="309" t="s">
        <v>2082</v>
      </c>
      <c r="H23" s="309">
        <v>44298</v>
      </c>
      <c r="I23" s="309">
        <v>44355</v>
      </c>
      <c r="J23" s="278" t="s">
        <v>2130</v>
      </c>
    </row>
    <row r="24" spans="1:10" ht="34.9" x14ac:dyDescent="0.35">
      <c r="A24" s="227" t="s">
        <v>2131</v>
      </c>
      <c r="B24" s="275" t="s">
        <v>2119</v>
      </c>
      <c r="C24" s="275" t="s">
        <v>2069</v>
      </c>
      <c r="D24" s="276" t="s">
        <v>2132</v>
      </c>
      <c r="E24" s="277">
        <v>189401.08</v>
      </c>
      <c r="F24" s="275" t="s">
        <v>2133</v>
      </c>
      <c r="G24" s="309" t="s">
        <v>2072</v>
      </c>
      <c r="H24" s="309">
        <v>43479</v>
      </c>
      <c r="I24" s="309">
        <v>44251</v>
      </c>
      <c r="J24" s="278" t="s">
        <v>2134</v>
      </c>
    </row>
    <row r="25" spans="1:10" ht="34.9" x14ac:dyDescent="0.35">
      <c r="A25" s="227" t="s">
        <v>2135</v>
      </c>
      <c r="B25" s="275" t="s">
        <v>2119</v>
      </c>
      <c r="C25" s="275" t="s">
        <v>2069</v>
      </c>
      <c r="D25" s="276" t="s">
        <v>2136</v>
      </c>
      <c r="E25" s="277">
        <v>1851776</v>
      </c>
      <c r="F25" s="275" t="s">
        <v>2137</v>
      </c>
      <c r="G25" s="309" t="s">
        <v>2082</v>
      </c>
      <c r="H25" s="309">
        <v>44270</v>
      </c>
      <c r="I25" s="309">
        <v>44299</v>
      </c>
      <c r="J25" s="278" t="s">
        <v>2138</v>
      </c>
    </row>
    <row r="26" spans="1:10" ht="46.5" x14ac:dyDescent="0.35">
      <c r="A26" s="274" t="s">
        <v>2139</v>
      </c>
      <c r="B26" s="275" t="s">
        <v>2119</v>
      </c>
      <c r="C26" s="275" t="s">
        <v>2069</v>
      </c>
      <c r="D26" s="276" t="s">
        <v>2140</v>
      </c>
      <c r="E26" s="277">
        <v>19102.54</v>
      </c>
      <c r="F26" s="275" t="s">
        <v>2121</v>
      </c>
      <c r="G26" s="309" t="s">
        <v>2072</v>
      </c>
      <c r="H26" s="309">
        <v>43481</v>
      </c>
      <c r="I26" s="309">
        <v>44265</v>
      </c>
      <c r="J26" s="278" t="s">
        <v>2141</v>
      </c>
    </row>
    <row r="27" spans="1:10" ht="23.25" x14ac:dyDescent="0.35">
      <c r="A27" s="274" t="s">
        <v>2142</v>
      </c>
      <c r="B27" s="275" t="s">
        <v>2119</v>
      </c>
      <c r="C27" s="275" t="s">
        <v>2069</v>
      </c>
      <c r="D27" s="276" t="s">
        <v>2080</v>
      </c>
      <c r="E27" s="277">
        <v>639926.6</v>
      </c>
      <c r="F27" s="275" t="s">
        <v>2143</v>
      </c>
      <c r="G27" s="309" t="s">
        <v>2072</v>
      </c>
      <c r="H27" s="309">
        <v>43908</v>
      </c>
      <c r="I27" s="309">
        <v>44390</v>
      </c>
      <c r="J27" s="278" t="s">
        <v>2144</v>
      </c>
    </row>
    <row r="28" spans="1:10" ht="23.25" x14ac:dyDescent="0.35">
      <c r="A28" s="274" t="s">
        <v>2114</v>
      </c>
      <c r="B28" s="275" t="s">
        <v>2119</v>
      </c>
      <c r="C28" s="275" t="s">
        <v>2069</v>
      </c>
      <c r="D28" s="276" t="s">
        <v>2080</v>
      </c>
      <c r="E28" s="277">
        <v>555267.41</v>
      </c>
      <c r="F28" s="275" t="s">
        <v>2116</v>
      </c>
      <c r="G28" s="309" t="s">
        <v>2072</v>
      </c>
      <c r="H28" s="309">
        <v>43908</v>
      </c>
      <c r="I28" s="309">
        <v>44291</v>
      </c>
      <c r="J28" s="278" t="s">
        <v>2144</v>
      </c>
    </row>
    <row r="29" spans="1:10" ht="34.9" x14ac:dyDescent="0.35">
      <c r="A29" s="274" t="s">
        <v>2145</v>
      </c>
      <c r="B29" s="275" t="s">
        <v>2119</v>
      </c>
      <c r="C29" s="275" t="s">
        <v>2069</v>
      </c>
      <c r="D29" s="276" t="s">
        <v>2146</v>
      </c>
      <c r="E29" s="277">
        <v>100298.85999999999</v>
      </c>
      <c r="F29" s="275" t="s">
        <v>2129</v>
      </c>
      <c r="G29" s="309" t="s">
        <v>2072</v>
      </c>
      <c r="H29" s="309">
        <v>43439</v>
      </c>
      <c r="I29" s="309">
        <v>44265</v>
      </c>
      <c r="J29" s="278" t="s">
        <v>2147</v>
      </c>
    </row>
    <row r="30" spans="1:10" ht="23.25" x14ac:dyDescent="0.35">
      <c r="A30" s="274" t="s">
        <v>2148</v>
      </c>
      <c r="B30" s="275" t="s">
        <v>2119</v>
      </c>
      <c r="C30" s="275" t="s">
        <v>2069</v>
      </c>
      <c r="D30" s="276" t="s">
        <v>2085</v>
      </c>
      <c r="E30" s="277">
        <v>264574</v>
      </c>
      <c r="F30" s="275" t="s">
        <v>2149</v>
      </c>
      <c r="G30" s="309" t="s">
        <v>2072</v>
      </c>
      <c r="H30" s="309">
        <v>44132</v>
      </c>
      <c r="I30" s="309">
        <v>44489</v>
      </c>
      <c r="J30" s="278" t="s">
        <v>2150</v>
      </c>
    </row>
    <row r="31" spans="1:10" ht="23.25" x14ac:dyDescent="0.35">
      <c r="A31" s="274" t="s">
        <v>2151</v>
      </c>
      <c r="B31" s="275" t="s">
        <v>2119</v>
      </c>
      <c r="C31" s="275" t="s">
        <v>2069</v>
      </c>
      <c r="D31" s="276" t="s">
        <v>2152</v>
      </c>
      <c r="E31" s="277">
        <v>494340</v>
      </c>
      <c r="F31" s="275" t="s">
        <v>2153</v>
      </c>
      <c r="G31" s="309" t="s">
        <v>2072</v>
      </c>
      <c r="H31" s="309">
        <v>43866</v>
      </c>
      <c r="I31" s="309">
        <v>44211</v>
      </c>
      <c r="J31" s="278" t="s">
        <v>2154</v>
      </c>
    </row>
    <row r="32" spans="1:10" ht="34.9" x14ac:dyDescent="0.35">
      <c r="A32" s="227" t="s">
        <v>2155</v>
      </c>
      <c r="B32" s="275" t="s">
        <v>2119</v>
      </c>
      <c r="C32" s="275" t="s">
        <v>2069</v>
      </c>
      <c r="D32" s="276" t="s">
        <v>2089</v>
      </c>
      <c r="E32" s="277">
        <v>1417633.3</v>
      </c>
      <c r="F32" s="275" t="s">
        <v>2076</v>
      </c>
      <c r="G32" s="309" t="s">
        <v>2082</v>
      </c>
      <c r="H32" s="309">
        <v>44126</v>
      </c>
      <c r="I32" s="309">
        <v>44537</v>
      </c>
      <c r="J32" s="278" t="s">
        <v>2156</v>
      </c>
    </row>
    <row r="33" spans="1:10" ht="23.25" x14ac:dyDescent="0.35">
      <c r="A33" s="274" t="s">
        <v>2157</v>
      </c>
      <c r="B33" s="275" t="s">
        <v>2119</v>
      </c>
      <c r="C33" s="275" t="s">
        <v>2069</v>
      </c>
      <c r="D33" s="276" t="s">
        <v>2101</v>
      </c>
      <c r="E33" s="277">
        <v>151329.59</v>
      </c>
      <c r="F33" s="275" t="s">
        <v>2158</v>
      </c>
      <c r="G33" s="309" t="s">
        <v>2072</v>
      </c>
      <c r="H33" s="309">
        <v>44118</v>
      </c>
      <c r="I33" s="309">
        <v>44264</v>
      </c>
      <c r="J33" s="278" t="s">
        <v>2159</v>
      </c>
    </row>
    <row r="34" spans="1:10" ht="23.25" x14ac:dyDescent="0.35">
      <c r="A34" s="274" t="s">
        <v>2142</v>
      </c>
      <c r="B34" s="275" t="s">
        <v>2119</v>
      </c>
      <c r="C34" s="275" t="s">
        <v>2069</v>
      </c>
      <c r="D34" s="276" t="s">
        <v>2109</v>
      </c>
      <c r="E34" s="277">
        <v>299690.77</v>
      </c>
      <c r="F34" s="275" t="s">
        <v>2143</v>
      </c>
      <c r="G34" s="309" t="s">
        <v>2072</v>
      </c>
      <c r="H34" s="309">
        <v>44400</v>
      </c>
      <c r="I34" s="309">
        <v>44462</v>
      </c>
      <c r="J34" s="278" t="s">
        <v>2160</v>
      </c>
    </row>
    <row r="35" spans="1:10" ht="23.25" x14ac:dyDescent="0.35">
      <c r="A35" s="274" t="s">
        <v>2161</v>
      </c>
      <c r="B35" s="275" t="s">
        <v>2119</v>
      </c>
      <c r="C35" s="275" t="s">
        <v>2069</v>
      </c>
      <c r="D35" s="276" t="s">
        <v>2109</v>
      </c>
      <c r="E35" s="277">
        <v>720585.7699999999</v>
      </c>
      <c r="F35" s="275" t="s">
        <v>2116</v>
      </c>
      <c r="G35" s="309" t="s">
        <v>2072</v>
      </c>
      <c r="H35" s="309">
        <v>44400</v>
      </c>
      <c r="I35" s="309">
        <v>44454</v>
      </c>
      <c r="J35" s="278" t="s">
        <v>2160</v>
      </c>
    </row>
    <row r="36" spans="1:10" ht="23.25" x14ac:dyDescent="0.35">
      <c r="A36" s="227" t="s">
        <v>2162</v>
      </c>
      <c r="B36" s="275" t="s">
        <v>2119</v>
      </c>
      <c r="C36" s="275" t="s">
        <v>2069</v>
      </c>
      <c r="D36" s="276" t="s">
        <v>2163</v>
      </c>
      <c r="E36" s="277">
        <v>5558107.4400000004</v>
      </c>
      <c r="F36" s="275" t="s">
        <v>2164</v>
      </c>
      <c r="G36" s="309" t="s">
        <v>2082</v>
      </c>
      <c r="H36" s="309">
        <v>44127</v>
      </c>
      <c r="I36" s="309">
        <v>44504</v>
      </c>
      <c r="J36" s="278" t="s">
        <v>2165</v>
      </c>
    </row>
    <row r="37" spans="1:10" ht="23.25" x14ac:dyDescent="0.35">
      <c r="A37" s="274" t="s">
        <v>2155</v>
      </c>
      <c r="B37" s="275" t="s">
        <v>2119</v>
      </c>
      <c r="C37" s="275" t="s">
        <v>2069</v>
      </c>
      <c r="D37" s="276" t="s">
        <v>2166</v>
      </c>
      <c r="E37" s="277">
        <v>263348.46999999997</v>
      </c>
      <c r="F37" s="275" t="s">
        <v>2129</v>
      </c>
      <c r="G37" s="309" t="s">
        <v>2072</v>
      </c>
      <c r="H37" s="309">
        <v>42865</v>
      </c>
      <c r="I37" s="309">
        <v>44218</v>
      </c>
      <c r="J37" s="278" t="s">
        <v>2167</v>
      </c>
    </row>
    <row r="38" spans="1:10" ht="46.5" x14ac:dyDescent="0.35">
      <c r="A38" s="274" t="s">
        <v>2168</v>
      </c>
      <c r="B38" s="275" t="s">
        <v>2169</v>
      </c>
      <c r="C38" s="275" t="s">
        <v>2069</v>
      </c>
      <c r="D38" s="276" t="s">
        <v>2093</v>
      </c>
      <c r="E38" s="277">
        <v>209440</v>
      </c>
      <c r="F38" s="275" t="s">
        <v>2170</v>
      </c>
      <c r="G38" s="309" t="s">
        <v>2072</v>
      </c>
      <c r="H38" s="309">
        <v>44553</v>
      </c>
      <c r="I38" s="309">
        <v>44558</v>
      </c>
      <c r="J38" s="278" t="s">
        <v>2171</v>
      </c>
    </row>
    <row r="39" spans="1:10" ht="60.75" customHeight="1" x14ac:dyDescent="0.35">
      <c r="A39" s="274" t="s">
        <v>2172</v>
      </c>
      <c r="B39" s="275" t="s">
        <v>2169</v>
      </c>
      <c r="C39" s="275" t="s">
        <v>2069</v>
      </c>
      <c r="D39" s="276" t="s">
        <v>2097</v>
      </c>
      <c r="E39" s="277">
        <v>54140.65</v>
      </c>
      <c r="F39" s="275" t="s">
        <v>2173</v>
      </c>
      <c r="G39" s="309" t="s">
        <v>2072</v>
      </c>
      <c r="H39" s="309">
        <v>44363</v>
      </c>
      <c r="I39" s="309">
        <v>44431</v>
      </c>
      <c r="J39" s="278" t="s">
        <v>2174</v>
      </c>
    </row>
    <row r="40" spans="1:10" ht="48" customHeight="1" x14ac:dyDescent="0.35">
      <c r="A40" s="274" t="s">
        <v>2175</v>
      </c>
      <c r="B40" s="275" t="s">
        <v>2169</v>
      </c>
      <c r="C40" s="275" t="s">
        <v>2069</v>
      </c>
      <c r="D40" s="276" t="s">
        <v>2109</v>
      </c>
      <c r="E40" s="277">
        <v>54626</v>
      </c>
      <c r="F40" s="275" t="s">
        <v>2176</v>
      </c>
      <c r="G40" s="309" t="s">
        <v>2072</v>
      </c>
      <c r="H40" s="309">
        <v>44307</v>
      </c>
      <c r="I40" s="309">
        <v>44307</v>
      </c>
      <c r="J40" s="278" t="s">
        <v>2177</v>
      </c>
    </row>
    <row r="41" spans="1:10" ht="46.5" x14ac:dyDescent="0.35">
      <c r="A41" s="274" t="s">
        <v>2178</v>
      </c>
      <c r="B41" s="275" t="s">
        <v>2169</v>
      </c>
      <c r="C41" s="275" t="s">
        <v>2069</v>
      </c>
      <c r="D41" s="276" t="s">
        <v>2109</v>
      </c>
      <c r="E41" s="277">
        <v>217432.3</v>
      </c>
      <c r="F41" s="275" t="s">
        <v>2179</v>
      </c>
      <c r="G41" s="309" t="s">
        <v>2072</v>
      </c>
      <c r="H41" s="309">
        <v>44307</v>
      </c>
      <c r="I41" s="309">
        <v>44307</v>
      </c>
      <c r="J41" s="278" t="s">
        <v>2180</v>
      </c>
    </row>
    <row r="42" spans="1:10" ht="34.9" x14ac:dyDescent="0.35">
      <c r="A42" s="274" t="s">
        <v>2181</v>
      </c>
      <c r="B42" s="275" t="s">
        <v>2169</v>
      </c>
      <c r="C42" s="275" t="s">
        <v>2069</v>
      </c>
      <c r="D42" s="276" t="s">
        <v>2163</v>
      </c>
      <c r="E42" s="277">
        <v>147810</v>
      </c>
      <c r="F42" s="275" t="s">
        <v>2182</v>
      </c>
      <c r="G42" s="309" t="s">
        <v>2072</v>
      </c>
      <c r="H42" s="309">
        <v>43992</v>
      </c>
      <c r="I42" s="309">
        <v>44326</v>
      </c>
      <c r="J42" s="278" t="s">
        <v>2183</v>
      </c>
    </row>
    <row r="43" spans="1:10" ht="58.15" x14ac:dyDescent="0.35">
      <c r="A43" s="274" t="s">
        <v>2184</v>
      </c>
      <c r="B43" s="275" t="s">
        <v>2169</v>
      </c>
      <c r="C43" s="275" t="s">
        <v>2069</v>
      </c>
      <c r="D43" s="276" t="s">
        <v>2115</v>
      </c>
      <c r="E43" s="277">
        <v>193309.55</v>
      </c>
      <c r="F43" s="275" t="s">
        <v>2170</v>
      </c>
      <c r="G43" s="309" t="s">
        <v>2072</v>
      </c>
      <c r="H43" s="309">
        <v>44258</v>
      </c>
      <c r="I43" s="309">
        <v>44258</v>
      </c>
      <c r="J43" s="278" t="s">
        <v>2185</v>
      </c>
    </row>
    <row r="44" spans="1:10" ht="46.5" x14ac:dyDescent="0.35">
      <c r="A44" s="274" t="s">
        <v>2186</v>
      </c>
      <c r="B44" s="275" t="s">
        <v>2169</v>
      </c>
      <c r="C44" s="275" t="s">
        <v>2069</v>
      </c>
      <c r="D44" s="276" t="s">
        <v>2115</v>
      </c>
      <c r="E44" s="277">
        <v>55905.99</v>
      </c>
      <c r="F44" s="275" t="s">
        <v>2187</v>
      </c>
      <c r="G44" s="309" t="s">
        <v>2072</v>
      </c>
      <c r="H44" s="309">
        <v>44258</v>
      </c>
      <c r="I44" s="309">
        <v>44258</v>
      </c>
      <c r="J44" s="278" t="s">
        <v>2188</v>
      </c>
    </row>
    <row r="45" spans="1:10" ht="46.5" x14ac:dyDescent="0.35">
      <c r="A45" s="274" t="s">
        <v>2189</v>
      </c>
      <c r="B45" s="275" t="s">
        <v>2190</v>
      </c>
      <c r="C45" s="275" t="s">
        <v>2190</v>
      </c>
      <c r="D45" s="276">
        <v>2161</v>
      </c>
      <c r="E45" s="277">
        <v>154624.99</v>
      </c>
      <c r="F45" s="275" t="s">
        <v>2191</v>
      </c>
      <c r="G45" s="309" t="s">
        <v>2072</v>
      </c>
      <c r="H45" s="309">
        <v>44560</v>
      </c>
      <c r="I45" s="309">
        <v>44560</v>
      </c>
      <c r="J45" s="276">
        <v>2161</v>
      </c>
    </row>
    <row r="46" spans="1:10" ht="46.5" x14ac:dyDescent="0.35">
      <c r="A46" s="274" t="s">
        <v>2192</v>
      </c>
      <c r="B46" s="275" t="s">
        <v>2190</v>
      </c>
      <c r="C46" s="275" t="s">
        <v>2190</v>
      </c>
      <c r="D46" s="276">
        <v>2160</v>
      </c>
      <c r="E46" s="277">
        <v>62820.19</v>
      </c>
      <c r="F46" s="275" t="s">
        <v>2191</v>
      </c>
      <c r="G46" s="309" t="s">
        <v>2072</v>
      </c>
      <c r="H46" s="309">
        <v>44560</v>
      </c>
      <c r="I46" s="309">
        <v>44560</v>
      </c>
      <c r="J46" s="276">
        <v>2160</v>
      </c>
    </row>
    <row r="47" spans="1:10" ht="34.9" x14ac:dyDescent="0.35">
      <c r="A47" s="274" t="s">
        <v>2193</v>
      </c>
      <c r="B47" s="275" t="s">
        <v>2190</v>
      </c>
      <c r="C47" s="275" t="s">
        <v>2190</v>
      </c>
      <c r="D47" s="276">
        <v>2159</v>
      </c>
      <c r="E47" s="277">
        <v>131340.29</v>
      </c>
      <c r="F47" s="275" t="s">
        <v>2191</v>
      </c>
      <c r="G47" s="309" t="s">
        <v>2072</v>
      </c>
      <c r="H47" s="309">
        <v>44560</v>
      </c>
      <c r="I47" s="309">
        <v>44560</v>
      </c>
      <c r="J47" s="276">
        <v>2159</v>
      </c>
    </row>
    <row r="48" spans="1:10" ht="46.5" x14ac:dyDescent="0.35">
      <c r="A48" s="274" t="s">
        <v>2194</v>
      </c>
      <c r="B48" s="275" t="s">
        <v>2190</v>
      </c>
      <c r="C48" s="275" t="s">
        <v>2190</v>
      </c>
      <c r="D48" s="276">
        <v>2158</v>
      </c>
      <c r="E48" s="277">
        <v>53118.23</v>
      </c>
      <c r="F48" s="275" t="s">
        <v>2191</v>
      </c>
      <c r="G48" s="309" t="s">
        <v>2072</v>
      </c>
      <c r="H48" s="309">
        <v>44560</v>
      </c>
      <c r="I48" s="309">
        <v>44560</v>
      </c>
      <c r="J48" s="276">
        <v>2158</v>
      </c>
    </row>
    <row r="49" spans="1:10" ht="46.5" x14ac:dyDescent="0.35">
      <c r="A49" s="274" t="s">
        <v>2195</v>
      </c>
      <c r="B49" s="275" t="s">
        <v>2190</v>
      </c>
      <c r="C49" s="275" t="s">
        <v>2190</v>
      </c>
      <c r="D49" s="276">
        <v>2156</v>
      </c>
      <c r="E49" s="277">
        <v>43416.27</v>
      </c>
      <c r="F49" s="275" t="s">
        <v>2191</v>
      </c>
      <c r="G49" s="309" t="s">
        <v>2072</v>
      </c>
      <c r="H49" s="309">
        <v>44560</v>
      </c>
      <c r="I49" s="309">
        <v>44560</v>
      </c>
      <c r="J49" s="276">
        <v>2156</v>
      </c>
    </row>
    <row r="50" spans="1:10" ht="23.25" x14ac:dyDescent="0.35">
      <c r="A50" s="274" t="s">
        <v>2196</v>
      </c>
      <c r="B50" s="275" t="s">
        <v>2190</v>
      </c>
      <c r="C50" s="275" t="s">
        <v>2190</v>
      </c>
      <c r="D50" s="276">
        <v>2095</v>
      </c>
      <c r="E50" s="277">
        <v>38381.42</v>
      </c>
      <c r="F50" s="275" t="s">
        <v>2197</v>
      </c>
      <c r="G50" s="309" t="s">
        <v>2072</v>
      </c>
      <c r="H50" s="309">
        <v>44540</v>
      </c>
      <c r="I50" s="309">
        <v>44540</v>
      </c>
      <c r="J50" s="276">
        <v>2095</v>
      </c>
    </row>
    <row r="51" spans="1:10" ht="58.15" x14ac:dyDescent="0.35">
      <c r="A51" s="274" t="s">
        <v>2198</v>
      </c>
      <c r="B51" s="275" t="s">
        <v>2190</v>
      </c>
      <c r="C51" s="275" t="s">
        <v>2190</v>
      </c>
      <c r="D51" s="276">
        <v>2077</v>
      </c>
      <c r="E51" s="277">
        <v>33000</v>
      </c>
      <c r="F51" s="275" t="s">
        <v>2199</v>
      </c>
      <c r="G51" s="309" t="s">
        <v>2072</v>
      </c>
      <c r="H51" s="309">
        <v>44539</v>
      </c>
      <c r="I51" s="309">
        <v>44539</v>
      </c>
      <c r="J51" s="276">
        <v>2077</v>
      </c>
    </row>
    <row r="52" spans="1:10" ht="46.5" x14ac:dyDescent="0.35">
      <c r="A52" s="274" t="s">
        <v>2200</v>
      </c>
      <c r="B52" s="275" t="s">
        <v>2190</v>
      </c>
      <c r="C52" s="275" t="s">
        <v>2190</v>
      </c>
      <c r="D52" s="276">
        <v>2001</v>
      </c>
      <c r="E52" s="277">
        <v>33540.129999999997</v>
      </c>
      <c r="F52" s="275" t="s">
        <v>2201</v>
      </c>
      <c r="G52" s="309" t="s">
        <v>2072</v>
      </c>
      <c r="H52" s="309">
        <v>44529</v>
      </c>
      <c r="I52" s="309">
        <v>44529</v>
      </c>
      <c r="J52" s="276">
        <v>2001</v>
      </c>
    </row>
    <row r="53" spans="1:10" ht="46.5" x14ac:dyDescent="0.35">
      <c r="A53" s="274" t="s">
        <v>2202</v>
      </c>
      <c r="B53" s="275" t="s">
        <v>2190</v>
      </c>
      <c r="C53" s="275" t="s">
        <v>2190</v>
      </c>
      <c r="D53" s="276">
        <v>1988</v>
      </c>
      <c r="E53" s="277">
        <v>72522.149999999994</v>
      </c>
      <c r="F53" s="275" t="s">
        <v>2191</v>
      </c>
      <c r="G53" s="309" t="s">
        <v>2072</v>
      </c>
      <c r="H53" s="309">
        <v>44526</v>
      </c>
      <c r="I53" s="309">
        <v>44526</v>
      </c>
      <c r="J53" s="276">
        <v>1988</v>
      </c>
    </row>
    <row r="54" spans="1:10" ht="34.9" x14ac:dyDescent="0.35">
      <c r="A54" s="274" t="s">
        <v>2203</v>
      </c>
      <c r="B54" s="275" t="s">
        <v>2190</v>
      </c>
      <c r="C54" s="275" t="s">
        <v>2190</v>
      </c>
      <c r="D54" s="276">
        <v>1984</v>
      </c>
      <c r="E54" s="277">
        <v>177909.7</v>
      </c>
      <c r="F54" s="275" t="s">
        <v>2191</v>
      </c>
      <c r="G54" s="309" t="s">
        <v>2072</v>
      </c>
      <c r="H54" s="309">
        <v>44526</v>
      </c>
      <c r="I54" s="309">
        <v>44526</v>
      </c>
      <c r="J54" s="276">
        <v>1984</v>
      </c>
    </row>
    <row r="55" spans="1:10" ht="23.25" x14ac:dyDescent="0.35">
      <c r="A55" s="274" t="s">
        <v>2204</v>
      </c>
      <c r="B55" s="275" t="s">
        <v>2190</v>
      </c>
      <c r="C55" s="275" t="s">
        <v>2190</v>
      </c>
      <c r="D55" s="276">
        <v>1979</v>
      </c>
      <c r="E55" s="277">
        <v>20640</v>
      </c>
      <c r="F55" s="275" t="s">
        <v>2205</v>
      </c>
      <c r="G55" s="309" t="s">
        <v>2072</v>
      </c>
      <c r="H55" s="309">
        <v>44526</v>
      </c>
      <c r="I55" s="309">
        <v>44526</v>
      </c>
      <c r="J55" s="276">
        <v>1979</v>
      </c>
    </row>
    <row r="56" spans="1:10" ht="34.9" x14ac:dyDescent="0.35">
      <c r="A56" s="274" t="s">
        <v>2206</v>
      </c>
      <c r="B56" s="275" t="s">
        <v>2190</v>
      </c>
      <c r="C56" s="275" t="s">
        <v>2190</v>
      </c>
      <c r="D56" s="276">
        <v>1970</v>
      </c>
      <c r="E56" s="277">
        <v>28680</v>
      </c>
      <c r="F56" s="275" t="s">
        <v>2207</v>
      </c>
      <c r="G56" s="309" t="s">
        <v>2072</v>
      </c>
      <c r="H56" s="309">
        <v>44525</v>
      </c>
      <c r="I56" s="309">
        <v>44525</v>
      </c>
      <c r="J56" s="276">
        <v>1970</v>
      </c>
    </row>
    <row r="57" spans="1:10" ht="46.5" x14ac:dyDescent="0.35">
      <c r="A57" s="274" t="s">
        <v>2208</v>
      </c>
      <c r="B57" s="275" t="s">
        <v>2190</v>
      </c>
      <c r="C57" s="275" t="s">
        <v>2190</v>
      </c>
      <c r="D57" s="276">
        <v>1966</v>
      </c>
      <c r="E57" s="277">
        <v>66240</v>
      </c>
      <c r="F57" s="275" t="s">
        <v>2209</v>
      </c>
      <c r="G57" s="309" t="s">
        <v>2072</v>
      </c>
      <c r="H57" s="309">
        <v>44525</v>
      </c>
      <c r="I57" s="309">
        <v>44525</v>
      </c>
      <c r="J57" s="276">
        <v>1966</v>
      </c>
    </row>
    <row r="58" spans="1:10" ht="46.5" x14ac:dyDescent="0.35">
      <c r="A58" s="274" t="s">
        <v>2210</v>
      </c>
      <c r="B58" s="275" t="s">
        <v>2190</v>
      </c>
      <c r="C58" s="275" t="s">
        <v>2190</v>
      </c>
      <c r="D58" s="276">
        <v>1965</v>
      </c>
      <c r="E58" s="277">
        <v>19200</v>
      </c>
      <c r="F58" s="275" t="s">
        <v>2211</v>
      </c>
      <c r="G58" s="309" t="s">
        <v>2072</v>
      </c>
      <c r="H58" s="309">
        <v>44525</v>
      </c>
      <c r="I58" s="309">
        <v>44525</v>
      </c>
      <c r="J58" s="276">
        <v>1965</v>
      </c>
    </row>
    <row r="59" spans="1:10" ht="34.9" x14ac:dyDescent="0.35">
      <c r="A59" s="274" t="s">
        <v>2212</v>
      </c>
      <c r="B59" s="275" t="s">
        <v>2190</v>
      </c>
      <c r="C59" s="275" t="s">
        <v>2190</v>
      </c>
      <c r="D59" s="276">
        <v>1964</v>
      </c>
      <c r="E59" s="277">
        <v>66240</v>
      </c>
      <c r="F59" s="275" t="s">
        <v>2209</v>
      </c>
      <c r="G59" s="309" t="s">
        <v>2072</v>
      </c>
      <c r="H59" s="309">
        <v>44525</v>
      </c>
      <c r="I59" s="309">
        <v>44525</v>
      </c>
      <c r="J59" s="276">
        <v>1964</v>
      </c>
    </row>
    <row r="60" spans="1:10" ht="58.15" x14ac:dyDescent="0.35">
      <c r="A60" s="274" t="s">
        <v>2213</v>
      </c>
      <c r="B60" s="275" t="s">
        <v>2190</v>
      </c>
      <c r="C60" s="275" t="s">
        <v>2190</v>
      </c>
      <c r="D60" s="276">
        <v>1957</v>
      </c>
      <c r="E60" s="277">
        <v>29500</v>
      </c>
      <c r="F60" s="275" t="s">
        <v>2211</v>
      </c>
      <c r="G60" s="309" t="s">
        <v>2072</v>
      </c>
      <c r="H60" s="309">
        <v>44524</v>
      </c>
      <c r="I60" s="309">
        <v>44524</v>
      </c>
      <c r="J60" s="276">
        <v>1957</v>
      </c>
    </row>
    <row r="61" spans="1:10" ht="46.5" x14ac:dyDescent="0.35">
      <c r="A61" s="274" t="s">
        <v>2214</v>
      </c>
      <c r="B61" s="275" t="s">
        <v>2190</v>
      </c>
      <c r="C61" s="275" t="s">
        <v>2190</v>
      </c>
      <c r="D61" s="276">
        <v>1927</v>
      </c>
      <c r="E61" s="277">
        <v>33000</v>
      </c>
      <c r="F61" s="275" t="s">
        <v>2215</v>
      </c>
      <c r="G61" s="309" t="s">
        <v>2072</v>
      </c>
      <c r="H61" s="309">
        <v>44519</v>
      </c>
      <c r="I61" s="309">
        <v>44519</v>
      </c>
      <c r="J61" s="276">
        <v>1927</v>
      </c>
    </row>
    <row r="62" spans="1:10" ht="34.9" x14ac:dyDescent="0.35">
      <c r="A62" s="274" t="s">
        <v>2216</v>
      </c>
      <c r="B62" s="275" t="s">
        <v>2190</v>
      </c>
      <c r="C62" s="275" t="s">
        <v>2190</v>
      </c>
      <c r="D62" s="276">
        <v>1919</v>
      </c>
      <c r="E62" s="277">
        <v>33700</v>
      </c>
      <c r="F62" s="275" t="s">
        <v>2217</v>
      </c>
      <c r="G62" s="309" t="s">
        <v>2072</v>
      </c>
      <c r="H62" s="309">
        <v>44518</v>
      </c>
      <c r="I62" s="309">
        <v>44518</v>
      </c>
      <c r="J62" s="276">
        <v>1919</v>
      </c>
    </row>
    <row r="63" spans="1:10" ht="34.9" x14ac:dyDescent="0.35">
      <c r="A63" s="274" t="s">
        <v>2218</v>
      </c>
      <c r="B63" s="275" t="s">
        <v>2190</v>
      </c>
      <c r="C63" s="275" t="s">
        <v>2190</v>
      </c>
      <c r="D63" s="276">
        <v>1913</v>
      </c>
      <c r="E63" s="277">
        <v>20000</v>
      </c>
      <c r="F63" s="275" t="s">
        <v>2219</v>
      </c>
      <c r="G63" s="309" t="s">
        <v>2072</v>
      </c>
      <c r="H63" s="309">
        <v>44517</v>
      </c>
      <c r="I63" s="309">
        <v>44517</v>
      </c>
      <c r="J63" s="276">
        <v>1913</v>
      </c>
    </row>
    <row r="64" spans="1:10" ht="34.9" x14ac:dyDescent="0.35">
      <c r="A64" s="274" t="s">
        <v>2220</v>
      </c>
      <c r="B64" s="275" t="s">
        <v>2190</v>
      </c>
      <c r="C64" s="275" t="s">
        <v>2190</v>
      </c>
      <c r="D64" s="276">
        <v>1901</v>
      </c>
      <c r="E64" s="277">
        <v>20160</v>
      </c>
      <c r="F64" s="275" t="s">
        <v>2221</v>
      </c>
      <c r="G64" s="309" t="s">
        <v>2072</v>
      </c>
      <c r="H64" s="309">
        <v>44512</v>
      </c>
      <c r="I64" s="309">
        <v>44512</v>
      </c>
      <c r="J64" s="276">
        <v>1901</v>
      </c>
    </row>
    <row r="65" spans="1:10" ht="23.25" x14ac:dyDescent="0.35">
      <c r="A65" s="227" t="s">
        <v>2196</v>
      </c>
      <c r="B65" s="275" t="s">
        <v>2190</v>
      </c>
      <c r="C65" s="275" t="s">
        <v>2190</v>
      </c>
      <c r="D65" s="276">
        <v>1887</v>
      </c>
      <c r="E65" s="277">
        <v>35570</v>
      </c>
      <c r="F65" s="275" t="s">
        <v>2197</v>
      </c>
      <c r="G65" s="309" t="s">
        <v>2072</v>
      </c>
      <c r="H65" s="309">
        <v>44510</v>
      </c>
      <c r="I65" s="309">
        <v>44510</v>
      </c>
      <c r="J65" s="276">
        <v>1887</v>
      </c>
    </row>
    <row r="66" spans="1:10" ht="23.25" x14ac:dyDescent="0.35">
      <c r="A66" s="274" t="s">
        <v>2222</v>
      </c>
      <c r="B66" s="275" t="s">
        <v>2190</v>
      </c>
      <c r="C66" s="275" t="s">
        <v>2190</v>
      </c>
      <c r="D66" s="276">
        <v>1860</v>
      </c>
      <c r="E66" s="277">
        <v>21000</v>
      </c>
      <c r="F66" s="275" t="s">
        <v>2223</v>
      </c>
      <c r="G66" s="309" t="s">
        <v>2072</v>
      </c>
      <c r="H66" s="309">
        <v>44504</v>
      </c>
      <c r="I66" s="309">
        <v>44504</v>
      </c>
      <c r="J66" s="276">
        <v>1860</v>
      </c>
    </row>
    <row r="67" spans="1:10" ht="34.9" x14ac:dyDescent="0.35">
      <c r="A67" s="274" t="s">
        <v>2224</v>
      </c>
      <c r="B67" s="275" t="s">
        <v>2190</v>
      </c>
      <c r="C67" s="275" t="s">
        <v>2190</v>
      </c>
      <c r="D67" s="276">
        <v>1858</v>
      </c>
      <c r="E67" s="277">
        <v>34207.51</v>
      </c>
      <c r="F67" s="275" t="s">
        <v>2201</v>
      </c>
      <c r="G67" s="309" t="s">
        <v>2072</v>
      </c>
      <c r="H67" s="309">
        <v>44504</v>
      </c>
      <c r="I67" s="309">
        <v>44504</v>
      </c>
      <c r="J67" s="276">
        <v>1858</v>
      </c>
    </row>
    <row r="68" spans="1:10" ht="23.25" x14ac:dyDescent="0.35">
      <c r="A68" s="274" t="s">
        <v>2225</v>
      </c>
      <c r="B68" s="275" t="s">
        <v>2190</v>
      </c>
      <c r="C68" s="275" t="s">
        <v>2190</v>
      </c>
      <c r="D68" s="276">
        <v>1857</v>
      </c>
      <c r="E68" s="277">
        <v>21000</v>
      </c>
      <c r="F68" s="275" t="s">
        <v>2226</v>
      </c>
      <c r="G68" s="309" t="s">
        <v>2072</v>
      </c>
      <c r="H68" s="309">
        <v>44504</v>
      </c>
      <c r="I68" s="309">
        <v>44504</v>
      </c>
      <c r="J68" s="276">
        <v>1857</v>
      </c>
    </row>
    <row r="69" spans="1:10" ht="34.9" x14ac:dyDescent="0.35">
      <c r="A69" s="274" t="s">
        <v>2227</v>
      </c>
      <c r="B69" s="275" t="s">
        <v>2190</v>
      </c>
      <c r="C69" s="275" t="s">
        <v>2190</v>
      </c>
      <c r="D69" s="276">
        <v>1855</v>
      </c>
      <c r="E69" s="277">
        <v>20000</v>
      </c>
      <c r="F69" s="275" t="s">
        <v>2228</v>
      </c>
      <c r="G69" s="309" t="s">
        <v>2072</v>
      </c>
      <c r="H69" s="309">
        <v>44503</v>
      </c>
      <c r="I69" s="309">
        <v>44503</v>
      </c>
      <c r="J69" s="276">
        <v>1855</v>
      </c>
    </row>
    <row r="70" spans="1:10" ht="34.9" x14ac:dyDescent="0.35">
      <c r="A70" s="274" t="s">
        <v>2229</v>
      </c>
      <c r="B70" s="275" t="s">
        <v>2190</v>
      </c>
      <c r="C70" s="275" t="s">
        <v>2190</v>
      </c>
      <c r="D70" s="276">
        <v>1851</v>
      </c>
      <c r="E70" s="277">
        <v>20000</v>
      </c>
      <c r="F70" s="275" t="s">
        <v>2230</v>
      </c>
      <c r="G70" s="309" t="s">
        <v>2072</v>
      </c>
      <c r="H70" s="309">
        <v>44498</v>
      </c>
      <c r="I70" s="309">
        <v>44498</v>
      </c>
      <c r="J70" s="276">
        <v>1851</v>
      </c>
    </row>
    <row r="71" spans="1:10" ht="46.5" x14ac:dyDescent="0.35">
      <c r="A71" s="227" t="s">
        <v>2231</v>
      </c>
      <c r="B71" s="275" t="s">
        <v>2190</v>
      </c>
      <c r="C71" s="275" t="s">
        <v>2190</v>
      </c>
      <c r="D71" s="276">
        <v>1845</v>
      </c>
      <c r="E71" s="277">
        <v>20000</v>
      </c>
      <c r="F71" s="275" t="s">
        <v>2232</v>
      </c>
      <c r="G71" s="309" t="s">
        <v>2072</v>
      </c>
      <c r="H71" s="309">
        <v>44498</v>
      </c>
      <c r="I71" s="309">
        <v>44498</v>
      </c>
      <c r="J71" s="276">
        <v>1845</v>
      </c>
    </row>
    <row r="72" spans="1:10" ht="33.75" customHeight="1" x14ac:dyDescent="0.35">
      <c r="A72" s="274" t="s">
        <v>2233</v>
      </c>
      <c r="B72" s="275" t="s">
        <v>2190</v>
      </c>
      <c r="C72" s="275" t="s">
        <v>2190</v>
      </c>
      <c r="D72" s="276">
        <v>1842</v>
      </c>
      <c r="E72" s="277">
        <v>33000</v>
      </c>
      <c r="F72" s="275" t="s">
        <v>2234</v>
      </c>
      <c r="G72" s="309" t="s">
        <v>2072</v>
      </c>
      <c r="H72" s="309">
        <v>44498</v>
      </c>
      <c r="I72" s="309">
        <v>44498</v>
      </c>
      <c r="J72" s="276">
        <v>1842</v>
      </c>
    </row>
    <row r="73" spans="1:10" ht="46.5" x14ac:dyDescent="0.35">
      <c r="A73" s="274" t="s">
        <v>2235</v>
      </c>
      <c r="B73" s="275" t="s">
        <v>2190</v>
      </c>
      <c r="C73" s="275" t="s">
        <v>2190</v>
      </c>
      <c r="D73" s="276">
        <v>1806</v>
      </c>
      <c r="E73" s="277">
        <v>20000</v>
      </c>
      <c r="F73" s="275" t="s">
        <v>2236</v>
      </c>
      <c r="G73" s="309" t="s">
        <v>2072</v>
      </c>
      <c r="H73" s="309">
        <v>44497</v>
      </c>
      <c r="I73" s="309">
        <v>44497</v>
      </c>
      <c r="J73" s="276">
        <v>1806</v>
      </c>
    </row>
    <row r="74" spans="1:10" ht="34.9" x14ac:dyDescent="0.35">
      <c r="A74" s="274" t="s">
        <v>2237</v>
      </c>
      <c r="B74" s="275" t="s">
        <v>2190</v>
      </c>
      <c r="C74" s="275" t="s">
        <v>2190</v>
      </c>
      <c r="D74" s="276">
        <v>1797</v>
      </c>
      <c r="E74" s="277">
        <v>33000</v>
      </c>
      <c r="F74" s="275" t="s">
        <v>2238</v>
      </c>
      <c r="G74" s="309" t="s">
        <v>2072</v>
      </c>
      <c r="H74" s="309">
        <v>44496</v>
      </c>
      <c r="I74" s="309">
        <v>44496</v>
      </c>
      <c r="J74" s="276">
        <v>1797</v>
      </c>
    </row>
    <row r="75" spans="1:10" ht="34.9" x14ac:dyDescent="0.35">
      <c r="A75" s="274" t="s">
        <v>2239</v>
      </c>
      <c r="B75" s="275" t="s">
        <v>2190</v>
      </c>
      <c r="C75" s="275" t="s">
        <v>2190</v>
      </c>
      <c r="D75" s="276">
        <v>1795</v>
      </c>
      <c r="E75" s="277">
        <v>20670</v>
      </c>
      <c r="F75" s="275" t="s">
        <v>2240</v>
      </c>
      <c r="G75" s="309" t="s">
        <v>2072</v>
      </c>
      <c r="H75" s="309">
        <v>44496</v>
      </c>
      <c r="I75" s="309">
        <v>44496</v>
      </c>
      <c r="J75" s="276">
        <v>1795</v>
      </c>
    </row>
    <row r="76" spans="1:10" ht="62.25" customHeight="1" x14ac:dyDescent="0.35">
      <c r="A76" s="227" t="s">
        <v>2241</v>
      </c>
      <c r="B76" s="275" t="s">
        <v>2190</v>
      </c>
      <c r="C76" s="275" t="s">
        <v>2190</v>
      </c>
      <c r="D76" s="276">
        <v>1794</v>
      </c>
      <c r="E76" s="277">
        <v>53118.23</v>
      </c>
      <c r="F76" s="275" t="s">
        <v>2191</v>
      </c>
      <c r="G76" s="309" t="s">
        <v>2072</v>
      </c>
      <c r="H76" s="309">
        <v>44496</v>
      </c>
      <c r="I76" s="309">
        <v>44496</v>
      </c>
      <c r="J76" s="276">
        <v>1794</v>
      </c>
    </row>
    <row r="77" spans="1:10" ht="34.9" x14ac:dyDescent="0.35">
      <c r="A77" s="274" t="s">
        <v>2242</v>
      </c>
      <c r="B77" s="275" t="s">
        <v>2190</v>
      </c>
      <c r="C77" s="275" t="s">
        <v>2190</v>
      </c>
      <c r="D77" s="276">
        <v>1793</v>
      </c>
      <c r="E77" s="277">
        <v>131340.29</v>
      </c>
      <c r="F77" s="275" t="s">
        <v>2191</v>
      </c>
      <c r="G77" s="309" t="s">
        <v>2072</v>
      </c>
      <c r="H77" s="309">
        <v>44496</v>
      </c>
      <c r="I77" s="309">
        <v>44496</v>
      </c>
      <c r="J77" s="276">
        <v>1793</v>
      </c>
    </row>
    <row r="78" spans="1:10" ht="23.25" x14ac:dyDescent="0.35">
      <c r="A78" s="274" t="s">
        <v>2243</v>
      </c>
      <c r="B78" s="275" t="s">
        <v>2190</v>
      </c>
      <c r="C78" s="275" t="s">
        <v>2190</v>
      </c>
      <c r="D78" s="276">
        <v>1785</v>
      </c>
      <c r="E78" s="277">
        <v>29250</v>
      </c>
      <c r="F78" s="275" t="s">
        <v>2244</v>
      </c>
      <c r="G78" s="309" t="s">
        <v>2072</v>
      </c>
      <c r="H78" s="309">
        <v>44495</v>
      </c>
      <c r="I78" s="309">
        <v>44495</v>
      </c>
      <c r="J78" s="276">
        <v>1785</v>
      </c>
    </row>
    <row r="79" spans="1:10" ht="46.5" x14ac:dyDescent="0.35">
      <c r="A79" s="274" t="s">
        <v>2245</v>
      </c>
      <c r="B79" s="275" t="s">
        <v>2190</v>
      </c>
      <c r="C79" s="275" t="s">
        <v>2190</v>
      </c>
      <c r="D79" s="276">
        <v>1782</v>
      </c>
      <c r="E79" s="277">
        <v>25000</v>
      </c>
      <c r="F79" s="275" t="s">
        <v>2246</v>
      </c>
      <c r="G79" s="309" t="s">
        <v>2072</v>
      </c>
      <c r="H79" s="309">
        <v>44494</v>
      </c>
      <c r="I79" s="309">
        <v>44494</v>
      </c>
      <c r="J79" s="276">
        <v>1782</v>
      </c>
    </row>
    <row r="80" spans="1:10" ht="23.25" x14ac:dyDescent="0.35">
      <c r="A80" s="274" t="s">
        <v>2247</v>
      </c>
      <c r="B80" s="275" t="s">
        <v>2190</v>
      </c>
      <c r="C80" s="275" t="s">
        <v>2190</v>
      </c>
      <c r="D80" s="276">
        <v>1780</v>
      </c>
      <c r="E80" s="277">
        <v>23783</v>
      </c>
      <c r="F80" s="275" t="s">
        <v>2248</v>
      </c>
      <c r="G80" s="309" t="s">
        <v>2072</v>
      </c>
      <c r="H80" s="309">
        <v>44494</v>
      </c>
      <c r="I80" s="309">
        <v>44494</v>
      </c>
      <c r="J80" s="276">
        <v>1780</v>
      </c>
    </row>
    <row r="81" spans="1:10" ht="46.5" x14ac:dyDescent="0.35">
      <c r="A81" s="274" t="s">
        <v>2249</v>
      </c>
      <c r="B81" s="275" t="s">
        <v>2190</v>
      </c>
      <c r="C81" s="275" t="s">
        <v>2190</v>
      </c>
      <c r="D81" s="276">
        <v>1779</v>
      </c>
      <c r="E81" s="277">
        <v>33000</v>
      </c>
      <c r="F81" s="275" t="s">
        <v>2250</v>
      </c>
      <c r="G81" s="309" t="s">
        <v>2072</v>
      </c>
      <c r="H81" s="309">
        <v>44494</v>
      </c>
      <c r="I81" s="309">
        <v>44494</v>
      </c>
      <c r="J81" s="276">
        <v>1779</v>
      </c>
    </row>
    <row r="82" spans="1:10" ht="34.9" x14ac:dyDescent="0.35">
      <c r="A82" s="274" t="s">
        <v>2251</v>
      </c>
      <c r="B82" s="275" t="s">
        <v>2190</v>
      </c>
      <c r="C82" s="275" t="s">
        <v>2190</v>
      </c>
      <c r="D82" s="276">
        <v>1778</v>
      </c>
      <c r="E82" s="277">
        <v>33000</v>
      </c>
      <c r="F82" s="275" t="s">
        <v>2252</v>
      </c>
      <c r="G82" s="309" t="s">
        <v>2072</v>
      </c>
      <c r="H82" s="309">
        <v>44494</v>
      </c>
      <c r="I82" s="309">
        <v>44494</v>
      </c>
      <c r="J82" s="276">
        <v>1778</v>
      </c>
    </row>
    <row r="83" spans="1:10" ht="34.9" x14ac:dyDescent="0.35">
      <c r="A83" s="274" t="s">
        <v>2253</v>
      </c>
      <c r="B83" s="275" t="s">
        <v>2190</v>
      </c>
      <c r="C83" s="275" t="s">
        <v>2190</v>
      </c>
      <c r="D83" s="276">
        <v>1777</v>
      </c>
      <c r="E83" s="277">
        <v>24000</v>
      </c>
      <c r="F83" s="275" t="s">
        <v>2254</v>
      </c>
      <c r="G83" s="309" t="s">
        <v>2072</v>
      </c>
      <c r="H83" s="309">
        <v>44494</v>
      </c>
      <c r="I83" s="309">
        <v>44494</v>
      </c>
      <c r="J83" s="276">
        <v>1777</v>
      </c>
    </row>
    <row r="84" spans="1:10" ht="58.15" x14ac:dyDescent="0.35">
      <c r="A84" s="227" t="s">
        <v>2255</v>
      </c>
      <c r="B84" s="275" t="s">
        <v>2190</v>
      </c>
      <c r="C84" s="275" t="s">
        <v>2190</v>
      </c>
      <c r="D84" s="276">
        <v>1775</v>
      </c>
      <c r="E84" s="277">
        <v>33000</v>
      </c>
      <c r="F84" s="275" t="s">
        <v>2256</v>
      </c>
      <c r="G84" s="309" t="s">
        <v>2072</v>
      </c>
      <c r="H84" s="309">
        <v>44494</v>
      </c>
      <c r="I84" s="309">
        <v>44494</v>
      </c>
      <c r="J84" s="276">
        <v>1775</v>
      </c>
    </row>
    <row r="85" spans="1:10" ht="23.25" x14ac:dyDescent="0.35">
      <c r="A85" s="274" t="s">
        <v>2257</v>
      </c>
      <c r="B85" s="275" t="s">
        <v>2190</v>
      </c>
      <c r="C85" s="275" t="s">
        <v>2190</v>
      </c>
      <c r="D85" s="276">
        <v>1772</v>
      </c>
      <c r="E85" s="277">
        <v>30000</v>
      </c>
      <c r="F85" s="275" t="s">
        <v>2258</v>
      </c>
      <c r="G85" s="309" t="s">
        <v>2072</v>
      </c>
      <c r="H85" s="309">
        <v>44494</v>
      </c>
      <c r="I85" s="309">
        <v>44494</v>
      </c>
      <c r="J85" s="276">
        <v>1772</v>
      </c>
    </row>
    <row r="86" spans="1:10" ht="23.25" x14ac:dyDescent="0.35">
      <c r="A86" s="274" t="s">
        <v>2259</v>
      </c>
      <c r="B86" s="275" t="s">
        <v>2190</v>
      </c>
      <c r="C86" s="275" t="s">
        <v>2190</v>
      </c>
      <c r="D86" s="276">
        <v>1755</v>
      </c>
      <c r="E86" s="277">
        <v>20520</v>
      </c>
      <c r="F86" s="275" t="s">
        <v>2260</v>
      </c>
      <c r="G86" s="309" t="s">
        <v>2072</v>
      </c>
      <c r="H86" s="309">
        <v>44488</v>
      </c>
      <c r="I86" s="309">
        <v>44488</v>
      </c>
      <c r="J86" s="276">
        <v>1755</v>
      </c>
    </row>
    <row r="87" spans="1:10" ht="34.9" x14ac:dyDescent="0.35">
      <c r="A87" s="274" t="s">
        <v>2261</v>
      </c>
      <c r="B87" s="275" t="s">
        <v>2190</v>
      </c>
      <c r="C87" s="275" t="s">
        <v>2190</v>
      </c>
      <c r="D87" s="276">
        <v>1752</v>
      </c>
      <c r="E87" s="277">
        <v>25000</v>
      </c>
      <c r="F87" s="275" t="s">
        <v>2262</v>
      </c>
      <c r="G87" s="309" t="s">
        <v>2072</v>
      </c>
      <c r="H87" s="309">
        <v>44487</v>
      </c>
      <c r="I87" s="309">
        <v>44487</v>
      </c>
      <c r="J87" s="276">
        <v>1752</v>
      </c>
    </row>
    <row r="88" spans="1:10" ht="34.9" x14ac:dyDescent="0.35">
      <c r="A88" s="274" t="s">
        <v>2224</v>
      </c>
      <c r="B88" s="275" t="s">
        <v>2190</v>
      </c>
      <c r="C88" s="275" t="s">
        <v>2190</v>
      </c>
      <c r="D88" s="276">
        <v>1747</v>
      </c>
      <c r="E88" s="277">
        <v>33723.68</v>
      </c>
      <c r="F88" s="275" t="s">
        <v>2201</v>
      </c>
      <c r="G88" s="309" t="s">
        <v>2072</v>
      </c>
      <c r="H88" s="309">
        <v>44487</v>
      </c>
      <c r="I88" s="309">
        <v>44487</v>
      </c>
      <c r="J88" s="276">
        <v>1747</v>
      </c>
    </row>
    <row r="89" spans="1:10" ht="34.9" x14ac:dyDescent="0.35">
      <c r="A89" s="274" t="s">
        <v>2263</v>
      </c>
      <c r="B89" s="275" t="s">
        <v>2190</v>
      </c>
      <c r="C89" s="275" t="s">
        <v>2190</v>
      </c>
      <c r="D89" s="276">
        <v>1740</v>
      </c>
      <c r="E89" s="277">
        <v>30000</v>
      </c>
      <c r="F89" s="275" t="s">
        <v>2264</v>
      </c>
      <c r="G89" s="309" t="s">
        <v>2072</v>
      </c>
      <c r="H89" s="309">
        <v>44484</v>
      </c>
      <c r="I89" s="309">
        <v>44484</v>
      </c>
      <c r="J89" s="276">
        <v>1740</v>
      </c>
    </row>
    <row r="90" spans="1:10" ht="23.25" x14ac:dyDescent="0.35">
      <c r="A90" s="227" t="s">
        <v>2265</v>
      </c>
      <c r="B90" s="275" t="s">
        <v>2190</v>
      </c>
      <c r="C90" s="275" t="s">
        <v>2190</v>
      </c>
      <c r="D90" s="276">
        <v>1728</v>
      </c>
      <c r="E90" s="277">
        <v>22500</v>
      </c>
      <c r="F90" s="275" t="s">
        <v>2266</v>
      </c>
      <c r="G90" s="309" t="s">
        <v>2072</v>
      </c>
      <c r="H90" s="309">
        <v>44483</v>
      </c>
      <c r="I90" s="309">
        <v>44483</v>
      </c>
      <c r="J90" s="276">
        <v>1728</v>
      </c>
    </row>
    <row r="91" spans="1:10" ht="23.25" x14ac:dyDescent="0.35">
      <c r="A91" s="274" t="s">
        <v>2267</v>
      </c>
      <c r="B91" s="275" t="s">
        <v>2190</v>
      </c>
      <c r="C91" s="275" t="s">
        <v>2190</v>
      </c>
      <c r="D91" s="276">
        <v>1726</v>
      </c>
      <c r="E91" s="277">
        <v>27000</v>
      </c>
      <c r="F91" s="275" t="s">
        <v>2268</v>
      </c>
      <c r="G91" s="309" t="s">
        <v>2072</v>
      </c>
      <c r="H91" s="309">
        <v>44482</v>
      </c>
      <c r="I91" s="309">
        <v>44482</v>
      </c>
      <c r="J91" s="276">
        <v>1726</v>
      </c>
    </row>
    <row r="92" spans="1:10" ht="23.25" x14ac:dyDescent="0.35">
      <c r="A92" s="274" t="s">
        <v>2269</v>
      </c>
      <c r="B92" s="275" t="s">
        <v>2190</v>
      </c>
      <c r="C92" s="275" t="s">
        <v>2190</v>
      </c>
      <c r="D92" s="276">
        <v>1725</v>
      </c>
      <c r="E92" s="277">
        <v>34476</v>
      </c>
      <c r="F92" s="275" t="s">
        <v>2270</v>
      </c>
      <c r="G92" s="309" t="s">
        <v>2072</v>
      </c>
      <c r="H92" s="309">
        <v>44509</v>
      </c>
      <c r="I92" s="309">
        <v>44509</v>
      </c>
      <c r="J92" s="276">
        <v>1725</v>
      </c>
    </row>
    <row r="93" spans="1:10" ht="34.9" x14ac:dyDescent="0.35">
      <c r="A93" s="274" t="s">
        <v>2224</v>
      </c>
      <c r="B93" s="275" t="s">
        <v>2190</v>
      </c>
      <c r="C93" s="275" t="s">
        <v>2190</v>
      </c>
      <c r="D93" s="276">
        <v>1722</v>
      </c>
      <c r="E93" s="277">
        <v>28307</v>
      </c>
      <c r="F93" s="275" t="s">
        <v>2201</v>
      </c>
      <c r="G93" s="309" t="s">
        <v>2072</v>
      </c>
      <c r="H93" s="309">
        <v>44481</v>
      </c>
      <c r="I93" s="309">
        <v>44481</v>
      </c>
      <c r="J93" s="276">
        <v>1722</v>
      </c>
    </row>
    <row r="94" spans="1:10" ht="23.25" x14ac:dyDescent="0.35">
      <c r="A94" s="227" t="s">
        <v>2196</v>
      </c>
      <c r="B94" s="275" t="s">
        <v>2190</v>
      </c>
      <c r="C94" s="275" t="s">
        <v>2190</v>
      </c>
      <c r="D94" s="276">
        <v>1721</v>
      </c>
      <c r="E94" s="277">
        <v>34483.1</v>
      </c>
      <c r="F94" s="275" t="s">
        <v>2197</v>
      </c>
      <c r="G94" s="309" t="s">
        <v>2072</v>
      </c>
      <c r="H94" s="309">
        <v>44481</v>
      </c>
      <c r="I94" s="309">
        <v>44481</v>
      </c>
      <c r="J94" s="276">
        <v>1721</v>
      </c>
    </row>
    <row r="95" spans="1:10" ht="58.15" x14ac:dyDescent="0.35">
      <c r="A95" s="274" t="s">
        <v>2271</v>
      </c>
      <c r="B95" s="275" t="s">
        <v>2190</v>
      </c>
      <c r="C95" s="275" t="s">
        <v>2190</v>
      </c>
      <c r="D95" s="276">
        <v>1716</v>
      </c>
      <c r="E95" s="277">
        <v>21000</v>
      </c>
      <c r="F95" s="275" t="s">
        <v>2272</v>
      </c>
      <c r="G95" s="309" t="s">
        <v>2072</v>
      </c>
      <c r="H95" s="309">
        <v>44476</v>
      </c>
      <c r="I95" s="309">
        <v>44476</v>
      </c>
      <c r="J95" s="276">
        <v>1716</v>
      </c>
    </row>
    <row r="96" spans="1:10" ht="34.9" x14ac:dyDescent="0.35">
      <c r="A96" s="274" t="s">
        <v>2273</v>
      </c>
      <c r="B96" s="275" t="s">
        <v>2190</v>
      </c>
      <c r="C96" s="275" t="s">
        <v>2190</v>
      </c>
      <c r="D96" s="276">
        <v>1689</v>
      </c>
      <c r="E96" s="277">
        <v>19500</v>
      </c>
      <c r="F96" s="275" t="s">
        <v>2274</v>
      </c>
      <c r="G96" s="309" t="s">
        <v>2072</v>
      </c>
      <c r="H96" s="309">
        <v>44469</v>
      </c>
      <c r="I96" s="309">
        <v>44469</v>
      </c>
      <c r="J96" s="276">
        <v>1689</v>
      </c>
    </row>
    <row r="97" spans="1:10" ht="56.25" customHeight="1" x14ac:dyDescent="0.35">
      <c r="A97" s="227" t="s">
        <v>2275</v>
      </c>
      <c r="B97" s="275" t="s">
        <v>2190</v>
      </c>
      <c r="C97" s="275" t="s">
        <v>2190</v>
      </c>
      <c r="D97" s="276">
        <v>1688</v>
      </c>
      <c r="E97" s="277">
        <v>30000</v>
      </c>
      <c r="F97" s="275" t="s">
        <v>2276</v>
      </c>
      <c r="G97" s="309" t="s">
        <v>2072</v>
      </c>
      <c r="H97" s="309">
        <v>44469</v>
      </c>
      <c r="I97" s="309">
        <v>44469</v>
      </c>
      <c r="J97" s="276">
        <v>1688</v>
      </c>
    </row>
    <row r="98" spans="1:10" ht="34.9" x14ac:dyDescent="0.35">
      <c r="A98" s="274" t="s">
        <v>2277</v>
      </c>
      <c r="B98" s="275" t="s">
        <v>2190</v>
      </c>
      <c r="C98" s="275" t="s">
        <v>2190</v>
      </c>
      <c r="D98" s="276">
        <v>1686</v>
      </c>
      <c r="E98" s="277">
        <v>24000</v>
      </c>
      <c r="F98" s="275" t="s">
        <v>2278</v>
      </c>
      <c r="G98" s="309" t="s">
        <v>2072</v>
      </c>
      <c r="H98" s="309">
        <v>44469</v>
      </c>
      <c r="I98" s="309">
        <v>44469</v>
      </c>
      <c r="J98" s="276">
        <v>1686</v>
      </c>
    </row>
    <row r="99" spans="1:10" ht="34.9" x14ac:dyDescent="0.35">
      <c r="A99" s="274" t="s">
        <v>2279</v>
      </c>
      <c r="B99" s="275" t="s">
        <v>2190</v>
      </c>
      <c r="C99" s="275" t="s">
        <v>2190</v>
      </c>
      <c r="D99" s="276">
        <v>1685</v>
      </c>
      <c r="E99" s="277">
        <v>21000</v>
      </c>
      <c r="F99" s="275" t="s">
        <v>2280</v>
      </c>
      <c r="G99" s="309" t="s">
        <v>2072</v>
      </c>
      <c r="H99" s="309">
        <v>44469</v>
      </c>
      <c r="I99" s="309">
        <v>44469</v>
      </c>
      <c r="J99" s="276">
        <v>1685</v>
      </c>
    </row>
    <row r="100" spans="1:10" ht="34.9" x14ac:dyDescent="0.35">
      <c r="A100" s="274" t="s">
        <v>2281</v>
      </c>
      <c r="B100" s="275" t="s">
        <v>2190</v>
      </c>
      <c r="C100" s="275" t="s">
        <v>2190</v>
      </c>
      <c r="D100" s="276">
        <v>1683</v>
      </c>
      <c r="E100" s="277">
        <v>24000</v>
      </c>
      <c r="F100" s="275" t="s">
        <v>2282</v>
      </c>
      <c r="G100" s="309" t="s">
        <v>2072</v>
      </c>
      <c r="H100" s="309">
        <v>44469</v>
      </c>
      <c r="I100" s="309">
        <v>44469</v>
      </c>
      <c r="J100" s="276">
        <v>1683</v>
      </c>
    </row>
    <row r="101" spans="1:10" ht="34.9" x14ac:dyDescent="0.35">
      <c r="A101" s="274" t="s">
        <v>2283</v>
      </c>
      <c r="B101" s="275" t="s">
        <v>2190</v>
      </c>
      <c r="C101" s="275" t="s">
        <v>2190</v>
      </c>
      <c r="D101" s="276">
        <v>1682</v>
      </c>
      <c r="E101" s="277">
        <v>24000</v>
      </c>
      <c r="F101" s="275" t="s">
        <v>2284</v>
      </c>
      <c r="G101" s="309" t="s">
        <v>2072</v>
      </c>
      <c r="H101" s="309">
        <v>44469</v>
      </c>
      <c r="I101" s="309">
        <v>44469</v>
      </c>
      <c r="J101" s="276">
        <v>1682</v>
      </c>
    </row>
    <row r="102" spans="1:10" ht="23.25" x14ac:dyDescent="0.35">
      <c r="A102" s="274" t="s">
        <v>2285</v>
      </c>
      <c r="B102" s="275" t="s">
        <v>2190</v>
      </c>
      <c r="C102" s="275" t="s">
        <v>2190</v>
      </c>
      <c r="D102" s="276">
        <v>1680</v>
      </c>
      <c r="E102" s="277">
        <v>24000</v>
      </c>
      <c r="F102" s="275" t="s">
        <v>2286</v>
      </c>
      <c r="G102" s="309" t="s">
        <v>2072</v>
      </c>
      <c r="H102" s="309">
        <v>44469</v>
      </c>
      <c r="I102" s="309">
        <v>44469</v>
      </c>
      <c r="J102" s="276">
        <v>1680</v>
      </c>
    </row>
    <row r="103" spans="1:10" ht="23.25" x14ac:dyDescent="0.35">
      <c r="A103" s="274" t="s">
        <v>2285</v>
      </c>
      <c r="B103" s="275" t="s">
        <v>2190</v>
      </c>
      <c r="C103" s="275" t="s">
        <v>2190</v>
      </c>
      <c r="D103" s="276">
        <v>1679</v>
      </c>
      <c r="E103" s="277">
        <v>24000</v>
      </c>
      <c r="F103" s="275" t="s">
        <v>2287</v>
      </c>
      <c r="G103" s="309" t="s">
        <v>2072</v>
      </c>
      <c r="H103" s="309">
        <v>44469</v>
      </c>
      <c r="I103" s="309">
        <v>44469</v>
      </c>
      <c r="J103" s="276">
        <v>1679</v>
      </c>
    </row>
    <row r="104" spans="1:10" ht="34.9" x14ac:dyDescent="0.35">
      <c r="A104" s="274" t="s">
        <v>2288</v>
      </c>
      <c r="B104" s="275" t="s">
        <v>2190</v>
      </c>
      <c r="C104" s="275" t="s">
        <v>2190</v>
      </c>
      <c r="D104" s="276">
        <v>1678</v>
      </c>
      <c r="E104" s="277">
        <v>21000</v>
      </c>
      <c r="F104" s="275" t="s">
        <v>2289</v>
      </c>
      <c r="G104" s="309" t="s">
        <v>2072</v>
      </c>
      <c r="H104" s="309">
        <v>44469</v>
      </c>
      <c r="I104" s="309">
        <v>44469</v>
      </c>
      <c r="J104" s="276">
        <v>1678</v>
      </c>
    </row>
    <row r="105" spans="1:10" ht="23.25" x14ac:dyDescent="0.35">
      <c r="A105" s="274" t="s">
        <v>2290</v>
      </c>
      <c r="B105" s="275" t="s">
        <v>2190</v>
      </c>
      <c r="C105" s="275" t="s">
        <v>2190</v>
      </c>
      <c r="D105" s="276">
        <v>1667</v>
      </c>
      <c r="E105" s="277">
        <v>25500</v>
      </c>
      <c r="F105" s="275" t="s">
        <v>2291</v>
      </c>
      <c r="G105" s="309" t="s">
        <v>2072</v>
      </c>
      <c r="H105" s="309">
        <v>44461</v>
      </c>
      <c r="I105" s="309">
        <v>44461</v>
      </c>
      <c r="J105" s="276">
        <v>1667</v>
      </c>
    </row>
    <row r="106" spans="1:10" ht="58.15" x14ac:dyDescent="0.35">
      <c r="A106" s="274" t="s">
        <v>2292</v>
      </c>
      <c r="B106" s="275" t="s">
        <v>2190</v>
      </c>
      <c r="C106" s="275" t="s">
        <v>2190</v>
      </c>
      <c r="D106" s="276">
        <v>1665</v>
      </c>
      <c r="E106" s="277">
        <v>34500</v>
      </c>
      <c r="F106" s="275" t="s">
        <v>2293</v>
      </c>
      <c r="G106" s="309" t="s">
        <v>2072</v>
      </c>
      <c r="H106" s="309">
        <v>44461</v>
      </c>
      <c r="I106" s="309">
        <v>44461</v>
      </c>
      <c r="J106" s="276">
        <v>1665</v>
      </c>
    </row>
    <row r="107" spans="1:10" ht="34.9" x14ac:dyDescent="0.35">
      <c r="A107" s="274" t="s">
        <v>2294</v>
      </c>
      <c r="B107" s="275" t="s">
        <v>2190</v>
      </c>
      <c r="C107" s="275" t="s">
        <v>2190</v>
      </c>
      <c r="D107" s="276">
        <v>1663</v>
      </c>
      <c r="E107" s="277">
        <v>34106</v>
      </c>
      <c r="F107" s="275" t="s">
        <v>2201</v>
      </c>
      <c r="G107" s="309" t="s">
        <v>2072</v>
      </c>
      <c r="H107" s="309">
        <v>44460</v>
      </c>
      <c r="I107" s="309">
        <v>44460</v>
      </c>
      <c r="J107" s="276">
        <v>1663</v>
      </c>
    </row>
    <row r="108" spans="1:10" ht="34.9" x14ac:dyDescent="0.35">
      <c r="A108" s="274" t="s">
        <v>2295</v>
      </c>
      <c r="B108" s="275" t="s">
        <v>2190</v>
      </c>
      <c r="C108" s="275" t="s">
        <v>2190</v>
      </c>
      <c r="D108" s="276">
        <v>1654</v>
      </c>
      <c r="E108" s="277">
        <v>30000</v>
      </c>
      <c r="F108" s="275" t="s">
        <v>2296</v>
      </c>
      <c r="G108" s="309" t="s">
        <v>2072</v>
      </c>
      <c r="H108" s="309">
        <v>44459</v>
      </c>
      <c r="I108" s="309">
        <v>44459</v>
      </c>
      <c r="J108" s="276">
        <v>1654</v>
      </c>
    </row>
    <row r="109" spans="1:10" ht="23.25" x14ac:dyDescent="0.35">
      <c r="A109" s="274" t="s">
        <v>2297</v>
      </c>
      <c r="B109" s="275" t="s">
        <v>2190</v>
      </c>
      <c r="C109" s="275" t="s">
        <v>2190</v>
      </c>
      <c r="D109" s="276">
        <v>1651</v>
      </c>
      <c r="E109" s="277">
        <v>20000</v>
      </c>
      <c r="F109" s="275" t="s">
        <v>2298</v>
      </c>
      <c r="G109" s="309" t="s">
        <v>2072</v>
      </c>
      <c r="H109" s="309">
        <v>44456</v>
      </c>
      <c r="I109" s="309">
        <v>44456</v>
      </c>
      <c r="J109" s="276">
        <v>1651</v>
      </c>
    </row>
    <row r="110" spans="1:10" ht="34.9" x14ac:dyDescent="0.35">
      <c r="A110" s="227" t="s">
        <v>2299</v>
      </c>
      <c r="B110" s="275" t="s">
        <v>2190</v>
      </c>
      <c r="C110" s="275" t="s">
        <v>2190</v>
      </c>
      <c r="D110" s="276">
        <v>1649</v>
      </c>
      <c r="E110" s="277">
        <v>21500</v>
      </c>
      <c r="F110" s="275" t="s">
        <v>2300</v>
      </c>
      <c r="G110" s="309" t="s">
        <v>2072</v>
      </c>
      <c r="H110" s="309">
        <v>44456</v>
      </c>
      <c r="I110" s="309">
        <v>44456</v>
      </c>
      <c r="J110" s="276">
        <v>1649</v>
      </c>
    </row>
    <row r="111" spans="1:10" ht="46.5" x14ac:dyDescent="0.35">
      <c r="A111" s="274" t="s">
        <v>2301</v>
      </c>
      <c r="B111" s="275" t="s">
        <v>2190</v>
      </c>
      <c r="C111" s="275" t="s">
        <v>2190</v>
      </c>
      <c r="D111" s="276">
        <v>1648</v>
      </c>
      <c r="E111" s="277">
        <v>35200</v>
      </c>
      <c r="F111" s="275" t="s">
        <v>2302</v>
      </c>
      <c r="G111" s="309" t="s">
        <v>2072</v>
      </c>
      <c r="H111" s="309">
        <v>44456</v>
      </c>
      <c r="I111" s="309">
        <v>44456</v>
      </c>
      <c r="J111" s="276">
        <v>1648</v>
      </c>
    </row>
    <row r="112" spans="1:10" ht="46.5" x14ac:dyDescent="0.35">
      <c r="A112" s="274" t="s">
        <v>2303</v>
      </c>
      <c r="B112" s="275" t="s">
        <v>2190</v>
      </c>
      <c r="C112" s="275" t="s">
        <v>2190</v>
      </c>
      <c r="D112" s="276">
        <v>1638</v>
      </c>
      <c r="E112" s="277">
        <v>34500</v>
      </c>
      <c r="F112" s="275" t="s">
        <v>2304</v>
      </c>
      <c r="G112" s="309" t="s">
        <v>2072</v>
      </c>
      <c r="H112" s="309">
        <v>44454</v>
      </c>
      <c r="I112" s="309">
        <v>44454</v>
      </c>
      <c r="J112" s="276">
        <v>1638</v>
      </c>
    </row>
    <row r="113" spans="1:10" ht="58.15" x14ac:dyDescent="0.35">
      <c r="A113" s="274" t="s">
        <v>2305</v>
      </c>
      <c r="B113" s="275" t="s">
        <v>2190</v>
      </c>
      <c r="C113" s="275" t="s">
        <v>2190</v>
      </c>
      <c r="D113" s="276">
        <v>1635</v>
      </c>
      <c r="E113" s="277">
        <v>31500</v>
      </c>
      <c r="F113" s="275" t="s">
        <v>2306</v>
      </c>
      <c r="G113" s="309" t="s">
        <v>2072</v>
      </c>
      <c r="H113" s="309">
        <v>44452</v>
      </c>
      <c r="I113" s="309">
        <v>44452</v>
      </c>
      <c r="J113" s="276">
        <v>1635</v>
      </c>
    </row>
    <row r="114" spans="1:10" ht="23.25" x14ac:dyDescent="0.35">
      <c r="A114" s="227" t="s">
        <v>2196</v>
      </c>
      <c r="B114" s="275" t="s">
        <v>2190</v>
      </c>
      <c r="C114" s="275" t="s">
        <v>2190</v>
      </c>
      <c r="D114" s="276">
        <v>1634</v>
      </c>
      <c r="E114" s="277">
        <v>32718.07</v>
      </c>
      <c r="F114" s="275" t="s">
        <v>2197</v>
      </c>
      <c r="G114" s="309" t="s">
        <v>2072</v>
      </c>
      <c r="H114" s="309">
        <v>44452</v>
      </c>
      <c r="I114" s="309">
        <v>44452</v>
      </c>
      <c r="J114" s="276">
        <v>1634</v>
      </c>
    </row>
    <row r="115" spans="1:10" ht="46.5" x14ac:dyDescent="0.35">
      <c r="A115" s="274" t="s">
        <v>2307</v>
      </c>
      <c r="B115" s="275" t="s">
        <v>2190</v>
      </c>
      <c r="C115" s="275" t="s">
        <v>2190</v>
      </c>
      <c r="D115" s="276">
        <v>1629</v>
      </c>
      <c r="E115" s="277">
        <v>20000</v>
      </c>
      <c r="F115" s="275" t="s">
        <v>2219</v>
      </c>
      <c r="G115" s="309" t="s">
        <v>2072</v>
      </c>
      <c r="H115" s="309">
        <v>44449</v>
      </c>
      <c r="I115" s="309">
        <v>44449</v>
      </c>
      <c r="J115" s="276">
        <v>1629</v>
      </c>
    </row>
    <row r="116" spans="1:10" ht="46.5" x14ac:dyDescent="0.35">
      <c r="A116" s="274" t="s">
        <v>2308</v>
      </c>
      <c r="B116" s="275" t="s">
        <v>2190</v>
      </c>
      <c r="C116" s="275" t="s">
        <v>2190</v>
      </c>
      <c r="D116" s="276">
        <v>1624</v>
      </c>
      <c r="E116" s="277">
        <v>35100</v>
      </c>
      <c r="F116" s="275" t="s">
        <v>2309</v>
      </c>
      <c r="G116" s="309" t="s">
        <v>2072</v>
      </c>
      <c r="H116" s="309">
        <v>44449</v>
      </c>
      <c r="I116" s="309">
        <v>44449</v>
      </c>
      <c r="J116" s="276">
        <v>1624</v>
      </c>
    </row>
    <row r="117" spans="1:10" ht="46.5" x14ac:dyDescent="0.35">
      <c r="A117" s="274" t="s">
        <v>2310</v>
      </c>
      <c r="B117" s="275" t="s">
        <v>2190</v>
      </c>
      <c r="C117" s="275" t="s">
        <v>2190</v>
      </c>
      <c r="D117" s="276">
        <v>1623</v>
      </c>
      <c r="E117" s="277">
        <v>35100</v>
      </c>
      <c r="F117" s="275" t="s">
        <v>2309</v>
      </c>
      <c r="G117" s="309" t="s">
        <v>2072</v>
      </c>
      <c r="H117" s="309">
        <v>44449</v>
      </c>
      <c r="I117" s="309">
        <v>44449</v>
      </c>
      <c r="J117" s="276">
        <v>1623</v>
      </c>
    </row>
    <row r="118" spans="1:10" ht="34.9" x14ac:dyDescent="0.35">
      <c r="A118" s="274" t="s">
        <v>2311</v>
      </c>
      <c r="B118" s="275" t="s">
        <v>2190</v>
      </c>
      <c r="C118" s="275" t="s">
        <v>2190</v>
      </c>
      <c r="D118" s="276">
        <v>1618</v>
      </c>
      <c r="E118" s="277">
        <v>20000</v>
      </c>
      <c r="F118" s="275" t="s">
        <v>2312</v>
      </c>
      <c r="G118" s="309" t="s">
        <v>2072</v>
      </c>
      <c r="H118" s="309">
        <v>44447</v>
      </c>
      <c r="I118" s="309">
        <v>44447</v>
      </c>
      <c r="J118" s="276">
        <v>1618</v>
      </c>
    </row>
    <row r="119" spans="1:10" ht="34.9" x14ac:dyDescent="0.35">
      <c r="A119" s="274" t="s">
        <v>2313</v>
      </c>
      <c r="B119" s="275" t="s">
        <v>2190</v>
      </c>
      <c r="C119" s="275" t="s">
        <v>2190</v>
      </c>
      <c r="D119" s="276">
        <v>1616</v>
      </c>
      <c r="E119" s="277">
        <v>22000</v>
      </c>
      <c r="F119" s="275" t="s">
        <v>2314</v>
      </c>
      <c r="G119" s="309" t="s">
        <v>2072</v>
      </c>
      <c r="H119" s="309">
        <v>44447</v>
      </c>
      <c r="I119" s="309">
        <v>44447</v>
      </c>
      <c r="J119" s="276">
        <v>1616</v>
      </c>
    </row>
    <row r="120" spans="1:10" ht="34.9" x14ac:dyDescent="0.35">
      <c r="A120" s="274" t="s">
        <v>2315</v>
      </c>
      <c r="B120" s="275" t="s">
        <v>2190</v>
      </c>
      <c r="C120" s="275" t="s">
        <v>2190</v>
      </c>
      <c r="D120" s="276">
        <v>1611</v>
      </c>
      <c r="E120" s="277">
        <v>28000</v>
      </c>
      <c r="F120" s="275" t="s">
        <v>2316</v>
      </c>
      <c r="G120" s="309" t="s">
        <v>2072</v>
      </c>
      <c r="H120" s="309">
        <v>44447</v>
      </c>
      <c r="I120" s="309">
        <v>44447</v>
      </c>
      <c r="J120" s="276">
        <v>1611</v>
      </c>
    </row>
    <row r="121" spans="1:10" ht="34.9" x14ac:dyDescent="0.35">
      <c r="A121" s="274" t="s">
        <v>2317</v>
      </c>
      <c r="B121" s="275" t="s">
        <v>2190</v>
      </c>
      <c r="C121" s="275" t="s">
        <v>2190</v>
      </c>
      <c r="D121" s="276">
        <v>1602</v>
      </c>
      <c r="E121" s="277">
        <v>34990</v>
      </c>
      <c r="F121" s="275" t="s">
        <v>2318</v>
      </c>
      <c r="G121" s="309" t="s">
        <v>2072</v>
      </c>
      <c r="H121" s="309">
        <v>44442</v>
      </c>
      <c r="I121" s="309">
        <v>44442</v>
      </c>
      <c r="J121" s="276">
        <v>1602</v>
      </c>
    </row>
    <row r="122" spans="1:10" ht="34.9" x14ac:dyDescent="0.35">
      <c r="A122" s="274" t="s">
        <v>2261</v>
      </c>
      <c r="B122" s="275" t="s">
        <v>2190</v>
      </c>
      <c r="C122" s="275" t="s">
        <v>2190</v>
      </c>
      <c r="D122" s="276">
        <v>1601</v>
      </c>
      <c r="E122" s="277">
        <v>32000</v>
      </c>
      <c r="F122" s="275" t="s">
        <v>2319</v>
      </c>
      <c r="G122" s="309" t="s">
        <v>2072</v>
      </c>
      <c r="H122" s="309">
        <v>44442</v>
      </c>
      <c r="I122" s="309">
        <v>44442</v>
      </c>
      <c r="J122" s="276">
        <v>1601</v>
      </c>
    </row>
    <row r="123" spans="1:10" ht="34.9" x14ac:dyDescent="0.35">
      <c r="A123" s="274" t="s">
        <v>2320</v>
      </c>
      <c r="B123" s="275" t="s">
        <v>2190</v>
      </c>
      <c r="C123" s="275" t="s">
        <v>2190</v>
      </c>
      <c r="D123" s="276">
        <v>1595</v>
      </c>
      <c r="E123" s="277">
        <v>20000</v>
      </c>
      <c r="F123" s="275" t="s">
        <v>2321</v>
      </c>
      <c r="G123" s="309" t="s">
        <v>2072</v>
      </c>
      <c r="H123" s="309">
        <v>44442</v>
      </c>
      <c r="I123" s="309">
        <v>44442</v>
      </c>
      <c r="J123" s="276">
        <v>1595</v>
      </c>
    </row>
    <row r="124" spans="1:10" ht="34.9" x14ac:dyDescent="0.35">
      <c r="A124" s="274" t="s">
        <v>2322</v>
      </c>
      <c r="B124" s="275" t="s">
        <v>2190</v>
      </c>
      <c r="C124" s="275" t="s">
        <v>2190</v>
      </c>
      <c r="D124" s="276">
        <v>1593</v>
      </c>
      <c r="E124" s="277">
        <v>27500</v>
      </c>
      <c r="F124" s="275" t="s">
        <v>2323</v>
      </c>
      <c r="G124" s="309" t="s">
        <v>2072</v>
      </c>
      <c r="H124" s="309">
        <v>44445</v>
      </c>
      <c r="I124" s="309">
        <v>44445</v>
      </c>
      <c r="J124" s="276">
        <v>1593</v>
      </c>
    </row>
    <row r="125" spans="1:10" ht="23.25" x14ac:dyDescent="0.35">
      <c r="A125" s="274" t="s">
        <v>2324</v>
      </c>
      <c r="B125" s="275" t="s">
        <v>2190</v>
      </c>
      <c r="C125" s="275" t="s">
        <v>2190</v>
      </c>
      <c r="D125" s="276">
        <v>1590</v>
      </c>
      <c r="E125" s="277">
        <v>27000</v>
      </c>
      <c r="F125" s="275" t="s">
        <v>2325</v>
      </c>
      <c r="G125" s="309" t="s">
        <v>2072</v>
      </c>
      <c r="H125" s="309">
        <v>44441</v>
      </c>
      <c r="I125" s="309">
        <v>44441</v>
      </c>
      <c r="J125" s="276">
        <v>1590</v>
      </c>
    </row>
    <row r="126" spans="1:10" ht="34.9" x14ac:dyDescent="0.35">
      <c r="A126" s="227" t="s">
        <v>2326</v>
      </c>
      <c r="B126" s="275" t="s">
        <v>2190</v>
      </c>
      <c r="C126" s="275" t="s">
        <v>2190</v>
      </c>
      <c r="D126" s="276">
        <v>1589</v>
      </c>
      <c r="E126" s="277">
        <v>27000</v>
      </c>
      <c r="F126" s="275" t="s">
        <v>2327</v>
      </c>
      <c r="G126" s="309" t="s">
        <v>2072</v>
      </c>
      <c r="H126" s="309">
        <v>44441</v>
      </c>
      <c r="I126" s="309">
        <v>44441</v>
      </c>
      <c r="J126" s="276">
        <v>1589</v>
      </c>
    </row>
    <row r="127" spans="1:10" ht="58.15" x14ac:dyDescent="0.35">
      <c r="A127" s="274" t="s">
        <v>2328</v>
      </c>
      <c r="B127" s="275" t="s">
        <v>2190</v>
      </c>
      <c r="C127" s="275" t="s">
        <v>2190</v>
      </c>
      <c r="D127" s="276">
        <v>1581</v>
      </c>
      <c r="E127" s="277">
        <v>19400</v>
      </c>
      <c r="F127" s="275" t="s">
        <v>2300</v>
      </c>
      <c r="G127" s="309" t="s">
        <v>2072</v>
      </c>
      <c r="H127" s="309">
        <v>44439</v>
      </c>
      <c r="I127" s="309">
        <v>44439</v>
      </c>
      <c r="J127" s="276">
        <v>1581</v>
      </c>
    </row>
    <row r="128" spans="1:10" ht="58.15" x14ac:dyDescent="0.35">
      <c r="A128" s="274" t="s">
        <v>2329</v>
      </c>
      <c r="B128" s="275" t="s">
        <v>2190</v>
      </c>
      <c r="C128" s="275" t="s">
        <v>2190</v>
      </c>
      <c r="D128" s="276">
        <v>1569</v>
      </c>
      <c r="E128" s="277">
        <v>27836.760000000002</v>
      </c>
      <c r="F128" s="275" t="s">
        <v>2201</v>
      </c>
      <c r="G128" s="309" t="s">
        <v>2072</v>
      </c>
      <c r="H128" s="309">
        <v>44433</v>
      </c>
      <c r="I128" s="309">
        <v>44433</v>
      </c>
      <c r="J128" s="276">
        <v>1569</v>
      </c>
    </row>
    <row r="129" spans="1:10" ht="58.15" x14ac:dyDescent="0.35">
      <c r="A129" s="274" t="s">
        <v>2330</v>
      </c>
      <c r="B129" s="275" t="s">
        <v>2190</v>
      </c>
      <c r="C129" s="275" t="s">
        <v>2190</v>
      </c>
      <c r="D129" s="276">
        <v>1564</v>
      </c>
      <c r="E129" s="277">
        <v>178150.5</v>
      </c>
      <c r="F129" s="275" t="s">
        <v>2331</v>
      </c>
      <c r="G129" s="309" t="s">
        <v>2072</v>
      </c>
      <c r="H129" s="309">
        <v>44431</v>
      </c>
      <c r="I129" s="309">
        <v>44431</v>
      </c>
      <c r="J129" s="276">
        <v>1564</v>
      </c>
    </row>
    <row r="130" spans="1:10" ht="58.15" x14ac:dyDescent="0.35">
      <c r="A130" s="274" t="s">
        <v>2332</v>
      </c>
      <c r="B130" s="275" t="s">
        <v>2190</v>
      </c>
      <c r="C130" s="275" t="s">
        <v>2190</v>
      </c>
      <c r="D130" s="276">
        <v>1563</v>
      </c>
      <c r="E130" s="277">
        <v>128650.5</v>
      </c>
      <c r="F130" s="275" t="s">
        <v>2331</v>
      </c>
      <c r="G130" s="309" t="s">
        <v>2072</v>
      </c>
      <c r="H130" s="309">
        <v>44431</v>
      </c>
      <c r="I130" s="309">
        <v>44431</v>
      </c>
      <c r="J130" s="276">
        <v>1563</v>
      </c>
    </row>
    <row r="131" spans="1:10" ht="34.9" x14ac:dyDescent="0.35">
      <c r="A131" s="274" t="s">
        <v>2333</v>
      </c>
      <c r="B131" s="275" t="s">
        <v>2190</v>
      </c>
      <c r="C131" s="275" t="s">
        <v>2190</v>
      </c>
      <c r="D131" s="276">
        <v>1562</v>
      </c>
      <c r="E131" s="277">
        <v>20000</v>
      </c>
      <c r="F131" s="275" t="s">
        <v>2230</v>
      </c>
      <c r="G131" s="309" t="s">
        <v>2072</v>
      </c>
      <c r="H131" s="309">
        <v>44432</v>
      </c>
      <c r="I131" s="309">
        <v>44432</v>
      </c>
      <c r="J131" s="276">
        <v>1562</v>
      </c>
    </row>
    <row r="132" spans="1:10" ht="34.9" x14ac:dyDescent="0.35">
      <c r="A132" s="274" t="s">
        <v>2334</v>
      </c>
      <c r="B132" s="275" t="s">
        <v>2190</v>
      </c>
      <c r="C132" s="275" t="s">
        <v>2190</v>
      </c>
      <c r="D132" s="276">
        <v>1560</v>
      </c>
      <c r="E132" s="277">
        <v>32000</v>
      </c>
      <c r="F132" s="275" t="s">
        <v>2335</v>
      </c>
      <c r="G132" s="309" t="s">
        <v>2072</v>
      </c>
      <c r="H132" s="309">
        <v>44431</v>
      </c>
      <c r="I132" s="309">
        <v>44431</v>
      </c>
      <c r="J132" s="276">
        <v>1560</v>
      </c>
    </row>
    <row r="133" spans="1:10" ht="46.5" x14ac:dyDescent="0.35">
      <c r="A133" s="227" t="s">
        <v>2336</v>
      </c>
      <c r="B133" s="275" t="s">
        <v>2190</v>
      </c>
      <c r="C133" s="275" t="s">
        <v>2190</v>
      </c>
      <c r="D133" s="276">
        <v>1559</v>
      </c>
      <c r="E133" s="277">
        <v>32000</v>
      </c>
      <c r="F133" s="275" t="s">
        <v>2337</v>
      </c>
      <c r="G133" s="309" t="s">
        <v>2072</v>
      </c>
      <c r="H133" s="309">
        <v>44431</v>
      </c>
      <c r="I133" s="309">
        <v>44431</v>
      </c>
      <c r="J133" s="276">
        <v>1559</v>
      </c>
    </row>
    <row r="134" spans="1:10" ht="23.25" x14ac:dyDescent="0.35">
      <c r="A134" s="274" t="s">
        <v>2338</v>
      </c>
      <c r="B134" s="275" t="s">
        <v>2190</v>
      </c>
      <c r="C134" s="275" t="s">
        <v>2190</v>
      </c>
      <c r="D134" s="276">
        <v>1558</v>
      </c>
      <c r="E134" s="277">
        <v>32000</v>
      </c>
      <c r="F134" s="275" t="s">
        <v>2339</v>
      </c>
      <c r="G134" s="309" t="s">
        <v>2072</v>
      </c>
      <c r="H134" s="309">
        <v>44431</v>
      </c>
      <c r="I134" s="309">
        <v>44431</v>
      </c>
      <c r="J134" s="276">
        <v>1558</v>
      </c>
    </row>
    <row r="135" spans="1:10" ht="34.9" x14ac:dyDescent="0.35">
      <c r="A135" s="274" t="s">
        <v>2340</v>
      </c>
      <c r="B135" s="275" t="s">
        <v>2190</v>
      </c>
      <c r="C135" s="275" t="s">
        <v>2190</v>
      </c>
      <c r="D135" s="276">
        <v>1544</v>
      </c>
      <c r="E135" s="277">
        <v>30000</v>
      </c>
      <c r="F135" s="275" t="s">
        <v>2341</v>
      </c>
      <c r="G135" s="309" t="s">
        <v>2072</v>
      </c>
      <c r="H135" s="309">
        <v>44421</v>
      </c>
      <c r="I135" s="309">
        <v>44421</v>
      </c>
      <c r="J135" s="276">
        <v>1544</v>
      </c>
    </row>
    <row r="136" spans="1:10" ht="34.9" x14ac:dyDescent="0.35">
      <c r="A136" s="274" t="s">
        <v>2342</v>
      </c>
      <c r="B136" s="275" t="s">
        <v>2190</v>
      </c>
      <c r="C136" s="275" t="s">
        <v>2190</v>
      </c>
      <c r="D136" s="276">
        <v>1543</v>
      </c>
      <c r="E136" s="277">
        <v>22500</v>
      </c>
      <c r="F136" s="275" t="s">
        <v>2343</v>
      </c>
      <c r="G136" s="309" t="s">
        <v>2072</v>
      </c>
      <c r="H136" s="309">
        <v>44421</v>
      </c>
      <c r="I136" s="309">
        <v>44421</v>
      </c>
      <c r="J136" s="276">
        <v>1543</v>
      </c>
    </row>
    <row r="137" spans="1:10" ht="23.25" x14ac:dyDescent="0.35">
      <c r="A137" s="274" t="s">
        <v>2344</v>
      </c>
      <c r="B137" s="275" t="s">
        <v>2190</v>
      </c>
      <c r="C137" s="275" t="s">
        <v>2190</v>
      </c>
      <c r="D137" s="276">
        <v>1541</v>
      </c>
      <c r="E137" s="277">
        <v>33009.620000000003</v>
      </c>
      <c r="F137" s="275" t="s">
        <v>2345</v>
      </c>
      <c r="G137" s="309" t="s">
        <v>2072</v>
      </c>
      <c r="H137" s="309">
        <v>44420</v>
      </c>
      <c r="I137" s="309">
        <v>44420</v>
      </c>
      <c r="J137" s="276">
        <v>1541</v>
      </c>
    </row>
    <row r="138" spans="1:10" ht="23.25" x14ac:dyDescent="0.35">
      <c r="A138" s="227" t="s">
        <v>2196</v>
      </c>
      <c r="B138" s="275" t="s">
        <v>2190</v>
      </c>
      <c r="C138" s="275" t="s">
        <v>2190</v>
      </c>
      <c r="D138" s="276">
        <v>1527</v>
      </c>
      <c r="E138" s="277">
        <v>30685.7</v>
      </c>
      <c r="F138" s="275" t="s">
        <v>2197</v>
      </c>
      <c r="G138" s="309" t="s">
        <v>2072</v>
      </c>
      <c r="H138" s="309">
        <v>44418</v>
      </c>
      <c r="I138" s="309">
        <v>44418</v>
      </c>
      <c r="J138" s="276">
        <v>1527</v>
      </c>
    </row>
    <row r="139" spans="1:10" ht="34.9" x14ac:dyDescent="0.35">
      <c r="A139" s="274" t="s">
        <v>2346</v>
      </c>
      <c r="B139" s="275" t="s">
        <v>2190</v>
      </c>
      <c r="C139" s="275" t="s">
        <v>2190</v>
      </c>
      <c r="D139" s="276">
        <v>1507</v>
      </c>
      <c r="E139" s="277">
        <v>35200</v>
      </c>
      <c r="F139" s="275" t="s">
        <v>2086</v>
      </c>
      <c r="G139" s="309" t="s">
        <v>2072</v>
      </c>
      <c r="H139" s="309">
        <v>44414</v>
      </c>
      <c r="I139" s="309">
        <v>44414</v>
      </c>
      <c r="J139" s="276">
        <v>1507</v>
      </c>
    </row>
    <row r="140" spans="1:10" ht="34.9" x14ac:dyDescent="0.35">
      <c r="A140" s="274" t="s">
        <v>2347</v>
      </c>
      <c r="B140" s="275" t="s">
        <v>2190</v>
      </c>
      <c r="C140" s="275" t="s">
        <v>2190</v>
      </c>
      <c r="D140" s="276">
        <v>1506</v>
      </c>
      <c r="E140" s="277">
        <v>35000</v>
      </c>
      <c r="F140" s="275" t="s">
        <v>2318</v>
      </c>
      <c r="G140" s="309" t="s">
        <v>2072</v>
      </c>
      <c r="H140" s="309">
        <v>44414</v>
      </c>
      <c r="I140" s="309">
        <v>44414</v>
      </c>
      <c r="J140" s="276">
        <v>1506</v>
      </c>
    </row>
    <row r="141" spans="1:10" ht="34.9" x14ac:dyDescent="0.35">
      <c r="A141" s="227" t="s">
        <v>2348</v>
      </c>
      <c r="B141" s="275" t="s">
        <v>2190</v>
      </c>
      <c r="C141" s="275" t="s">
        <v>2190</v>
      </c>
      <c r="D141" s="276">
        <v>1483</v>
      </c>
      <c r="E141" s="277">
        <v>26900</v>
      </c>
      <c r="F141" s="275" t="s">
        <v>2327</v>
      </c>
      <c r="G141" s="309" t="s">
        <v>2072</v>
      </c>
      <c r="H141" s="309">
        <v>44411</v>
      </c>
      <c r="I141" s="309">
        <v>44411</v>
      </c>
      <c r="J141" s="276">
        <v>1483</v>
      </c>
    </row>
    <row r="142" spans="1:10" ht="23.25" x14ac:dyDescent="0.35">
      <c r="A142" s="274" t="s">
        <v>2349</v>
      </c>
      <c r="B142" s="275" t="s">
        <v>2190</v>
      </c>
      <c r="C142" s="275" t="s">
        <v>2190</v>
      </c>
      <c r="D142" s="276">
        <v>1482</v>
      </c>
      <c r="E142" s="277">
        <v>26900</v>
      </c>
      <c r="F142" s="275" t="s">
        <v>2325</v>
      </c>
      <c r="G142" s="309" t="s">
        <v>2072</v>
      </c>
      <c r="H142" s="309">
        <v>44411</v>
      </c>
      <c r="I142" s="309">
        <v>44411</v>
      </c>
      <c r="J142" s="276">
        <v>1482</v>
      </c>
    </row>
    <row r="143" spans="1:10" ht="34.9" x14ac:dyDescent="0.35">
      <c r="A143" s="274" t="s">
        <v>2224</v>
      </c>
      <c r="B143" s="275" t="s">
        <v>2190</v>
      </c>
      <c r="C143" s="275" t="s">
        <v>2190</v>
      </c>
      <c r="D143" s="276">
        <v>1477</v>
      </c>
      <c r="E143" s="277">
        <v>20046.989999999998</v>
      </c>
      <c r="F143" s="275" t="s">
        <v>2201</v>
      </c>
      <c r="G143" s="309" t="s">
        <v>2072</v>
      </c>
      <c r="H143" s="309">
        <v>44410</v>
      </c>
      <c r="I143" s="309">
        <v>44410</v>
      </c>
      <c r="J143" s="276">
        <v>1477</v>
      </c>
    </row>
    <row r="144" spans="1:10" ht="23.25" x14ac:dyDescent="0.35">
      <c r="A144" s="274" t="s">
        <v>2350</v>
      </c>
      <c r="B144" s="275" t="s">
        <v>2190</v>
      </c>
      <c r="C144" s="275" t="s">
        <v>2190</v>
      </c>
      <c r="D144" s="276">
        <v>1470</v>
      </c>
      <c r="E144" s="277">
        <v>24723.360000000001</v>
      </c>
      <c r="F144" s="275" t="s">
        <v>2351</v>
      </c>
      <c r="G144" s="309" t="s">
        <v>2072</v>
      </c>
      <c r="H144" s="309">
        <v>44407</v>
      </c>
      <c r="I144" s="309">
        <v>44407</v>
      </c>
      <c r="J144" s="276">
        <v>1470</v>
      </c>
    </row>
    <row r="145" spans="1:10" ht="23.25" x14ac:dyDescent="0.35">
      <c r="A145" s="227" t="s">
        <v>2352</v>
      </c>
      <c r="B145" s="275" t="s">
        <v>2190</v>
      </c>
      <c r="C145" s="275" t="s">
        <v>2190</v>
      </c>
      <c r="D145" s="276">
        <v>1468</v>
      </c>
      <c r="E145" s="277">
        <v>19186.669999999998</v>
      </c>
      <c r="F145" s="275" t="s">
        <v>2129</v>
      </c>
      <c r="G145" s="309" t="s">
        <v>2072</v>
      </c>
      <c r="H145" s="309">
        <v>44400</v>
      </c>
      <c r="I145" s="309">
        <v>44400</v>
      </c>
      <c r="J145" s="276">
        <v>1468</v>
      </c>
    </row>
    <row r="146" spans="1:10" ht="34.9" x14ac:dyDescent="0.35">
      <c r="A146" s="274" t="s">
        <v>2353</v>
      </c>
      <c r="B146" s="275" t="s">
        <v>2190</v>
      </c>
      <c r="C146" s="275" t="s">
        <v>2190</v>
      </c>
      <c r="D146" s="276">
        <v>1464</v>
      </c>
      <c r="E146" s="277">
        <v>33713.33</v>
      </c>
      <c r="F146" s="275" t="s">
        <v>2129</v>
      </c>
      <c r="G146" s="309" t="s">
        <v>2072</v>
      </c>
      <c r="H146" s="309">
        <v>44400</v>
      </c>
      <c r="I146" s="309">
        <v>44400</v>
      </c>
      <c r="J146" s="276">
        <v>1464</v>
      </c>
    </row>
    <row r="147" spans="1:10" ht="46.5" x14ac:dyDescent="0.35">
      <c r="A147" s="274" t="s">
        <v>2354</v>
      </c>
      <c r="B147" s="275" t="s">
        <v>2190</v>
      </c>
      <c r="C147" s="275" t="s">
        <v>2190</v>
      </c>
      <c r="D147" s="276">
        <v>1463</v>
      </c>
      <c r="E147" s="277">
        <v>28137.1</v>
      </c>
      <c r="F147" s="275" t="s">
        <v>2355</v>
      </c>
      <c r="G147" s="309" t="s">
        <v>2072</v>
      </c>
      <c r="H147" s="309">
        <v>44400</v>
      </c>
      <c r="I147" s="309">
        <v>44400</v>
      </c>
      <c r="J147" s="276">
        <v>1463</v>
      </c>
    </row>
    <row r="148" spans="1:10" ht="58.15" x14ac:dyDescent="0.35">
      <c r="A148" s="274" t="s">
        <v>2356</v>
      </c>
      <c r="B148" s="275" t="s">
        <v>2190</v>
      </c>
      <c r="C148" s="275" t="s">
        <v>2190</v>
      </c>
      <c r="D148" s="276">
        <v>1457</v>
      </c>
      <c r="E148" s="277">
        <v>20000</v>
      </c>
      <c r="F148" s="275" t="s">
        <v>2357</v>
      </c>
      <c r="G148" s="309" t="s">
        <v>2072</v>
      </c>
      <c r="H148" s="309">
        <v>44399</v>
      </c>
      <c r="I148" s="309">
        <v>44399</v>
      </c>
      <c r="J148" s="276">
        <v>1457</v>
      </c>
    </row>
    <row r="149" spans="1:10" ht="46.5" x14ac:dyDescent="0.35">
      <c r="A149" s="274" t="s">
        <v>2358</v>
      </c>
      <c r="B149" s="275" t="s">
        <v>2190</v>
      </c>
      <c r="C149" s="275" t="s">
        <v>2190</v>
      </c>
      <c r="D149" s="276">
        <v>1452</v>
      </c>
      <c r="E149" s="277">
        <v>20000</v>
      </c>
      <c r="F149" s="275" t="s">
        <v>2359</v>
      </c>
      <c r="G149" s="309" t="s">
        <v>2072</v>
      </c>
      <c r="H149" s="309">
        <v>44399</v>
      </c>
      <c r="I149" s="309">
        <v>44399</v>
      </c>
      <c r="J149" s="276">
        <v>1452</v>
      </c>
    </row>
    <row r="150" spans="1:10" ht="46.5" x14ac:dyDescent="0.35">
      <c r="A150" s="274" t="s">
        <v>2360</v>
      </c>
      <c r="B150" s="275" t="s">
        <v>2190</v>
      </c>
      <c r="C150" s="275" t="s">
        <v>2190</v>
      </c>
      <c r="D150" s="276">
        <v>1451</v>
      </c>
      <c r="E150" s="277">
        <v>20000</v>
      </c>
      <c r="F150" s="275" t="s">
        <v>2361</v>
      </c>
      <c r="G150" s="309" t="s">
        <v>2072</v>
      </c>
      <c r="H150" s="309">
        <v>44399</v>
      </c>
      <c r="I150" s="309">
        <v>44399</v>
      </c>
      <c r="J150" s="276">
        <v>1451</v>
      </c>
    </row>
    <row r="151" spans="1:10" ht="46.5" x14ac:dyDescent="0.35">
      <c r="A151" s="274" t="s">
        <v>2362</v>
      </c>
      <c r="B151" s="275" t="s">
        <v>2190</v>
      </c>
      <c r="C151" s="275" t="s">
        <v>2190</v>
      </c>
      <c r="D151" s="276">
        <v>1447</v>
      </c>
      <c r="E151" s="277">
        <v>19000</v>
      </c>
      <c r="F151" s="275" t="s">
        <v>2363</v>
      </c>
      <c r="G151" s="309" t="s">
        <v>2072</v>
      </c>
      <c r="H151" s="309">
        <v>44399</v>
      </c>
      <c r="I151" s="309">
        <v>44399</v>
      </c>
      <c r="J151" s="276">
        <v>1447</v>
      </c>
    </row>
    <row r="152" spans="1:10" ht="34.9" x14ac:dyDescent="0.35">
      <c r="A152" s="274" t="s">
        <v>2364</v>
      </c>
      <c r="B152" s="275" t="s">
        <v>2190</v>
      </c>
      <c r="C152" s="275" t="s">
        <v>2190</v>
      </c>
      <c r="D152" s="276">
        <v>1444</v>
      </c>
      <c r="E152" s="277">
        <v>35000</v>
      </c>
      <c r="F152" s="275" t="s">
        <v>2365</v>
      </c>
      <c r="G152" s="309" t="s">
        <v>2072</v>
      </c>
      <c r="H152" s="309">
        <v>44399</v>
      </c>
      <c r="I152" s="309">
        <v>44399</v>
      </c>
      <c r="J152" s="276">
        <v>1444</v>
      </c>
    </row>
    <row r="153" spans="1:10" ht="34.9" x14ac:dyDescent="0.35">
      <c r="A153" s="274" t="s">
        <v>2294</v>
      </c>
      <c r="B153" s="275" t="s">
        <v>2190</v>
      </c>
      <c r="C153" s="275" t="s">
        <v>2190</v>
      </c>
      <c r="D153" s="276">
        <v>1438</v>
      </c>
      <c r="E153" s="277">
        <v>34400</v>
      </c>
      <c r="F153" s="275" t="s">
        <v>2201</v>
      </c>
      <c r="G153" s="309" t="s">
        <v>2072</v>
      </c>
      <c r="H153" s="309">
        <v>44398</v>
      </c>
      <c r="I153" s="309">
        <v>44398</v>
      </c>
      <c r="J153" s="276">
        <v>1438</v>
      </c>
    </row>
    <row r="154" spans="1:10" ht="65.25" customHeight="1" x14ac:dyDescent="0.35">
      <c r="A154" s="274" t="s">
        <v>2366</v>
      </c>
      <c r="B154" s="275" t="s">
        <v>2190</v>
      </c>
      <c r="C154" s="275" t="s">
        <v>2190</v>
      </c>
      <c r="D154" s="276">
        <v>1436</v>
      </c>
      <c r="E154" s="277">
        <v>35000</v>
      </c>
      <c r="F154" s="275" t="s">
        <v>2367</v>
      </c>
      <c r="G154" s="309" t="s">
        <v>2072</v>
      </c>
      <c r="H154" s="309">
        <v>44397</v>
      </c>
      <c r="I154" s="309">
        <v>44397</v>
      </c>
      <c r="J154" s="276">
        <v>1436</v>
      </c>
    </row>
    <row r="155" spans="1:10" ht="58.15" x14ac:dyDescent="0.35">
      <c r="A155" s="274" t="s">
        <v>2368</v>
      </c>
      <c r="B155" s="275" t="s">
        <v>2190</v>
      </c>
      <c r="C155" s="275" t="s">
        <v>2190</v>
      </c>
      <c r="D155" s="276">
        <v>1426</v>
      </c>
      <c r="E155" s="277">
        <v>21000</v>
      </c>
      <c r="F155" s="275" t="s">
        <v>2369</v>
      </c>
      <c r="G155" s="309" t="s">
        <v>2072</v>
      </c>
      <c r="H155" s="309">
        <v>44397</v>
      </c>
      <c r="I155" s="309">
        <v>44397</v>
      </c>
      <c r="J155" s="276">
        <v>1426</v>
      </c>
    </row>
    <row r="156" spans="1:10" ht="34.9" x14ac:dyDescent="0.35">
      <c r="A156" s="274" t="s">
        <v>2370</v>
      </c>
      <c r="B156" s="275" t="s">
        <v>2190</v>
      </c>
      <c r="C156" s="275" t="s">
        <v>2190</v>
      </c>
      <c r="D156" s="276">
        <v>1425</v>
      </c>
      <c r="E156" s="277">
        <v>34500</v>
      </c>
      <c r="F156" s="275" t="s">
        <v>2371</v>
      </c>
      <c r="G156" s="309" t="s">
        <v>2072</v>
      </c>
      <c r="H156" s="309">
        <v>44396</v>
      </c>
      <c r="I156" s="309">
        <v>44396</v>
      </c>
      <c r="J156" s="276">
        <v>1425</v>
      </c>
    </row>
    <row r="157" spans="1:10" ht="23.25" x14ac:dyDescent="0.35">
      <c r="A157" s="274" t="s">
        <v>2372</v>
      </c>
      <c r="B157" s="275" t="s">
        <v>2190</v>
      </c>
      <c r="C157" s="275" t="s">
        <v>2190</v>
      </c>
      <c r="D157" s="276">
        <v>1422</v>
      </c>
      <c r="E157" s="277">
        <v>19000</v>
      </c>
      <c r="F157" s="275" t="s">
        <v>2373</v>
      </c>
      <c r="G157" s="309" t="s">
        <v>2072</v>
      </c>
      <c r="H157" s="309">
        <v>44396</v>
      </c>
      <c r="I157" s="309">
        <v>44396</v>
      </c>
      <c r="J157" s="276">
        <v>1422</v>
      </c>
    </row>
    <row r="158" spans="1:10" ht="46.5" x14ac:dyDescent="0.35">
      <c r="A158" s="274" t="s">
        <v>2374</v>
      </c>
      <c r="B158" s="275" t="s">
        <v>2190</v>
      </c>
      <c r="C158" s="275" t="s">
        <v>2190</v>
      </c>
      <c r="D158" s="276">
        <v>1414</v>
      </c>
      <c r="E158" s="277">
        <v>27000</v>
      </c>
      <c r="F158" s="275" t="s">
        <v>2375</v>
      </c>
      <c r="G158" s="309" t="s">
        <v>2072</v>
      </c>
      <c r="H158" s="309">
        <v>44393</v>
      </c>
      <c r="I158" s="309">
        <v>44393</v>
      </c>
      <c r="J158" s="276">
        <v>1414</v>
      </c>
    </row>
    <row r="159" spans="1:10" ht="23.25" x14ac:dyDescent="0.35">
      <c r="A159" s="274" t="s">
        <v>2376</v>
      </c>
      <c r="B159" s="275" t="s">
        <v>2190</v>
      </c>
      <c r="C159" s="275" t="s">
        <v>2190</v>
      </c>
      <c r="D159" s="276">
        <v>1406</v>
      </c>
      <c r="E159" s="277">
        <v>30000</v>
      </c>
      <c r="F159" s="275" t="s">
        <v>2377</v>
      </c>
      <c r="G159" s="309" t="s">
        <v>2072</v>
      </c>
      <c r="H159" s="309">
        <v>44393</v>
      </c>
      <c r="I159" s="309">
        <v>44393</v>
      </c>
      <c r="J159" s="276">
        <v>1406</v>
      </c>
    </row>
    <row r="160" spans="1:10" ht="34.9" x14ac:dyDescent="0.35">
      <c r="A160" s="274" t="s">
        <v>2378</v>
      </c>
      <c r="B160" s="275" t="s">
        <v>2190</v>
      </c>
      <c r="C160" s="275" t="s">
        <v>2190</v>
      </c>
      <c r="D160" s="276">
        <v>1403</v>
      </c>
      <c r="E160" s="277">
        <v>24000</v>
      </c>
      <c r="F160" s="275" t="s">
        <v>2379</v>
      </c>
      <c r="G160" s="309" t="s">
        <v>2072</v>
      </c>
      <c r="H160" s="309">
        <v>44393</v>
      </c>
      <c r="I160" s="309">
        <v>44393</v>
      </c>
      <c r="J160" s="276">
        <v>1403</v>
      </c>
    </row>
    <row r="161" spans="1:10" ht="51" customHeight="1" x14ac:dyDescent="0.35">
      <c r="A161" s="274" t="s">
        <v>2380</v>
      </c>
      <c r="B161" s="275" t="s">
        <v>2190</v>
      </c>
      <c r="C161" s="275" t="s">
        <v>2190</v>
      </c>
      <c r="D161" s="276">
        <v>1402</v>
      </c>
      <c r="E161" s="277">
        <v>30000</v>
      </c>
      <c r="F161" s="275" t="s">
        <v>2381</v>
      </c>
      <c r="G161" s="309" t="s">
        <v>2072</v>
      </c>
      <c r="H161" s="309">
        <v>44392</v>
      </c>
      <c r="I161" s="309">
        <v>44392</v>
      </c>
      <c r="J161" s="276">
        <v>1402</v>
      </c>
    </row>
    <row r="162" spans="1:10" ht="34.9" x14ac:dyDescent="0.35">
      <c r="A162" s="274" t="s">
        <v>2261</v>
      </c>
      <c r="B162" s="275" t="s">
        <v>2190</v>
      </c>
      <c r="C162" s="275" t="s">
        <v>2190</v>
      </c>
      <c r="D162" s="276">
        <v>1400</v>
      </c>
      <c r="E162" s="277">
        <v>27000</v>
      </c>
      <c r="F162" s="275" t="s">
        <v>2262</v>
      </c>
      <c r="G162" s="309" t="s">
        <v>2072</v>
      </c>
      <c r="H162" s="309">
        <v>44392</v>
      </c>
      <c r="I162" s="309">
        <v>44392</v>
      </c>
      <c r="J162" s="276">
        <v>1400</v>
      </c>
    </row>
    <row r="163" spans="1:10" ht="23.25" x14ac:dyDescent="0.35">
      <c r="A163" s="274" t="s">
        <v>2382</v>
      </c>
      <c r="B163" s="275" t="s">
        <v>2190</v>
      </c>
      <c r="C163" s="275" t="s">
        <v>2190</v>
      </c>
      <c r="D163" s="276">
        <v>1396</v>
      </c>
      <c r="E163" s="277">
        <v>19500</v>
      </c>
      <c r="F163" s="275" t="s">
        <v>2274</v>
      </c>
      <c r="G163" s="309" t="s">
        <v>2072</v>
      </c>
      <c r="H163" s="309">
        <v>44392</v>
      </c>
      <c r="I163" s="309">
        <v>44392</v>
      </c>
      <c r="J163" s="276">
        <v>1396</v>
      </c>
    </row>
    <row r="164" spans="1:10" ht="46.5" x14ac:dyDescent="0.35">
      <c r="A164" s="274" t="s">
        <v>2383</v>
      </c>
      <c r="B164" s="275" t="s">
        <v>2190</v>
      </c>
      <c r="C164" s="275" t="s">
        <v>2190</v>
      </c>
      <c r="D164" s="276">
        <v>1394</v>
      </c>
      <c r="E164" s="277">
        <v>24000</v>
      </c>
      <c r="F164" s="275" t="s">
        <v>2282</v>
      </c>
      <c r="G164" s="309" t="s">
        <v>2072</v>
      </c>
      <c r="H164" s="309">
        <v>44392</v>
      </c>
      <c r="I164" s="309">
        <v>44392</v>
      </c>
      <c r="J164" s="276">
        <v>1394</v>
      </c>
    </row>
    <row r="165" spans="1:10" ht="23.25" x14ac:dyDescent="0.35">
      <c r="A165" s="274" t="s">
        <v>2384</v>
      </c>
      <c r="B165" s="275" t="s">
        <v>2190</v>
      </c>
      <c r="C165" s="275" t="s">
        <v>2190</v>
      </c>
      <c r="D165" s="276">
        <v>1393</v>
      </c>
      <c r="E165" s="277">
        <v>24000</v>
      </c>
      <c r="F165" s="275" t="s">
        <v>2385</v>
      </c>
      <c r="G165" s="309" t="s">
        <v>2072</v>
      </c>
      <c r="H165" s="309">
        <v>44392</v>
      </c>
      <c r="I165" s="309">
        <v>44392</v>
      </c>
      <c r="J165" s="276">
        <v>1393</v>
      </c>
    </row>
    <row r="166" spans="1:10" ht="34.9" x14ac:dyDescent="0.35">
      <c r="A166" s="274" t="s">
        <v>2386</v>
      </c>
      <c r="B166" s="275" t="s">
        <v>2190</v>
      </c>
      <c r="C166" s="275" t="s">
        <v>2190</v>
      </c>
      <c r="D166" s="276">
        <v>1388</v>
      </c>
      <c r="E166" s="277">
        <v>20000</v>
      </c>
      <c r="F166" s="275" t="s">
        <v>2387</v>
      </c>
      <c r="G166" s="309" t="s">
        <v>2072</v>
      </c>
      <c r="H166" s="309">
        <v>44392</v>
      </c>
      <c r="I166" s="309">
        <v>44392</v>
      </c>
      <c r="J166" s="276">
        <v>1388</v>
      </c>
    </row>
    <row r="167" spans="1:10" ht="34.9" x14ac:dyDescent="0.35">
      <c r="A167" s="274" t="s">
        <v>2388</v>
      </c>
      <c r="B167" s="275" t="s">
        <v>2190</v>
      </c>
      <c r="C167" s="275" t="s">
        <v>2190</v>
      </c>
      <c r="D167" s="276">
        <v>1382</v>
      </c>
      <c r="E167" s="277">
        <v>20000</v>
      </c>
      <c r="F167" s="275" t="s">
        <v>2389</v>
      </c>
      <c r="G167" s="309" t="s">
        <v>2072</v>
      </c>
      <c r="H167" s="309">
        <v>44391</v>
      </c>
      <c r="I167" s="309">
        <v>44391</v>
      </c>
      <c r="J167" s="276">
        <v>1382</v>
      </c>
    </row>
    <row r="168" spans="1:10" ht="46.5" x14ac:dyDescent="0.35">
      <c r="A168" s="274" t="s">
        <v>2390</v>
      </c>
      <c r="B168" s="275" t="s">
        <v>2190</v>
      </c>
      <c r="C168" s="275" t="s">
        <v>2190</v>
      </c>
      <c r="D168" s="276">
        <v>1378</v>
      </c>
      <c r="E168" s="277">
        <v>21000</v>
      </c>
      <c r="F168" s="275" t="s">
        <v>2391</v>
      </c>
      <c r="G168" s="309" t="s">
        <v>2072</v>
      </c>
      <c r="H168" s="309">
        <v>44391</v>
      </c>
      <c r="I168" s="309">
        <v>44391</v>
      </c>
      <c r="J168" s="276">
        <v>1378</v>
      </c>
    </row>
    <row r="169" spans="1:10" ht="23.25" x14ac:dyDescent="0.35">
      <c r="A169" s="274" t="s">
        <v>2392</v>
      </c>
      <c r="B169" s="275" t="s">
        <v>2190</v>
      </c>
      <c r="C169" s="275" t="s">
        <v>2190</v>
      </c>
      <c r="D169" s="276">
        <v>1377</v>
      </c>
      <c r="E169" s="277">
        <v>27000</v>
      </c>
      <c r="F169" s="275" t="s">
        <v>2393</v>
      </c>
      <c r="G169" s="309" t="s">
        <v>2072</v>
      </c>
      <c r="H169" s="309">
        <v>44391</v>
      </c>
      <c r="I169" s="309">
        <v>44391</v>
      </c>
      <c r="J169" s="276">
        <v>1377</v>
      </c>
    </row>
    <row r="170" spans="1:10" ht="23.25" x14ac:dyDescent="0.35">
      <c r="A170" s="274" t="s">
        <v>2394</v>
      </c>
      <c r="B170" s="275" t="s">
        <v>2190</v>
      </c>
      <c r="C170" s="275" t="s">
        <v>2190</v>
      </c>
      <c r="D170" s="276">
        <v>1375</v>
      </c>
      <c r="E170" s="277">
        <v>27000</v>
      </c>
      <c r="F170" s="275" t="s">
        <v>2395</v>
      </c>
      <c r="G170" s="309" t="s">
        <v>2072</v>
      </c>
      <c r="H170" s="309">
        <v>44391</v>
      </c>
      <c r="I170" s="309">
        <v>44391</v>
      </c>
      <c r="J170" s="276">
        <v>1375</v>
      </c>
    </row>
    <row r="171" spans="1:10" ht="34.9" x14ac:dyDescent="0.35">
      <c r="A171" s="274" t="s">
        <v>2224</v>
      </c>
      <c r="B171" s="275" t="s">
        <v>2190</v>
      </c>
      <c r="C171" s="275" t="s">
        <v>2190</v>
      </c>
      <c r="D171" s="276">
        <v>1369</v>
      </c>
      <c r="E171" s="277">
        <v>33000</v>
      </c>
      <c r="F171" s="275" t="s">
        <v>2201</v>
      </c>
      <c r="G171" s="309" t="s">
        <v>2072</v>
      </c>
      <c r="H171" s="309">
        <v>44391</v>
      </c>
      <c r="I171" s="309">
        <v>44391</v>
      </c>
      <c r="J171" s="276">
        <v>1369</v>
      </c>
    </row>
    <row r="172" spans="1:10" ht="23.25" x14ac:dyDescent="0.35">
      <c r="A172" s="274" t="s">
        <v>2396</v>
      </c>
      <c r="B172" s="275" t="s">
        <v>2190</v>
      </c>
      <c r="C172" s="275" t="s">
        <v>2190</v>
      </c>
      <c r="D172" s="276">
        <v>1367</v>
      </c>
      <c r="E172" s="277">
        <v>25488</v>
      </c>
      <c r="F172" s="275" t="s">
        <v>2397</v>
      </c>
      <c r="G172" s="309" t="s">
        <v>2072</v>
      </c>
      <c r="H172" s="309">
        <v>44391</v>
      </c>
      <c r="I172" s="309">
        <v>44391</v>
      </c>
      <c r="J172" s="276">
        <v>1367</v>
      </c>
    </row>
    <row r="173" spans="1:10" ht="34.9" x14ac:dyDescent="0.35">
      <c r="A173" s="274" t="s">
        <v>2398</v>
      </c>
      <c r="B173" s="275" t="s">
        <v>2190</v>
      </c>
      <c r="C173" s="275" t="s">
        <v>2190</v>
      </c>
      <c r="D173" s="276">
        <v>1362</v>
      </c>
      <c r="E173" s="277">
        <v>21000</v>
      </c>
      <c r="F173" s="275" t="s">
        <v>2399</v>
      </c>
      <c r="G173" s="309" t="s">
        <v>2072</v>
      </c>
      <c r="H173" s="309">
        <v>44391</v>
      </c>
      <c r="I173" s="309">
        <v>44391</v>
      </c>
      <c r="J173" s="276">
        <v>1362</v>
      </c>
    </row>
    <row r="174" spans="1:10" ht="34.9" x14ac:dyDescent="0.35">
      <c r="A174" s="274" t="s">
        <v>2400</v>
      </c>
      <c r="B174" s="275" t="s">
        <v>2190</v>
      </c>
      <c r="C174" s="275" t="s">
        <v>2190</v>
      </c>
      <c r="D174" s="276">
        <v>1343</v>
      </c>
      <c r="E174" s="277">
        <v>27000</v>
      </c>
      <c r="F174" s="275" t="s">
        <v>2401</v>
      </c>
      <c r="G174" s="309" t="s">
        <v>2072</v>
      </c>
      <c r="H174" s="309">
        <v>44390</v>
      </c>
      <c r="I174" s="309">
        <v>44390</v>
      </c>
      <c r="J174" s="276">
        <v>1343</v>
      </c>
    </row>
    <row r="175" spans="1:10" ht="34.9" x14ac:dyDescent="0.35">
      <c r="A175" s="274" t="s">
        <v>2402</v>
      </c>
      <c r="B175" s="275" t="s">
        <v>2190</v>
      </c>
      <c r="C175" s="275" t="s">
        <v>2190</v>
      </c>
      <c r="D175" s="276">
        <v>1326</v>
      </c>
      <c r="E175" s="277">
        <v>28500</v>
      </c>
      <c r="F175" s="275" t="s">
        <v>2403</v>
      </c>
      <c r="G175" s="309" t="s">
        <v>2072</v>
      </c>
      <c r="H175" s="309">
        <v>44389</v>
      </c>
      <c r="I175" s="309">
        <v>44389</v>
      </c>
      <c r="J175" s="276">
        <v>1326</v>
      </c>
    </row>
    <row r="176" spans="1:10" ht="34.9" x14ac:dyDescent="0.35">
      <c r="A176" s="274" t="s">
        <v>2404</v>
      </c>
      <c r="B176" s="275" t="s">
        <v>2190</v>
      </c>
      <c r="C176" s="275" t="s">
        <v>2190</v>
      </c>
      <c r="D176" s="276">
        <v>1325</v>
      </c>
      <c r="E176" s="277">
        <v>24000</v>
      </c>
      <c r="F176" s="275" t="s">
        <v>2284</v>
      </c>
      <c r="G176" s="309" t="s">
        <v>2072</v>
      </c>
      <c r="H176" s="309">
        <v>44389</v>
      </c>
      <c r="I176" s="309">
        <v>44389</v>
      </c>
      <c r="J176" s="276">
        <v>1325</v>
      </c>
    </row>
    <row r="177" spans="1:10" ht="23.25" x14ac:dyDescent="0.35">
      <c r="A177" s="274" t="s">
        <v>2405</v>
      </c>
      <c r="B177" s="275" t="s">
        <v>2190</v>
      </c>
      <c r="C177" s="275" t="s">
        <v>2190</v>
      </c>
      <c r="D177" s="276">
        <v>1321</v>
      </c>
      <c r="E177" s="277">
        <v>27000</v>
      </c>
      <c r="F177" s="275" t="s">
        <v>2406</v>
      </c>
      <c r="G177" s="309" t="s">
        <v>2072</v>
      </c>
      <c r="H177" s="309">
        <v>44387</v>
      </c>
      <c r="I177" s="309">
        <v>44387</v>
      </c>
      <c r="J177" s="276">
        <v>1321</v>
      </c>
    </row>
    <row r="178" spans="1:10" ht="23.25" x14ac:dyDescent="0.35">
      <c r="A178" s="274" t="s">
        <v>2407</v>
      </c>
      <c r="B178" s="275" t="s">
        <v>2190</v>
      </c>
      <c r="C178" s="275" t="s">
        <v>2190</v>
      </c>
      <c r="D178" s="276">
        <v>1320</v>
      </c>
      <c r="E178" s="277">
        <v>24000</v>
      </c>
      <c r="F178" s="275" t="s">
        <v>2408</v>
      </c>
      <c r="G178" s="309" t="s">
        <v>2072</v>
      </c>
      <c r="H178" s="309">
        <v>44387</v>
      </c>
      <c r="I178" s="309">
        <v>44387</v>
      </c>
      <c r="J178" s="276">
        <v>1320</v>
      </c>
    </row>
    <row r="179" spans="1:10" ht="23.25" x14ac:dyDescent="0.35">
      <c r="A179" s="274" t="s">
        <v>2409</v>
      </c>
      <c r="B179" s="275" t="s">
        <v>2190</v>
      </c>
      <c r="C179" s="275" t="s">
        <v>2190</v>
      </c>
      <c r="D179" s="276">
        <v>1319</v>
      </c>
      <c r="E179" s="277">
        <v>27000</v>
      </c>
      <c r="F179" s="275" t="s">
        <v>2287</v>
      </c>
      <c r="G179" s="309" t="s">
        <v>2072</v>
      </c>
      <c r="H179" s="309">
        <v>44387</v>
      </c>
      <c r="I179" s="309">
        <v>44387</v>
      </c>
      <c r="J179" s="276">
        <v>1319</v>
      </c>
    </row>
    <row r="180" spans="1:10" ht="23.25" x14ac:dyDescent="0.35">
      <c r="A180" s="274" t="s">
        <v>2410</v>
      </c>
      <c r="B180" s="275" t="s">
        <v>2190</v>
      </c>
      <c r="C180" s="275" t="s">
        <v>2190</v>
      </c>
      <c r="D180" s="276">
        <v>1317</v>
      </c>
      <c r="E180" s="277">
        <v>24000</v>
      </c>
      <c r="F180" s="275" t="s">
        <v>2278</v>
      </c>
      <c r="G180" s="309" t="s">
        <v>2072</v>
      </c>
      <c r="H180" s="309">
        <v>44387</v>
      </c>
      <c r="I180" s="309">
        <v>44387</v>
      </c>
      <c r="J180" s="276">
        <v>1317</v>
      </c>
    </row>
    <row r="181" spans="1:10" ht="23.25" x14ac:dyDescent="0.35">
      <c r="A181" s="274" t="s">
        <v>2411</v>
      </c>
      <c r="B181" s="275" t="s">
        <v>2190</v>
      </c>
      <c r="C181" s="275" t="s">
        <v>2190</v>
      </c>
      <c r="D181" s="276">
        <v>1316</v>
      </c>
      <c r="E181" s="277">
        <v>24000</v>
      </c>
      <c r="F181" s="275" t="s">
        <v>2286</v>
      </c>
      <c r="G181" s="309" t="s">
        <v>2072</v>
      </c>
      <c r="H181" s="309">
        <v>44387</v>
      </c>
      <c r="I181" s="309">
        <v>44387</v>
      </c>
      <c r="J181" s="276">
        <v>1316</v>
      </c>
    </row>
    <row r="182" spans="1:10" ht="34.9" x14ac:dyDescent="0.35">
      <c r="A182" s="274" t="s">
        <v>2412</v>
      </c>
      <c r="B182" s="275" t="s">
        <v>2190</v>
      </c>
      <c r="C182" s="275" t="s">
        <v>2190</v>
      </c>
      <c r="D182" s="276">
        <v>1315</v>
      </c>
      <c r="E182" s="277">
        <v>21000</v>
      </c>
      <c r="F182" s="275" t="s">
        <v>2289</v>
      </c>
      <c r="G182" s="309" t="s">
        <v>2072</v>
      </c>
      <c r="H182" s="309">
        <v>44387</v>
      </c>
      <c r="I182" s="309">
        <v>44387</v>
      </c>
      <c r="J182" s="276">
        <v>1315</v>
      </c>
    </row>
    <row r="183" spans="1:10" ht="23.25" x14ac:dyDescent="0.35">
      <c r="A183" s="274" t="s">
        <v>2413</v>
      </c>
      <c r="B183" s="275" t="s">
        <v>2190</v>
      </c>
      <c r="C183" s="275" t="s">
        <v>2190</v>
      </c>
      <c r="D183" s="276">
        <v>1314</v>
      </c>
      <c r="E183" s="277">
        <v>21000</v>
      </c>
      <c r="F183" s="275" t="s">
        <v>2280</v>
      </c>
      <c r="G183" s="309" t="s">
        <v>2072</v>
      </c>
      <c r="H183" s="309">
        <v>44386</v>
      </c>
      <c r="I183" s="309">
        <v>44386</v>
      </c>
      <c r="J183" s="276">
        <v>1314</v>
      </c>
    </row>
    <row r="184" spans="1:10" ht="50.25" customHeight="1" x14ac:dyDescent="0.35">
      <c r="A184" s="274" t="s">
        <v>2414</v>
      </c>
      <c r="B184" s="275" t="s">
        <v>2190</v>
      </c>
      <c r="C184" s="275" t="s">
        <v>2190</v>
      </c>
      <c r="D184" s="276">
        <v>1312</v>
      </c>
      <c r="E184" s="277">
        <v>33000</v>
      </c>
      <c r="F184" s="275" t="s">
        <v>2250</v>
      </c>
      <c r="G184" s="309" t="s">
        <v>2072</v>
      </c>
      <c r="H184" s="309">
        <v>44386</v>
      </c>
      <c r="I184" s="309">
        <v>44386</v>
      </c>
      <c r="J184" s="276">
        <v>1312</v>
      </c>
    </row>
    <row r="185" spans="1:10" ht="34.9" x14ac:dyDescent="0.35">
      <c r="A185" s="274" t="s">
        <v>2415</v>
      </c>
      <c r="B185" s="275" t="s">
        <v>2190</v>
      </c>
      <c r="C185" s="275" t="s">
        <v>2190</v>
      </c>
      <c r="D185" s="276">
        <v>1311</v>
      </c>
      <c r="E185" s="277">
        <v>24000</v>
      </c>
      <c r="F185" s="275" t="s">
        <v>2254</v>
      </c>
      <c r="G185" s="309" t="s">
        <v>2072</v>
      </c>
      <c r="H185" s="309">
        <v>44386</v>
      </c>
      <c r="I185" s="309">
        <v>44386</v>
      </c>
      <c r="J185" s="276">
        <v>1311</v>
      </c>
    </row>
    <row r="186" spans="1:10" ht="23.25" x14ac:dyDescent="0.35">
      <c r="A186" s="227" t="s">
        <v>2196</v>
      </c>
      <c r="B186" s="275" t="s">
        <v>2190</v>
      </c>
      <c r="C186" s="275" t="s">
        <v>2190</v>
      </c>
      <c r="D186" s="276">
        <v>1307</v>
      </c>
      <c r="E186" s="277">
        <v>31369.59</v>
      </c>
      <c r="F186" s="275" t="s">
        <v>2197</v>
      </c>
      <c r="G186" s="309" t="s">
        <v>2072</v>
      </c>
      <c r="H186" s="309">
        <v>44386</v>
      </c>
      <c r="I186" s="309">
        <v>44386</v>
      </c>
      <c r="J186" s="276">
        <v>1307</v>
      </c>
    </row>
    <row r="187" spans="1:10" ht="23.25" x14ac:dyDescent="0.35">
      <c r="A187" s="227" t="s">
        <v>2416</v>
      </c>
      <c r="B187" s="275" t="s">
        <v>2190</v>
      </c>
      <c r="C187" s="275" t="s">
        <v>2190</v>
      </c>
      <c r="D187" s="276">
        <v>1302</v>
      </c>
      <c r="E187" s="277">
        <v>26600</v>
      </c>
      <c r="F187" s="275" t="s">
        <v>2417</v>
      </c>
      <c r="G187" s="309" t="s">
        <v>2072</v>
      </c>
      <c r="H187" s="309">
        <v>44385</v>
      </c>
      <c r="I187" s="309">
        <v>44385</v>
      </c>
      <c r="J187" s="276">
        <v>1302</v>
      </c>
    </row>
    <row r="188" spans="1:10" ht="34.9" x14ac:dyDescent="0.35">
      <c r="A188" s="274" t="s">
        <v>2224</v>
      </c>
      <c r="B188" s="275" t="s">
        <v>2190</v>
      </c>
      <c r="C188" s="275" t="s">
        <v>2190</v>
      </c>
      <c r="D188" s="276">
        <v>1293</v>
      </c>
      <c r="E188" s="277">
        <v>34400</v>
      </c>
      <c r="F188" s="275" t="s">
        <v>2201</v>
      </c>
      <c r="G188" s="309" t="s">
        <v>2072</v>
      </c>
      <c r="H188" s="309">
        <v>44384</v>
      </c>
      <c r="I188" s="309">
        <v>44384</v>
      </c>
      <c r="J188" s="276">
        <v>1293</v>
      </c>
    </row>
    <row r="189" spans="1:10" ht="46.5" x14ac:dyDescent="0.35">
      <c r="A189" s="274" t="s">
        <v>2418</v>
      </c>
      <c r="B189" s="275" t="s">
        <v>2190</v>
      </c>
      <c r="C189" s="275" t="s">
        <v>2190</v>
      </c>
      <c r="D189" s="276">
        <v>1287</v>
      </c>
      <c r="E189" s="277">
        <v>35000</v>
      </c>
      <c r="F189" s="275" t="s">
        <v>2086</v>
      </c>
      <c r="G189" s="309" t="s">
        <v>2072</v>
      </c>
      <c r="H189" s="309">
        <v>44383</v>
      </c>
      <c r="I189" s="309">
        <v>44383</v>
      </c>
      <c r="J189" s="276">
        <v>1287</v>
      </c>
    </row>
    <row r="190" spans="1:10" ht="56.25" customHeight="1" x14ac:dyDescent="0.35">
      <c r="A190" s="227" t="s">
        <v>2419</v>
      </c>
      <c r="B190" s="275" t="s">
        <v>2190</v>
      </c>
      <c r="C190" s="275" t="s">
        <v>2190</v>
      </c>
      <c r="D190" s="276">
        <v>1286</v>
      </c>
      <c r="E190" s="277">
        <v>35200</v>
      </c>
      <c r="F190" s="275" t="s">
        <v>2318</v>
      </c>
      <c r="G190" s="309" t="s">
        <v>2072</v>
      </c>
      <c r="H190" s="309">
        <v>44383</v>
      </c>
      <c r="I190" s="309">
        <v>44383</v>
      </c>
      <c r="J190" s="276">
        <v>1286</v>
      </c>
    </row>
    <row r="191" spans="1:10" ht="23.25" x14ac:dyDescent="0.35">
      <c r="A191" s="227" t="s">
        <v>2420</v>
      </c>
      <c r="B191" s="275" t="s">
        <v>2190</v>
      </c>
      <c r="C191" s="275" t="s">
        <v>2190</v>
      </c>
      <c r="D191" s="276">
        <v>1285</v>
      </c>
      <c r="E191" s="277">
        <v>29250</v>
      </c>
      <c r="F191" s="275" t="s">
        <v>2244</v>
      </c>
      <c r="G191" s="309" t="s">
        <v>2072</v>
      </c>
      <c r="H191" s="309">
        <v>44383</v>
      </c>
      <c r="I191" s="309">
        <v>44383</v>
      </c>
      <c r="J191" s="276">
        <v>1285</v>
      </c>
    </row>
    <row r="192" spans="1:10" ht="34.9" x14ac:dyDescent="0.35">
      <c r="A192" s="274" t="s">
        <v>2421</v>
      </c>
      <c r="B192" s="275" t="s">
        <v>2190</v>
      </c>
      <c r="C192" s="275" t="s">
        <v>2190</v>
      </c>
      <c r="D192" s="276">
        <v>1279</v>
      </c>
      <c r="E192" s="277">
        <v>20000</v>
      </c>
      <c r="F192" s="275" t="s">
        <v>2422</v>
      </c>
      <c r="G192" s="309" t="s">
        <v>2072</v>
      </c>
      <c r="H192" s="309">
        <v>44383</v>
      </c>
      <c r="I192" s="309">
        <v>44383</v>
      </c>
      <c r="J192" s="276">
        <v>1279</v>
      </c>
    </row>
    <row r="193" spans="1:10" ht="23.25" x14ac:dyDescent="0.35">
      <c r="A193" s="274" t="s">
        <v>2423</v>
      </c>
      <c r="B193" s="275" t="s">
        <v>2190</v>
      </c>
      <c r="C193" s="275" t="s">
        <v>2190</v>
      </c>
      <c r="D193" s="276">
        <v>1276</v>
      </c>
      <c r="E193" s="277">
        <v>34500</v>
      </c>
      <c r="F193" s="275" t="s">
        <v>2424</v>
      </c>
      <c r="G193" s="309" t="s">
        <v>2072</v>
      </c>
      <c r="H193" s="309">
        <v>44384</v>
      </c>
      <c r="I193" s="309">
        <v>44384</v>
      </c>
      <c r="J193" s="276">
        <v>1276</v>
      </c>
    </row>
    <row r="194" spans="1:10" ht="34.9" x14ac:dyDescent="0.35">
      <c r="A194" s="274" t="s">
        <v>2425</v>
      </c>
      <c r="B194" s="275" t="s">
        <v>2190</v>
      </c>
      <c r="C194" s="275" t="s">
        <v>2190</v>
      </c>
      <c r="D194" s="276">
        <v>1272</v>
      </c>
      <c r="E194" s="277">
        <v>33000</v>
      </c>
      <c r="F194" s="275" t="s">
        <v>2426</v>
      </c>
      <c r="G194" s="309" t="s">
        <v>2072</v>
      </c>
      <c r="H194" s="309">
        <v>44383</v>
      </c>
      <c r="I194" s="309">
        <v>44383</v>
      </c>
      <c r="J194" s="276">
        <v>1272</v>
      </c>
    </row>
    <row r="195" spans="1:10" ht="58.15" x14ac:dyDescent="0.35">
      <c r="A195" s="274" t="s">
        <v>2427</v>
      </c>
      <c r="B195" s="275" t="s">
        <v>2190</v>
      </c>
      <c r="C195" s="275" t="s">
        <v>2190</v>
      </c>
      <c r="D195" s="276">
        <v>1265</v>
      </c>
      <c r="E195" s="277">
        <v>33000</v>
      </c>
      <c r="F195" s="275" t="s">
        <v>2256</v>
      </c>
      <c r="G195" s="309" t="s">
        <v>2072</v>
      </c>
      <c r="H195" s="309">
        <v>44382</v>
      </c>
      <c r="I195" s="309">
        <v>44382</v>
      </c>
      <c r="J195" s="276">
        <v>1265</v>
      </c>
    </row>
    <row r="196" spans="1:10" ht="34.9" x14ac:dyDescent="0.35">
      <c r="A196" s="274" t="s">
        <v>2428</v>
      </c>
      <c r="B196" s="275" t="s">
        <v>2190</v>
      </c>
      <c r="C196" s="275" t="s">
        <v>2190</v>
      </c>
      <c r="D196" s="276">
        <v>1259</v>
      </c>
      <c r="E196" s="277">
        <v>33000</v>
      </c>
      <c r="F196" s="275" t="s">
        <v>2252</v>
      </c>
      <c r="G196" s="309" t="s">
        <v>2072</v>
      </c>
      <c r="H196" s="309">
        <v>44382</v>
      </c>
      <c r="I196" s="309">
        <v>44382</v>
      </c>
      <c r="J196" s="276">
        <v>1259</v>
      </c>
    </row>
    <row r="197" spans="1:10" ht="58.15" x14ac:dyDescent="0.35">
      <c r="A197" s="274" t="s">
        <v>2429</v>
      </c>
      <c r="B197" s="275" t="s">
        <v>2190</v>
      </c>
      <c r="C197" s="275" t="s">
        <v>2190</v>
      </c>
      <c r="D197" s="276">
        <v>1254</v>
      </c>
      <c r="E197" s="277">
        <v>30200</v>
      </c>
      <c r="F197" s="275" t="s">
        <v>2430</v>
      </c>
      <c r="G197" s="309" t="s">
        <v>2072</v>
      </c>
      <c r="H197" s="309">
        <v>44379</v>
      </c>
      <c r="I197" s="309">
        <v>44379</v>
      </c>
      <c r="J197" s="276">
        <v>1254</v>
      </c>
    </row>
    <row r="198" spans="1:10" ht="58.15" x14ac:dyDescent="0.35">
      <c r="A198" s="227" t="s">
        <v>2431</v>
      </c>
      <c r="B198" s="275" t="s">
        <v>2190</v>
      </c>
      <c r="C198" s="275" t="s">
        <v>2190</v>
      </c>
      <c r="D198" s="276">
        <v>1252</v>
      </c>
      <c r="E198" s="277">
        <v>21000</v>
      </c>
      <c r="F198" s="275" t="s">
        <v>2432</v>
      </c>
      <c r="G198" s="309" t="s">
        <v>2072</v>
      </c>
      <c r="H198" s="309">
        <v>44379</v>
      </c>
      <c r="I198" s="309">
        <v>44379</v>
      </c>
      <c r="J198" s="276">
        <v>1252</v>
      </c>
    </row>
    <row r="199" spans="1:10" ht="23.25" x14ac:dyDescent="0.35">
      <c r="A199" s="274" t="s">
        <v>2433</v>
      </c>
      <c r="B199" s="275" t="s">
        <v>2190</v>
      </c>
      <c r="C199" s="275" t="s">
        <v>2190</v>
      </c>
      <c r="D199" s="276">
        <v>1248</v>
      </c>
      <c r="E199" s="277">
        <v>57338.79</v>
      </c>
      <c r="F199" s="275" t="s">
        <v>2434</v>
      </c>
      <c r="G199" s="309" t="s">
        <v>2072</v>
      </c>
      <c r="H199" s="309">
        <v>44378</v>
      </c>
      <c r="I199" s="309">
        <v>44378</v>
      </c>
      <c r="J199" s="276">
        <v>1248</v>
      </c>
    </row>
    <row r="200" spans="1:10" ht="34.9" x14ac:dyDescent="0.35">
      <c r="A200" s="274" t="s">
        <v>2435</v>
      </c>
      <c r="B200" s="275" t="s">
        <v>2190</v>
      </c>
      <c r="C200" s="275" t="s">
        <v>2190</v>
      </c>
      <c r="D200" s="276">
        <v>1244</v>
      </c>
      <c r="E200" s="277">
        <v>24000</v>
      </c>
      <c r="F200" s="275" t="s">
        <v>2436</v>
      </c>
      <c r="G200" s="309" t="s">
        <v>2072</v>
      </c>
      <c r="H200" s="309">
        <v>44378</v>
      </c>
      <c r="I200" s="309">
        <v>44378</v>
      </c>
      <c r="J200" s="276">
        <v>1244</v>
      </c>
    </row>
    <row r="201" spans="1:10" ht="34.9" x14ac:dyDescent="0.35">
      <c r="A201" s="274" t="s">
        <v>2437</v>
      </c>
      <c r="B201" s="275" t="s">
        <v>2190</v>
      </c>
      <c r="C201" s="275" t="s">
        <v>2190</v>
      </c>
      <c r="D201" s="276">
        <v>1234</v>
      </c>
      <c r="E201" s="277">
        <v>24000</v>
      </c>
      <c r="F201" s="275" t="s">
        <v>2438</v>
      </c>
      <c r="G201" s="309" t="s">
        <v>2072</v>
      </c>
      <c r="H201" s="309">
        <v>44377</v>
      </c>
      <c r="I201" s="309">
        <v>44377</v>
      </c>
      <c r="J201" s="276">
        <v>1234</v>
      </c>
    </row>
    <row r="202" spans="1:10" ht="34.9" x14ac:dyDescent="0.35">
      <c r="A202" s="274" t="s">
        <v>2439</v>
      </c>
      <c r="B202" s="275" t="s">
        <v>2190</v>
      </c>
      <c r="C202" s="275" t="s">
        <v>2190</v>
      </c>
      <c r="D202" s="276">
        <v>1233</v>
      </c>
      <c r="E202" s="277">
        <v>20000</v>
      </c>
      <c r="F202" s="275" t="s">
        <v>2440</v>
      </c>
      <c r="G202" s="309" t="s">
        <v>2072</v>
      </c>
      <c r="H202" s="309">
        <v>44377</v>
      </c>
      <c r="I202" s="309">
        <v>44377</v>
      </c>
      <c r="J202" s="276">
        <v>1233</v>
      </c>
    </row>
    <row r="203" spans="1:10" ht="46.5" x14ac:dyDescent="0.35">
      <c r="A203" s="274" t="s">
        <v>2441</v>
      </c>
      <c r="B203" s="275" t="s">
        <v>2190</v>
      </c>
      <c r="C203" s="275" t="s">
        <v>2190</v>
      </c>
      <c r="D203" s="276">
        <v>1232</v>
      </c>
      <c r="E203" s="277">
        <v>24000</v>
      </c>
      <c r="F203" s="275" t="s">
        <v>2442</v>
      </c>
      <c r="G203" s="309" t="s">
        <v>2072</v>
      </c>
      <c r="H203" s="309">
        <v>44377</v>
      </c>
      <c r="I203" s="309">
        <v>44377</v>
      </c>
      <c r="J203" s="276">
        <v>1232</v>
      </c>
    </row>
    <row r="204" spans="1:10" ht="34.9" x14ac:dyDescent="0.35">
      <c r="A204" s="274" t="s">
        <v>2443</v>
      </c>
      <c r="B204" s="275" t="s">
        <v>2190</v>
      </c>
      <c r="C204" s="275" t="s">
        <v>2190</v>
      </c>
      <c r="D204" s="276">
        <v>1229</v>
      </c>
      <c r="E204" s="277">
        <v>18402.09</v>
      </c>
      <c r="F204" s="275" t="s">
        <v>2201</v>
      </c>
      <c r="G204" s="309" t="s">
        <v>2072</v>
      </c>
      <c r="H204" s="309">
        <v>44377</v>
      </c>
      <c r="I204" s="309">
        <v>44377</v>
      </c>
      <c r="J204" s="276">
        <v>1229</v>
      </c>
    </row>
    <row r="205" spans="1:10" ht="23.25" x14ac:dyDescent="0.35">
      <c r="A205" s="274" t="s">
        <v>2444</v>
      </c>
      <c r="B205" s="275" t="s">
        <v>2190</v>
      </c>
      <c r="C205" s="275" t="s">
        <v>2190</v>
      </c>
      <c r="D205" s="276">
        <v>1214</v>
      </c>
      <c r="E205" s="277">
        <v>30000</v>
      </c>
      <c r="F205" s="275" t="s">
        <v>2276</v>
      </c>
      <c r="G205" s="309" t="s">
        <v>2072</v>
      </c>
      <c r="H205" s="309">
        <v>44372</v>
      </c>
      <c r="I205" s="309">
        <v>44372</v>
      </c>
      <c r="J205" s="276">
        <v>1214</v>
      </c>
    </row>
    <row r="206" spans="1:10" ht="34.9" x14ac:dyDescent="0.35">
      <c r="A206" s="274" t="s">
        <v>2445</v>
      </c>
      <c r="B206" s="275" t="s">
        <v>2190</v>
      </c>
      <c r="C206" s="275" t="s">
        <v>2190</v>
      </c>
      <c r="D206" s="276">
        <v>1203</v>
      </c>
      <c r="E206" s="277">
        <v>32000</v>
      </c>
      <c r="F206" s="275" t="s">
        <v>2446</v>
      </c>
      <c r="G206" s="309" t="s">
        <v>2072</v>
      </c>
      <c r="H206" s="309">
        <v>44372</v>
      </c>
      <c r="I206" s="309">
        <v>44372</v>
      </c>
      <c r="J206" s="276">
        <v>1203</v>
      </c>
    </row>
    <row r="207" spans="1:10" ht="34.9" x14ac:dyDescent="0.35">
      <c r="A207" s="274" t="s">
        <v>2294</v>
      </c>
      <c r="B207" s="275" t="s">
        <v>2190</v>
      </c>
      <c r="C207" s="275" t="s">
        <v>2190</v>
      </c>
      <c r="D207" s="276">
        <v>1197</v>
      </c>
      <c r="E207" s="277">
        <v>34400</v>
      </c>
      <c r="F207" s="275" t="s">
        <v>2201</v>
      </c>
      <c r="G207" s="309" t="s">
        <v>2072</v>
      </c>
      <c r="H207" s="309">
        <v>44371</v>
      </c>
      <c r="I207" s="309">
        <v>44371</v>
      </c>
      <c r="J207" s="276">
        <v>1197</v>
      </c>
    </row>
    <row r="208" spans="1:10" ht="58.15" x14ac:dyDescent="0.35">
      <c r="A208" s="274" t="s">
        <v>2447</v>
      </c>
      <c r="B208" s="275" t="s">
        <v>2190</v>
      </c>
      <c r="C208" s="275" t="s">
        <v>2190</v>
      </c>
      <c r="D208" s="276">
        <v>1195</v>
      </c>
      <c r="E208" s="277">
        <v>27000</v>
      </c>
      <c r="F208" s="275" t="s">
        <v>2448</v>
      </c>
      <c r="G208" s="309" t="s">
        <v>2072</v>
      </c>
      <c r="H208" s="309">
        <v>44371</v>
      </c>
      <c r="I208" s="309">
        <v>44371</v>
      </c>
      <c r="J208" s="276">
        <v>1195</v>
      </c>
    </row>
    <row r="209" spans="1:10" ht="58.15" x14ac:dyDescent="0.35">
      <c r="A209" s="274" t="s">
        <v>2449</v>
      </c>
      <c r="B209" s="275" t="s">
        <v>2190</v>
      </c>
      <c r="C209" s="275" t="s">
        <v>2190</v>
      </c>
      <c r="D209" s="276">
        <v>1189</v>
      </c>
      <c r="E209" s="277">
        <v>24000</v>
      </c>
      <c r="F209" s="275" t="s">
        <v>2450</v>
      </c>
      <c r="G209" s="309" t="s">
        <v>2072</v>
      </c>
      <c r="H209" s="309">
        <v>44369</v>
      </c>
      <c r="I209" s="309">
        <v>44369</v>
      </c>
      <c r="J209" s="276">
        <v>1189</v>
      </c>
    </row>
    <row r="210" spans="1:10" ht="58.15" x14ac:dyDescent="0.35">
      <c r="A210" s="274" t="s">
        <v>2451</v>
      </c>
      <c r="B210" s="275" t="s">
        <v>2190</v>
      </c>
      <c r="C210" s="275" t="s">
        <v>2190</v>
      </c>
      <c r="D210" s="276">
        <v>1188</v>
      </c>
      <c r="E210" s="277">
        <v>24000</v>
      </c>
      <c r="F210" s="275" t="s">
        <v>2452</v>
      </c>
      <c r="G210" s="309" t="s">
        <v>2072</v>
      </c>
      <c r="H210" s="309">
        <v>44369</v>
      </c>
      <c r="I210" s="309">
        <v>44369</v>
      </c>
      <c r="J210" s="276">
        <v>1188</v>
      </c>
    </row>
    <row r="211" spans="1:10" ht="58.15" x14ac:dyDescent="0.35">
      <c r="A211" s="274" t="s">
        <v>2453</v>
      </c>
      <c r="B211" s="275" t="s">
        <v>2190</v>
      </c>
      <c r="C211" s="275" t="s">
        <v>2190</v>
      </c>
      <c r="D211" s="276">
        <v>1187</v>
      </c>
      <c r="E211" s="277">
        <v>24000</v>
      </c>
      <c r="F211" s="275" t="s">
        <v>2454</v>
      </c>
      <c r="G211" s="309" t="s">
        <v>2072</v>
      </c>
      <c r="H211" s="309">
        <v>44369</v>
      </c>
      <c r="I211" s="309">
        <v>44369</v>
      </c>
      <c r="J211" s="276">
        <v>1187</v>
      </c>
    </row>
    <row r="212" spans="1:10" ht="58.15" x14ac:dyDescent="0.35">
      <c r="A212" s="274" t="s">
        <v>2455</v>
      </c>
      <c r="B212" s="275" t="s">
        <v>2190</v>
      </c>
      <c r="C212" s="275" t="s">
        <v>2190</v>
      </c>
      <c r="D212" s="276">
        <v>1183</v>
      </c>
      <c r="E212" s="277">
        <v>24000</v>
      </c>
      <c r="F212" s="275" t="s">
        <v>2456</v>
      </c>
      <c r="G212" s="309" t="s">
        <v>2072</v>
      </c>
      <c r="H212" s="309">
        <v>44368</v>
      </c>
      <c r="I212" s="309">
        <v>44368</v>
      </c>
      <c r="J212" s="276">
        <v>1183</v>
      </c>
    </row>
    <row r="213" spans="1:10" ht="58.15" x14ac:dyDescent="0.35">
      <c r="A213" s="274" t="s">
        <v>2457</v>
      </c>
      <c r="B213" s="275" t="s">
        <v>2190</v>
      </c>
      <c r="C213" s="275" t="s">
        <v>2190</v>
      </c>
      <c r="D213" s="276">
        <v>1182</v>
      </c>
      <c r="E213" s="277">
        <v>24000</v>
      </c>
      <c r="F213" s="275" t="s">
        <v>2458</v>
      </c>
      <c r="G213" s="309" t="s">
        <v>2072</v>
      </c>
      <c r="H213" s="309">
        <v>44368</v>
      </c>
      <c r="I213" s="309">
        <v>44368</v>
      </c>
      <c r="J213" s="276">
        <v>1182</v>
      </c>
    </row>
    <row r="214" spans="1:10" ht="58.15" x14ac:dyDescent="0.35">
      <c r="A214" s="274" t="s">
        <v>2459</v>
      </c>
      <c r="B214" s="275" t="s">
        <v>2190</v>
      </c>
      <c r="C214" s="275" t="s">
        <v>2190</v>
      </c>
      <c r="D214" s="276">
        <v>1181</v>
      </c>
      <c r="E214" s="277">
        <v>24000</v>
      </c>
      <c r="F214" s="275" t="s">
        <v>2460</v>
      </c>
      <c r="G214" s="309" t="s">
        <v>2072</v>
      </c>
      <c r="H214" s="309">
        <v>44368</v>
      </c>
      <c r="I214" s="309">
        <v>44368</v>
      </c>
      <c r="J214" s="276">
        <v>1181</v>
      </c>
    </row>
    <row r="215" spans="1:10" ht="58.15" x14ac:dyDescent="0.35">
      <c r="A215" s="274" t="s">
        <v>2461</v>
      </c>
      <c r="B215" s="275" t="s">
        <v>2190</v>
      </c>
      <c r="C215" s="275" t="s">
        <v>2190</v>
      </c>
      <c r="D215" s="276">
        <v>1178</v>
      </c>
      <c r="E215" s="277">
        <v>24000</v>
      </c>
      <c r="F215" s="275" t="s">
        <v>2462</v>
      </c>
      <c r="G215" s="309" t="s">
        <v>2072</v>
      </c>
      <c r="H215" s="309">
        <v>44365</v>
      </c>
      <c r="I215" s="309">
        <v>44365</v>
      </c>
      <c r="J215" s="276">
        <v>1178</v>
      </c>
    </row>
    <row r="216" spans="1:10" ht="58.15" x14ac:dyDescent="0.35">
      <c r="A216" s="274" t="s">
        <v>2463</v>
      </c>
      <c r="B216" s="275" t="s">
        <v>2190</v>
      </c>
      <c r="C216" s="275" t="s">
        <v>2190</v>
      </c>
      <c r="D216" s="276">
        <v>1168</v>
      </c>
      <c r="E216" s="277">
        <v>24000</v>
      </c>
      <c r="F216" s="275" t="s">
        <v>2464</v>
      </c>
      <c r="G216" s="309" t="s">
        <v>2072</v>
      </c>
      <c r="H216" s="309">
        <v>44365</v>
      </c>
      <c r="I216" s="309">
        <v>44365</v>
      </c>
      <c r="J216" s="276">
        <v>1168</v>
      </c>
    </row>
    <row r="217" spans="1:10" ht="58.15" x14ac:dyDescent="0.35">
      <c r="A217" s="274" t="s">
        <v>2465</v>
      </c>
      <c r="B217" s="275" t="s">
        <v>2190</v>
      </c>
      <c r="C217" s="275" t="s">
        <v>2190</v>
      </c>
      <c r="D217" s="276">
        <v>1161</v>
      </c>
      <c r="E217" s="277">
        <v>27000</v>
      </c>
      <c r="F217" s="275" t="s">
        <v>2466</v>
      </c>
      <c r="G217" s="309" t="s">
        <v>2072</v>
      </c>
      <c r="H217" s="309">
        <v>44364</v>
      </c>
      <c r="I217" s="309">
        <v>44364</v>
      </c>
      <c r="J217" s="276">
        <v>1161</v>
      </c>
    </row>
    <row r="218" spans="1:10" ht="58.15" x14ac:dyDescent="0.35">
      <c r="A218" s="274" t="s">
        <v>2467</v>
      </c>
      <c r="B218" s="275" t="s">
        <v>2190</v>
      </c>
      <c r="C218" s="275" t="s">
        <v>2190</v>
      </c>
      <c r="D218" s="276">
        <v>1159</v>
      </c>
      <c r="E218" s="277">
        <v>24000</v>
      </c>
      <c r="F218" s="275" t="s">
        <v>2468</v>
      </c>
      <c r="G218" s="309" t="s">
        <v>2072</v>
      </c>
      <c r="H218" s="309">
        <v>44364</v>
      </c>
      <c r="I218" s="309">
        <v>44364</v>
      </c>
      <c r="J218" s="276">
        <v>1159</v>
      </c>
    </row>
    <row r="219" spans="1:10" ht="58.15" x14ac:dyDescent="0.35">
      <c r="A219" s="274" t="s">
        <v>2469</v>
      </c>
      <c r="B219" s="275" t="s">
        <v>2190</v>
      </c>
      <c r="C219" s="275" t="s">
        <v>2190</v>
      </c>
      <c r="D219" s="276">
        <v>1158</v>
      </c>
      <c r="E219" s="277">
        <v>24000</v>
      </c>
      <c r="F219" s="275" t="s">
        <v>2470</v>
      </c>
      <c r="G219" s="309" t="s">
        <v>2072</v>
      </c>
      <c r="H219" s="309">
        <v>44364</v>
      </c>
      <c r="I219" s="309">
        <v>44364</v>
      </c>
      <c r="J219" s="276">
        <v>1158</v>
      </c>
    </row>
    <row r="220" spans="1:10" ht="58.15" x14ac:dyDescent="0.35">
      <c r="A220" s="274" t="s">
        <v>2471</v>
      </c>
      <c r="B220" s="275" t="s">
        <v>2190</v>
      </c>
      <c r="C220" s="275" t="s">
        <v>2190</v>
      </c>
      <c r="D220" s="276">
        <v>1157</v>
      </c>
      <c r="E220" s="277">
        <v>24000</v>
      </c>
      <c r="F220" s="275" t="s">
        <v>2472</v>
      </c>
      <c r="G220" s="309" t="s">
        <v>2072</v>
      </c>
      <c r="H220" s="309">
        <v>44364</v>
      </c>
      <c r="I220" s="309">
        <v>44364</v>
      </c>
      <c r="J220" s="276">
        <v>1157</v>
      </c>
    </row>
    <row r="221" spans="1:10" ht="23.25" x14ac:dyDescent="0.35">
      <c r="A221" s="274" t="s">
        <v>2473</v>
      </c>
      <c r="B221" s="275" t="s">
        <v>2190</v>
      </c>
      <c r="C221" s="275" t="s">
        <v>2190</v>
      </c>
      <c r="D221" s="276">
        <v>1149</v>
      </c>
      <c r="E221" s="277">
        <v>35100</v>
      </c>
      <c r="F221" s="275" t="s">
        <v>2474</v>
      </c>
      <c r="G221" s="309" t="s">
        <v>2072</v>
      </c>
      <c r="H221" s="309">
        <v>44363</v>
      </c>
      <c r="I221" s="309">
        <v>44363</v>
      </c>
      <c r="J221" s="276">
        <v>1149</v>
      </c>
    </row>
    <row r="222" spans="1:10" ht="58.15" x14ac:dyDescent="0.35">
      <c r="A222" s="274" t="s">
        <v>2475</v>
      </c>
      <c r="B222" s="275" t="s">
        <v>2190</v>
      </c>
      <c r="C222" s="275" t="s">
        <v>2190</v>
      </c>
      <c r="D222" s="276">
        <v>1140</v>
      </c>
      <c r="E222" s="277">
        <v>20400</v>
      </c>
      <c r="F222" s="275" t="s">
        <v>2476</v>
      </c>
      <c r="G222" s="309" t="s">
        <v>2072</v>
      </c>
      <c r="H222" s="309">
        <v>44362</v>
      </c>
      <c r="I222" s="309">
        <v>44362</v>
      </c>
      <c r="J222" s="276">
        <v>1140</v>
      </c>
    </row>
    <row r="223" spans="1:10" ht="23.25" x14ac:dyDescent="0.35">
      <c r="A223" s="274" t="s">
        <v>2477</v>
      </c>
      <c r="B223" s="275" t="s">
        <v>2190</v>
      </c>
      <c r="C223" s="275" t="s">
        <v>2190</v>
      </c>
      <c r="D223" s="276">
        <v>1135</v>
      </c>
      <c r="E223" s="277">
        <v>29671.71</v>
      </c>
      <c r="F223" s="275" t="s">
        <v>2478</v>
      </c>
      <c r="G223" s="309" t="s">
        <v>2072</v>
      </c>
      <c r="H223" s="309">
        <v>44362</v>
      </c>
      <c r="I223" s="309">
        <v>44362</v>
      </c>
      <c r="J223" s="276">
        <v>1135</v>
      </c>
    </row>
    <row r="224" spans="1:10" ht="23.25" x14ac:dyDescent="0.35">
      <c r="A224" s="227" t="s">
        <v>2479</v>
      </c>
      <c r="B224" s="275" t="s">
        <v>2190</v>
      </c>
      <c r="C224" s="275" t="s">
        <v>2190</v>
      </c>
      <c r="D224" s="276">
        <v>1120</v>
      </c>
      <c r="E224" s="277">
        <v>29569.3</v>
      </c>
      <c r="F224" s="275" t="s">
        <v>2197</v>
      </c>
      <c r="G224" s="309" t="s">
        <v>2072</v>
      </c>
      <c r="H224" s="309">
        <v>44358</v>
      </c>
      <c r="I224" s="309">
        <v>44358</v>
      </c>
      <c r="J224" s="276">
        <v>1120</v>
      </c>
    </row>
    <row r="225" spans="1:10" ht="34.9" x14ac:dyDescent="0.35">
      <c r="A225" s="274" t="s">
        <v>2480</v>
      </c>
      <c r="B225" s="275" t="s">
        <v>2190</v>
      </c>
      <c r="C225" s="275" t="s">
        <v>2190</v>
      </c>
      <c r="D225" s="276">
        <v>1102</v>
      </c>
      <c r="E225" s="277">
        <v>132480</v>
      </c>
      <c r="F225" s="275" t="s">
        <v>2309</v>
      </c>
      <c r="G225" s="309" t="s">
        <v>2072</v>
      </c>
      <c r="H225" s="309">
        <v>44357</v>
      </c>
      <c r="I225" s="309">
        <v>44357</v>
      </c>
      <c r="J225" s="276">
        <v>1102</v>
      </c>
    </row>
    <row r="226" spans="1:10" ht="46.5" x14ac:dyDescent="0.35">
      <c r="A226" s="274" t="s">
        <v>2481</v>
      </c>
      <c r="B226" s="275" t="s">
        <v>2190</v>
      </c>
      <c r="C226" s="275" t="s">
        <v>2190</v>
      </c>
      <c r="D226" s="276">
        <v>1086</v>
      </c>
      <c r="E226" s="277">
        <v>21600</v>
      </c>
      <c r="F226" s="275" t="s">
        <v>2482</v>
      </c>
      <c r="G226" s="309" t="s">
        <v>2072</v>
      </c>
      <c r="H226" s="309">
        <v>44354</v>
      </c>
      <c r="I226" s="309">
        <v>44354</v>
      </c>
      <c r="J226" s="276">
        <v>1086</v>
      </c>
    </row>
    <row r="227" spans="1:10" ht="46.5" x14ac:dyDescent="0.35">
      <c r="A227" s="274" t="s">
        <v>2483</v>
      </c>
      <c r="B227" s="275" t="s">
        <v>2190</v>
      </c>
      <c r="C227" s="275" t="s">
        <v>2190</v>
      </c>
      <c r="D227" s="276">
        <v>1085</v>
      </c>
      <c r="E227" s="277">
        <v>30200</v>
      </c>
      <c r="F227" s="275" t="s">
        <v>2430</v>
      </c>
      <c r="G227" s="309" t="s">
        <v>2072</v>
      </c>
      <c r="H227" s="309">
        <v>44351</v>
      </c>
      <c r="I227" s="309">
        <v>44351</v>
      </c>
      <c r="J227" s="276">
        <v>1085</v>
      </c>
    </row>
    <row r="228" spans="1:10" ht="23.25" x14ac:dyDescent="0.35">
      <c r="A228" s="274" t="s">
        <v>2484</v>
      </c>
      <c r="B228" s="275" t="s">
        <v>2190</v>
      </c>
      <c r="C228" s="275" t="s">
        <v>2190</v>
      </c>
      <c r="D228" s="276">
        <v>1082</v>
      </c>
      <c r="E228" s="277">
        <v>22000</v>
      </c>
      <c r="F228" s="275" t="s">
        <v>2485</v>
      </c>
      <c r="G228" s="309" t="s">
        <v>2072</v>
      </c>
      <c r="H228" s="309">
        <v>44351</v>
      </c>
      <c r="I228" s="309">
        <v>44351</v>
      </c>
      <c r="J228" s="276">
        <v>1082</v>
      </c>
    </row>
    <row r="229" spans="1:10" ht="46.5" x14ac:dyDescent="0.35">
      <c r="A229" s="274" t="s">
        <v>2486</v>
      </c>
      <c r="B229" s="275" t="s">
        <v>2190</v>
      </c>
      <c r="C229" s="275" t="s">
        <v>2190</v>
      </c>
      <c r="D229" s="276">
        <v>1081</v>
      </c>
      <c r="E229" s="277">
        <v>23000</v>
      </c>
      <c r="F229" s="275" t="s">
        <v>2296</v>
      </c>
      <c r="G229" s="309" t="s">
        <v>2072</v>
      </c>
      <c r="H229" s="309">
        <v>44351</v>
      </c>
      <c r="I229" s="309">
        <v>44351</v>
      </c>
      <c r="J229" s="276">
        <v>1081</v>
      </c>
    </row>
    <row r="230" spans="1:10" ht="34.9" x14ac:dyDescent="0.35">
      <c r="A230" s="274" t="s">
        <v>2487</v>
      </c>
      <c r="B230" s="275" t="s">
        <v>2190</v>
      </c>
      <c r="C230" s="275" t="s">
        <v>2190</v>
      </c>
      <c r="D230" s="276">
        <v>1080</v>
      </c>
      <c r="E230" s="277">
        <v>27000</v>
      </c>
      <c r="F230" s="275" t="s">
        <v>2488</v>
      </c>
      <c r="G230" s="309" t="s">
        <v>2072</v>
      </c>
      <c r="H230" s="309">
        <v>44351</v>
      </c>
      <c r="I230" s="309">
        <v>44351</v>
      </c>
      <c r="J230" s="276">
        <v>1080</v>
      </c>
    </row>
    <row r="231" spans="1:10" ht="34.9" x14ac:dyDescent="0.35">
      <c r="A231" s="274" t="s">
        <v>2489</v>
      </c>
      <c r="B231" s="275" t="s">
        <v>2190</v>
      </c>
      <c r="C231" s="275" t="s">
        <v>2190</v>
      </c>
      <c r="D231" s="276">
        <v>1077</v>
      </c>
      <c r="E231" s="277">
        <v>33440</v>
      </c>
      <c r="F231" s="275" t="s">
        <v>2300</v>
      </c>
      <c r="G231" s="309" t="s">
        <v>2072</v>
      </c>
      <c r="H231" s="309">
        <v>44349</v>
      </c>
      <c r="I231" s="309">
        <v>44349</v>
      </c>
      <c r="J231" s="276">
        <v>1077</v>
      </c>
    </row>
    <row r="232" spans="1:10" ht="23.25" x14ac:dyDescent="0.35">
      <c r="A232" s="274" t="s">
        <v>2490</v>
      </c>
      <c r="B232" s="275" t="s">
        <v>2190</v>
      </c>
      <c r="C232" s="275" t="s">
        <v>2190</v>
      </c>
      <c r="D232" s="276">
        <v>1075</v>
      </c>
      <c r="E232" s="277">
        <v>26000</v>
      </c>
      <c r="F232" s="275" t="s">
        <v>2491</v>
      </c>
      <c r="G232" s="309" t="s">
        <v>2072</v>
      </c>
      <c r="H232" s="309">
        <v>44349</v>
      </c>
      <c r="I232" s="309">
        <v>44349</v>
      </c>
      <c r="J232" s="276">
        <v>1075</v>
      </c>
    </row>
    <row r="233" spans="1:10" ht="34.9" x14ac:dyDescent="0.35">
      <c r="A233" s="274" t="s">
        <v>2084</v>
      </c>
      <c r="B233" s="275" t="s">
        <v>2190</v>
      </c>
      <c r="C233" s="275" t="s">
        <v>2190</v>
      </c>
      <c r="D233" s="276">
        <v>1068</v>
      </c>
      <c r="E233" s="277">
        <v>35000</v>
      </c>
      <c r="F233" s="275" t="s">
        <v>2086</v>
      </c>
      <c r="G233" s="309" t="s">
        <v>2072</v>
      </c>
      <c r="H233" s="309">
        <v>44348</v>
      </c>
      <c r="I233" s="309">
        <v>44348</v>
      </c>
      <c r="J233" s="276">
        <v>1068</v>
      </c>
    </row>
    <row r="234" spans="1:10" ht="34.9" x14ac:dyDescent="0.35">
      <c r="A234" s="274" t="s">
        <v>2492</v>
      </c>
      <c r="B234" s="275" t="s">
        <v>2190</v>
      </c>
      <c r="C234" s="275" t="s">
        <v>2190</v>
      </c>
      <c r="D234" s="276">
        <v>1067</v>
      </c>
      <c r="E234" s="277">
        <v>35200</v>
      </c>
      <c r="F234" s="275" t="s">
        <v>2318</v>
      </c>
      <c r="G234" s="309" t="s">
        <v>2072</v>
      </c>
      <c r="H234" s="309">
        <v>44348</v>
      </c>
      <c r="I234" s="309">
        <v>44348</v>
      </c>
      <c r="J234" s="276">
        <v>1067</v>
      </c>
    </row>
    <row r="235" spans="1:10" ht="34.9" x14ac:dyDescent="0.35">
      <c r="A235" s="274" t="s">
        <v>2493</v>
      </c>
      <c r="B235" s="275" t="s">
        <v>2190</v>
      </c>
      <c r="C235" s="275" t="s">
        <v>2190</v>
      </c>
      <c r="D235" s="276">
        <v>1066</v>
      </c>
      <c r="E235" s="277">
        <v>24800</v>
      </c>
      <c r="F235" s="275" t="s">
        <v>2494</v>
      </c>
      <c r="G235" s="309" t="s">
        <v>2072</v>
      </c>
      <c r="H235" s="309">
        <v>44348</v>
      </c>
      <c r="I235" s="309">
        <v>44348</v>
      </c>
      <c r="J235" s="276">
        <v>1066</v>
      </c>
    </row>
    <row r="236" spans="1:10" ht="34.9" x14ac:dyDescent="0.35">
      <c r="A236" s="274" t="s">
        <v>2495</v>
      </c>
      <c r="B236" s="275" t="s">
        <v>2190</v>
      </c>
      <c r="C236" s="275" t="s">
        <v>2190</v>
      </c>
      <c r="D236" s="276">
        <v>1057</v>
      </c>
      <c r="E236" s="277">
        <v>30000</v>
      </c>
      <c r="F236" s="275" t="s">
        <v>2341</v>
      </c>
      <c r="G236" s="309" t="s">
        <v>2072</v>
      </c>
      <c r="H236" s="309">
        <v>44347</v>
      </c>
      <c r="I236" s="309">
        <v>44347</v>
      </c>
      <c r="J236" s="276">
        <v>1057</v>
      </c>
    </row>
    <row r="237" spans="1:10" ht="58.15" x14ac:dyDescent="0.35">
      <c r="A237" s="274" t="s">
        <v>2496</v>
      </c>
      <c r="B237" s="275" t="s">
        <v>2190</v>
      </c>
      <c r="C237" s="275" t="s">
        <v>2190</v>
      </c>
      <c r="D237" s="276">
        <v>1056</v>
      </c>
      <c r="E237" s="277">
        <v>32500</v>
      </c>
      <c r="F237" s="275" t="s">
        <v>2497</v>
      </c>
      <c r="G237" s="309" t="s">
        <v>2072</v>
      </c>
      <c r="H237" s="309">
        <v>44347</v>
      </c>
      <c r="I237" s="309">
        <v>44347</v>
      </c>
      <c r="J237" s="276">
        <v>1056</v>
      </c>
    </row>
    <row r="238" spans="1:10" ht="46.5" x14ac:dyDescent="0.35">
      <c r="A238" s="274" t="s">
        <v>2498</v>
      </c>
      <c r="B238" s="275" t="s">
        <v>2190</v>
      </c>
      <c r="C238" s="275" t="s">
        <v>2190</v>
      </c>
      <c r="D238" s="276">
        <v>1055</v>
      </c>
      <c r="E238" s="277">
        <v>20000</v>
      </c>
      <c r="F238" s="275" t="s">
        <v>2499</v>
      </c>
      <c r="G238" s="309" t="s">
        <v>2072</v>
      </c>
      <c r="H238" s="309">
        <v>44347</v>
      </c>
      <c r="I238" s="309">
        <v>44347</v>
      </c>
      <c r="J238" s="276">
        <v>1055</v>
      </c>
    </row>
    <row r="239" spans="1:10" ht="58.15" x14ac:dyDescent="0.35">
      <c r="A239" s="274" t="s">
        <v>2500</v>
      </c>
      <c r="B239" s="275" t="s">
        <v>2190</v>
      </c>
      <c r="C239" s="275" t="s">
        <v>2190</v>
      </c>
      <c r="D239" s="276">
        <v>1045</v>
      </c>
      <c r="E239" s="277">
        <v>32000</v>
      </c>
      <c r="F239" s="275" t="s">
        <v>2501</v>
      </c>
      <c r="G239" s="309" t="s">
        <v>2072</v>
      </c>
      <c r="H239" s="309">
        <v>44343</v>
      </c>
      <c r="I239" s="309">
        <v>44343</v>
      </c>
      <c r="J239" s="276">
        <v>1045</v>
      </c>
    </row>
    <row r="240" spans="1:10" ht="58.15" x14ac:dyDescent="0.35">
      <c r="A240" s="274" t="s">
        <v>2502</v>
      </c>
      <c r="B240" s="275" t="s">
        <v>2190</v>
      </c>
      <c r="C240" s="275" t="s">
        <v>2190</v>
      </c>
      <c r="D240" s="276">
        <v>1022</v>
      </c>
      <c r="E240" s="277">
        <v>33600</v>
      </c>
      <c r="F240" s="275" t="s">
        <v>2503</v>
      </c>
      <c r="G240" s="309" t="s">
        <v>2072</v>
      </c>
      <c r="H240" s="309">
        <v>44341</v>
      </c>
      <c r="I240" s="309">
        <v>44341</v>
      </c>
      <c r="J240" s="276">
        <v>1022</v>
      </c>
    </row>
    <row r="241" spans="1:10" ht="46.5" x14ac:dyDescent="0.35">
      <c r="A241" s="274" t="s">
        <v>2504</v>
      </c>
      <c r="B241" s="275" t="s">
        <v>2190</v>
      </c>
      <c r="C241" s="275" t="s">
        <v>2190</v>
      </c>
      <c r="D241" s="276">
        <v>1020</v>
      </c>
      <c r="E241" s="277">
        <v>27000</v>
      </c>
      <c r="F241" s="275" t="s">
        <v>2505</v>
      </c>
      <c r="G241" s="309" t="s">
        <v>2072</v>
      </c>
      <c r="H241" s="309">
        <v>44341</v>
      </c>
      <c r="I241" s="309">
        <v>44341</v>
      </c>
      <c r="J241" s="276">
        <v>1020</v>
      </c>
    </row>
    <row r="242" spans="1:10" ht="63" customHeight="1" x14ac:dyDescent="0.35">
      <c r="A242" s="274" t="s">
        <v>2506</v>
      </c>
      <c r="B242" s="275" t="s">
        <v>2190</v>
      </c>
      <c r="C242" s="275" t="s">
        <v>2190</v>
      </c>
      <c r="D242" s="276">
        <v>1019</v>
      </c>
      <c r="E242" s="277">
        <v>35000</v>
      </c>
      <c r="F242" s="275" t="s">
        <v>2365</v>
      </c>
      <c r="G242" s="309" t="s">
        <v>2072</v>
      </c>
      <c r="H242" s="309">
        <v>44341</v>
      </c>
      <c r="I242" s="309">
        <v>44341</v>
      </c>
      <c r="J242" s="276">
        <v>1019</v>
      </c>
    </row>
    <row r="243" spans="1:10" ht="58.15" x14ac:dyDescent="0.35">
      <c r="A243" s="274" t="s">
        <v>2507</v>
      </c>
      <c r="B243" s="275" t="s">
        <v>2190</v>
      </c>
      <c r="C243" s="275" t="s">
        <v>2190</v>
      </c>
      <c r="D243" s="276">
        <v>1018</v>
      </c>
      <c r="E243" s="277">
        <v>20000</v>
      </c>
      <c r="F243" s="275" t="s">
        <v>2508</v>
      </c>
      <c r="G243" s="309" t="s">
        <v>2072</v>
      </c>
      <c r="H243" s="309">
        <v>44341</v>
      </c>
      <c r="I243" s="309">
        <v>44341</v>
      </c>
      <c r="J243" s="276">
        <v>1018</v>
      </c>
    </row>
    <row r="244" spans="1:10" ht="34.9" x14ac:dyDescent="0.35">
      <c r="A244" s="274" t="s">
        <v>2509</v>
      </c>
      <c r="B244" s="275" t="s">
        <v>2190</v>
      </c>
      <c r="C244" s="275" t="s">
        <v>2190</v>
      </c>
      <c r="D244" s="276">
        <v>1017</v>
      </c>
      <c r="E244" s="277">
        <v>25500</v>
      </c>
      <c r="F244" s="275" t="s">
        <v>2510</v>
      </c>
      <c r="G244" s="309" t="s">
        <v>2072</v>
      </c>
      <c r="H244" s="309">
        <v>44341</v>
      </c>
      <c r="I244" s="309">
        <v>44341</v>
      </c>
      <c r="J244" s="276">
        <v>1017</v>
      </c>
    </row>
    <row r="245" spans="1:10" ht="67.5" customHeight="1" x14ac:dyDescent="0.35">
      <c r="A245" s="274" t="s">
        <v>2511</v>
      </c>
      <c r="B245" s="275" t="s">
        <v>2190</v>
      </c>
      <c r="C245" s="275" t="s">
        <v>2190</v>
      </c>
      <c r="D245" s="276">
        <v>1016</v>
      </c>
      <c r="E245" s="277">
        <v>24000</v>
      </c>
      <c r="F245" s="275" t="s">
        <v>2512</v>
      </c>
      <c r="G245" s="309" t="s">
        <v>2072</v>
      </c>
      <c r="H245" s="309">
        <v>44341</v>
      </c>
      <c r="I245" s="309">
        <v>44341</v>
      </c>
      <c r="J245" s="276">
        <v>1016</v>
      </c>
    </row>
    <row r="246" spans="1:10" ht="66.75" customHeight="1" x14ac:dyDescent="0.35">
      <c r="A246" s="274" t="s">
        <v>2513</v>
      </c>
      <c r="B246" s="275" t="s">
        <v>2190</v>
      </c>
      <c r="C246" s="275" t="s">
        <v>2190</v>
      </c>
      <c r="D246" s="276">
        <v>1015</v>
      </c>
      <c r="E246" s="277">
        <v>30000</v>
      </c>
      <c r="F246" s="275" t="s">
        <v>2343</v>
      </c>
      <c r="G246" s="309" t="s">
        <v>2072</v>
      </c>
      <c r="H246" s="309">
        <v>44349</v>
      </c>
      <c r="I246" s="309">
        <v>44349</v>
      </c>
      <c r="J246" s="276">
        <v>1015</v>
      </c>
    </row>
    <row r="247" spans="1:10" ht="46.5" x14ac:dyDescent="0.35">
      <c r="A247" s="274" t="s">
        <v>2514</v>
      </c>
      <c r="B247" s="275" t="s">
        <v>2190</v>
      </c>
      <c r="C247" s="275" t="s">
        <v>2190</v>
      </c>
      <c r="D247" s="276">
        <v>1013</v>
      </c>
      <c r="E247" s="277">
        <v>24000</v>
      </c>
      <c r="F247" s="275" t="s">
        <v>2515</v>
      </c>
      <c r="G247" s="309" t="s">
        <v>2072</v>
      </c>
      <c r="H247" s="309">
        <v>44340</v>
      </c>
      <c r="I247" s="309">
        <v>44340</v>
      </c>
      <c r="J247" s="276">
        <v>1013</v>
      </c>
    </row>
    <row r="248" spans="1:10" ht="58.15" x14ac:dyDescent="0.35">
      <c r="A248" s="274" t="s">
        <v>2516</v>
      </c>
      <c r="B248" s="275" t="s">
        <v>2190</v>
      </c>
      <c r="C248" s="275" t="s">
        <v>2190</v>
      </c>
      <c r="D248" s="276">
        <v>1012</v>
      </c>
      <c r="E248" s="277">
        <v>24000</v>
      </c>
      <c r="F248" s="275" t="s">
        <v>2517</v>
      </c>
      <c r="G248" s="309" t="s">
        <v>2072</v>
      </c>
      <c r="H248" s="309">
        <v>44340</v>
      </c>
      <c r="I248" s="309">
        <v>44340</v>
      </c>
      <c r="J248" s="276">
        <v>1012</v>
      </c>
    </row>
    <row r="249" spans="1:10" ht="58.15" x14ac:dyDescent="0.35">
      <c r="A249" s="274" t="s">
        <v>2518</v>
      </c>
      <c r="B249" s="275" t="s">
        <v>2190</v>
      </c>
      <c r="C249" s="275" t="s">
        <v>2190</v>
      </c>
      <c r="D249" s="276">
        <v>1011</v>
      </c>
      <c r="E249" s="277">
        <v>24000</v>
      </c>
      <c r="F249" s="275" t="s">
        <v>2519</v>
      </c>
      <c r="G249" s="309" t="s">
        <v>2072</v>
      </c>
      <c r="H249" s="309">
        <v>44340</v>
      </c>
      <c r="I249" s="309">
        <v>44340</v>
      </c>
      <c r="J249" s="276">
        <v>1011</v>
      </c>
    </row>
    <row r="250" spans="1:10" ht="46.5" x14ac:dyDescent="0.35">
      <c r="A250" s="274" t="s">
        <v>2520</v>
      </c>
      <c r="B250" s="275" t="s">
        <v>2190</v>
      </c>
      <c r="C250" s="275" t="s">
        <v>2190</v>
      </c>
      <c r="D250" s="276">
        <v>1010</v>
      </c>
      <c r="E250" s="277">
        <v>24000</v>
      </c>
      <c r="F250" s="275" t="s">
        <v>2521</v>
      </c>
      <c r="G250" s="309" t="s">
        <v>2072</v>
      </c>
      <c r="H250" s="309">
        <v>44340</v>
      </c>
      <c r="I250" s="309">
        <v>44340</v>
      </c>
      <c r="J250" s="276">
        <v>1010</v>
      </c>
    </row>
    <row r="251" spans="1:10" ht="34.9" x14ac:dyDescent="0.35">
      <c r="A251" s="274" t="s">
        <v>2522</v>
      </c>
      <c r="B251" s="275" t="s">
        <v>2190</v>
      </c>
      <c r="C251" s="275" t="s">
        <v>2190</v>
      </c>
      <c r="D251" s="276">
        <v>1007</v>
      </c>
      <c r="E251" s="277">
        <v>33000</v>
      </c>
      <c r="F251" s="275" t="s">
        <v>2523</v>
      </c>
      <c r="G251" s="309" t="s">
        <v>2072</v>
      </c>
      <c r="H251" s="309">
        <v>44337</v>
      </c>
      <c r="I251" s="309">
        <v>44337</v>
      </c>
      <c r="J251" s="276">
        <v>1007</v>
      </c>
    </row>
    <row r="252" spans="1:10" ht="23.25" x14ac:dyDescent="0.35">
      <c r="A252" s="227" t="s">
        <v>2524</v>
      </c>
      <c r="B252" s="275" t="s">
        <v>2190</v>
      </c>
      <c r="C252" s="275" t="s">
        <v>2190</v>
      </c>
      <c r="D252" s="276">
        <v>1003</v>
      </c>
      <c r="E252" s="277">
        <v>33529.620000000003</v>
      </c>
      <c r="F252" s="275" t="s">
        <v>2201</v>
      </c>
      <c r="G252" s="309" t="s">
        <v>2072</v>
      </c>
      <c r="H252" s="309">
        <v>44337</v>
      </c>
      <c r="I252" s="309">
        <v>44337</v>
      </c>
      <c r="J252" s="276">
        <v>1003</v>
      </c>
    </row>
    <row r="253" spans="1:10" ht="34.9" x14ac:dyDescent="0.35">
      <c r="A253" s="274" t="s">
        <v>2525</v>
      </c>
      <c r="B253" s="275" t="s">
        <v>2190</v>
      </c>
      <c r="C253" s="275" t="s">
        <v>2190</v>
      </c>
      <c r="D253" s="276">
        <v>990</v>
      </c>
      <c r="E253" s="277">
        <v>29880</v>
      </c>
      <c r="F253" s="275" t="s">
        <v>2526</v>
      </c>
      <c r="G253" s="309" t="s">
        <v>2072</v>
      </c>
      <c r="H253" s="309">
        <v>44333</v>
      </c>
      <c r="I253" s="309">
        <v>44333</v>
      </c>
      <c r="J253" s="276">
        <v>990</v>
      </c>
    </row>
    <row r="254" spans="1:10" ht="23.25" x14ac:dyDescent="0.35">
      <c r="A254" s="227" t="s">
        <v>2196</v>
      </c>
      <c r="B254" s="275" t="s">
        <v>2190</v>
      </c>
      <c r="C254" s="275" t="s">
        <v>2190</v>
      </c>
      <c r="D254" s="276">
        <v>989</v>
      </c>
      <c r="E254" s="277">
        <v>31919.07</v>
      </c>
      <c r="F254" s="275" t="s">
        <v>2197</v>
      </c>
      <c r="G254" s="309" t="s">
        <v>2072</v>
      </c>
      <c r="H254" s="309">
        <v>44333</v>
      </c>
      <c r="I254" s="309">
        <v>44333</v>
      </c>
      <c r="J254" s="276">
        <v>989</v>
      </c>
    </row>
    <row r="255" spans="1:10" ht="23.25" x14ac:dyDescent="0.35">
      <c r="A255" s="227" t="s">
        <v>2420</v>
      </c>
      <c r="B255" s="275" t="s">
        <v>2190</v>
      </c>
      <c r="C255" s="275" t="s">
        <v>2190</v>
      </c>
      <c r="D255" s="276">
        <v>970</v>
      </c>
      <c r="E255" s="277">
        <v>19500</v>
      </c>
      <c r="F255" s="275" t="s">
        <v>2244</v>
      </c>
      <c r="G255" s="309" t="s">
        <v>2072</v>
      </c>
      <c r="H255" s="309">
        <v>44329</v>
      </c>
      <c r="I255" s="309">
        <v>44329</v>
      </c>
      <c r="J255" s="276">
        <v>970</v>
      </c>
    </row>
    <row r="256" spans="1:10" ht="23.25" x14ac:dyDescent="0.35">
      <c r="A256" s="274" t="s">
        <v>2527</v>
      </c>
      <c r="B256" s="275" t="s">
        <v>2190</v>
      </c>
      <c r="C256" s="275" t="s">
        <v>2190</v>
      </c>
      <c r="D256" s="276">
        <v>965</v>
      </c>
      <c r="E256" s="277">
        <v>24000</v>
      </c>
      <c r="F256" s="275" t="s">
        <v>2528</v>
      </c>
      <c r="G256" s="309" t="s">
        <v>2072</v>
      </c>
      <c r="H256" s="309">
        <v>44329</v>
      </c>
      <c r="I256" s="309">
        <v>44329</v>
      </c>
      <c r="J256" s="276">
        <v>965</v>
      </c>
    </row>
    <row r="257" spans="1:10" ht="23.25" x14ac:dyDescent="0.35">
      <c r="A257" s="274" t="s">
        <v>2423</v>
      </c>
      <c r="B257" s="275" t="s">
        <v>2190</v>
      </c>
      <c r="C257" s="275" t="s">
        <v>2190</v>
      </c>
      <c r="D257" s="276">
        <v>964</v>
      </c>
      <c r="E257" s="277">
        <v>23000</v>
      </c>
      <c r="F257" s="275" t="s">
        <v>2424</v>
      </c>
      <c r="G257" s="309" t="s">
        <v>2072</v>
      </c>
      <c r="H257" s="309">
        <v>44329</v>
      </c>
      <c r="I257" s="309">
        <v>44329</v>
      </c>
      <c r="J257" s="276">
        <v>964</v>
      </c>
    </row>
    <row r="258" spans="1:10" ht="58.15" x14ac:dyDescent="0.35">
      <c r="A258" s="274" t="s">
        <v>2529</v>
      </c>
      <c r="B258" s="275" t="s">
        <v>2190</v>
      </c>
      <c r="C258" s="275" t="s">
        <v>2190</v>
      </c>
      <c r="D258" s="276">
        <v>962</v>
      </c>
      <c r="E258" s="277">
        <v>22000</v>
      </c>
      <c r="F258" s="275" t="s">
        <v>2256</v>
      </c>
      <c r="G258" s="309" t="s">
        <v>2072</v>
      </c>
      <c r="H258" s="309">
        <v>44329</v>
      </c>
      <c r="I258" s="309">
        <v>44329</v>
      </c>
      <c r="J258" s="276">
        <v>962</v>
      </c>
    </row>
    <row r="259" spans="1:10" ht="23.25" x14ac:dyDescent="0.35">
      <c r="A259" s="274" t="s">
        <v>2257</v>
      </c>
      <c r="B259" s="275" t="s">
        <v>2190</v>
      </c>
      <c r="C259" s="275" t="s">
        <v>2190</v>
      </c>
      <c r="D259" s="276">
        <v>959</v>
      </c>
      <c r="E259" s="277">
        <v>20000</v>
      </c>
      <c r="F259" s="275" t="s">
        <v>2258</v>
      </c>
      <c r="G259" s="309" t="s">
        <v>2072</v>
      </c>
      <c r="H259" s="309">
        <v>44329</v>
      </c>
      <c r="I259" s="309">
        <v>44329</v>
      </c>
      <c r="J259" s="276">
        <v>959</v>
      </c>
    </row>
    <row r="260" spans="1:10" ht="34.9" x14ac:dyDescent="0.35">
      <c r="A260" s="274" t="s">
        <v>2530</v>
      </c>
      <c r="B260" s="275" t="s">
        <v>2190</v>
      </c>
      <c r="C260" s="275" t="s">
        <v>2190</v>
      </c>
      <c r="D260" s="276">
        <v>957</v>
      </c>
      <c r="E260" s="277">
        <v>22000</v>
      </c>
      <c r="F260" s="275" t="s">
        <v>2252</v>
      </c>
      <c r="G260" s="309" t="s">
        <v>2072</v>
      </c>
      <c r="H260" s="309">
        <v>44329</v>
      </c>
      <c r="I260" s="309">
        <v>44329</v>
      </c>
      <c r="J260" s="276">
        <v>957</v>
      </c>
    </row>
    <row r="261" spans="1:10" ht="46.5" x14ac:dyDescent="0.35">
      <c r="A261" s="274" t="s">
        <v>2531</v>
      </c>
      <c r="B261" s="275" t="s">
        <v>2190</v>
      </c>
      <c r="C261" s="275" t="s">
        <v>2190</v>
      </c>
      <c r="D261" s="276">
        <v>956</v>
      </c>
      <c r="E261" s="277">
        <v>22000</v>
      </c>
      <c r="F261" s="275" t="s">
        <v>2250</v>
      </c>
      <c r="G261" s="309" t="s">
        <v>2072</v>
      </c>
      <c r="H261" s="309">
        <v>44329</v>
      </c>
      <c r="I261" s="309">
        <v>44329</v>
      </c>
      <c r="J261" s="276">
        <v>956</v>
      </c>
    </row>
    <row r="262" spans="1:10" ht="34.9" x14ac:dyDescent="0.35">
      <c r="A262" s="274" t="s">
        <v>2532</v>
      </c>
      <c r="B262" s="275" t="s">
        <v>2190</v>
      </c>
      <c r="C262" s="275" t="s">
        <v>2190</v>
      </c>
      <c r="D262" s="276">
        <v>938</v>
      </c>
      <c r="E262" s="277">
        <v>35000</v>
      </c>
      <c r="F262" s="275" t="s">
        <v>2533</v>
      </c>
      <c r="G262" s="309" t="s">
        <v>2072</v>
      </c>
      <c r="H262" s="309">
        <v>44328</v>
      </c>
      <c r="I262" s="309">
        <v>44328</v>
      </c>
      <c r="J262" s="276">
        <v>938</v>
      </c>
    </row>
    <row r="263" spans="1:10" ht="23.25" x14ac:dyDescent="0.35">
      <c r="A263" s="274" t="s">
        <v>2534</v>
      </c>
      <c r="B263" s="275" t="s">
        <v>2190</v>
      </c>
      <c r="C263" s="275" t="s">
        <v>2190</v>
      </c>
      <c r="D263" s="276">
        <v>937</v>
      </c>
      <c r="E263" s="277">
        <v>30000</v>
      </c>
      <c r="F263" s="275" t="s">
        <v>2440</v>
      </c>
      <c r="G263" s="309" t="s">
        <v>2072</v>
      </c>
      <c r="H263" s="309">
        <v>44328</v>
      </c>
      <c r="I263" s="309">
        <v>44328</v>
      </c>
      <c r="J263" s="276">
        <v>937</v>
      </c>
    </row>
    <row r="264" spans="1:10" ht="23.25" x14ac:dyDescent="0.35">
      <c r="A264" s="274" t="s">
        <v>2535</v>
      </c>
      <c r="B264" s="275" t="s">
        <v>2190</v>
      </c>
      <c r="C264" s="275" t="s">
        <v>2190</v>
      </c>
      <c r="D264" s="276">
        <v>936</v>
      </c>
      <c r="E264" s="277">
        <v>30000</v>
      </c>
      <c r="F264" s="275" t="s">
        <v>2536</v>
      </c>
      <c r="G264" s="309" t="s">
        <v>2072</v>
      </c>
      <c r="H264" s="309">
        <v>44328</v>
      </c>
      <c r="I264" s="309">
        <v>44328</v>
      </c>
      <c r="J264" s="276">
        <v>936</v>
      </c>
    </row>
    <row r="265" spans="1:10" ht="46.5" x14ac:dyDescent="0.35">
      <c r="A265" s="274" t="s">
        <v>2537</v>
      </c>
      <c r="B265" s="275" t="s">
        <v>2190</v>
      </c>
      <c r="C265" s="275" t="s">
        <v>2190</v>
      </c>
      <c r="D265" s="276">
        <v>926</v>
      </c>
      <c r="E265" s="277">
        <v>24000</v>
      </c>
      <c r="F265" s="275" t="s">
        <v>2538</v>
      </c>
      <c r="G265" s="309" t="s">
        <v>2072</v>
      </c>
      <c r="H265" s="309">
        <v>44327</v>
      </c>
      <c r="I265" s="309">
        <v>44327</v>
      </c>
      <c r="J265" s="276">
        <v>926</v>
      </c>
    </row>
    <row r="266" spans="1:10" ht="34.9" x14ac:dyDescent="0.35">
      <c r="A266" s="274" t="s">
        <v>2539</v>
      </c>
      <c r="B266" s="275" t="s">
        <v>2190</v>
      </c>
      <c r="C266" s="275" t="s">
        <v>2190</v>
      </c>
      <c r="D266" s="276">
        <v>905</v>
      </c>
      <c r="E266" s="277">
        <v>27000</v>
      </c>
      <c r="F266" s="275" t="s">
        <v>2540</v>
      </c>
      <c r="G266" s="309" t="s">
        <v>2072</v>
      </c>
      <c r="H266" s="309">
        <v>44323</v>
      </c>
      <c r="I266" s="309">
        <v>44323</v>
      </c>
      <c r="J266" s="276">
        <v>905</v>
      </c>
    </row>
    <row r="267" spans="1:10" ht="46.5" x14ac:dyDescent="0.35">
      <c r="A267" s="227" t="s">
        <v>2541</v>
      </c>
      <c r="B267" s="275" t="s">
        <v>2190</v>
      </c>
      <c r="C267" s="275" t="s">
        <v>2190</v>
      </c>
      <c r="D267" s="276">
        <v>903</v>
      </c>
      <c r="E267" s="277">
        <v>24000</v>
      </c>
      <c r="F267" s="275" t="s">
        <v>2337</v>
      </c>
      <c r="G267" s="309" t="s">
        <v>2072</v>
      </c>
      <c r="H267" s="309">
        <v>44323</v>
      </c>
      <c r="I267" s="309">
        <v>44323</v>
      </c>
      <c r="J267" s="276">
        <v>903</v>
      </c>
    </row>
    <row r="268" spans="1:10" ht="23.25" x14ac:dyDescent="0.35">
      <c r="A268" s="274" t="s">
        <v>2542</v>
      </c>
      <c r="B268" s="275" t="s">
        <v>2190</v>
      </c>
      <c r="C268" s="275" t="s">
        <v>2190</v>
      </c>
      <c r="D268" s="276">
        <v>900</v>
      </c>
      <c r="E268" s="277">
        <v>20000</v>
      </c>
      <c r="F268" s="275" t="s">
        <v>2377</v>
      </c>
      <c r="G268" s="309" t="s">
        <v>2072</v>
      </c>
      <c r="H268" s="309">
        <v>44323</v>
      </c>
      <c r="I268" s="309">
        <v>44323</v>
      </c>
      <c r="J268" s="276">
        <v>900</v>
      </c>
    </row>
    <row r="269" spans="1:10" ht="34.9" x14ac:dyDescent="0.35">
      <c r="A269" s="274" t="s">
        <v>2543</v>
      </c>
      <c r="B269" s="275" t="s">
        <v>2190</v>
      </c>
      <c r="C269" s="275" t="s">
        <v>2190</v>
      </c>
      <c r="D269" s="276">
        <v>890</v>
      </c>
      <c r="E269" s="277">
        <v>20000</v>
      </c>
      <c r="F269" s="275" t="s">
        <v>2544</v>
      </c>
      <c r="G269" s="309" t="s">
        <v>2072</v>
      </c>
      <c r="H269" s="309">
        <v>44321</v>
      </c>
      <c r="I269" s="309">
        <v>44321</v>
      </c>
      <c r="J269" s="276">
        <v>890</v>
      </c>
    </row>
    <row r="270" spans="1:10" ht="46.5" x14ac:dyDescent="0.35">
      <c r="A270" s="274" t="s">
        <v>2545</v>
      </c>
      <c r="B270" s="275" t="s">
        <v>2190</v>
      </c>
      <c r="C270" s="275" t="s">
        <v>2190</v>
      </c>
      <c r="D270" s="276">
        <v>889</v>
      </c>
      <c r="E270" s="277">
        <v>24000</v>
      </c>
      <c r="F270" s="275" t="s">
        <v>2546</v>
      </c>
      <c r="G270" s="309" t="s">
        <v>2072</v>
      </c>
      <c r="H270" s="309">
        <v>44321</v>
      </c>
      <c r="I270" s="309">
        <v>44321</v>
      </c>
      <c r="J270" s="276">
        <v>889</v>
      </c>
    </row>
    <row r="271" spans="1:10" ht="34.9" x14ac:dyDescent="0.35">
      <c r="A271" s="274" t="s">
        <v>2547</v>
      </c>
      <c r="B271" s="275" t="s">
        <v>2190</v>
      </c>
      <c r="C271" s="275" t="s">
        <v>2190</v>
      </c>
      <c r="D271" s="276">
        <v>885</v>
      </c>
      <c r="E271" s="277">
        <v>21000</v>
      </c>
      <c r="F271" s="275" t="s">
        <v>2548</v>
      </c>
      <c r="G271" s="309" t="s">
        <v>2072</v>
      </c>
      <c r="H271" s="309">
        <v>44321</v>
      </c>
      <c r="I271" s="309">
        <v>44321</v>
      </c>
      <c r="J271" s="276">
        <v>885</v>
      </c>
    </row>
    <row r="272" spans="1:10" ht="34.9" x14ac:dyDescent="0.35">
      <c r="A272" s="274" t="s">
        <v>2549</v>
      </c>
      <c r="B272" s="275" t="s">
        <v>2190</v>
      </c>
      <c r="C272" s="275" t="s">
        <v>2190</v>
      </c>
      <c r="D272" s="276">
        <v>882</v>
      </c>
      <c r="E272" s="277">
        <v>30000</v>
      </c>
      <c r="F272" s="275" t="s">
        <v>2550</v>
      </c>
      <c r="G272" s="309" t="s">
        <v>2072</v>
      </c>
      <c r="H272" s="309">
        <v>44322</v>
      </c>
      <c r="I272" s="309">
        <v>44322</v>
      </c>
      <c r="J272" s="276">
        <v>882</v>
      </c>
    </row>
    <row r="273" spans="1:10" ht="34.9" x14ac:dyDescent="0.35">
      <c r="A273" s="274" t="s">
        <v>2551</v>
      </c>
      <c r="B273" s="275" t="s">
        <v>2190</v>
      </c>
      <c r="C273" s="275" t="s">
        <v>2190</v>
      </c>
      <c r="D273" s="276">
        <v>874</v>
      </c>
      <c r="E273" s="277">
        <v>30000</v>
      </c>
      <c r="F273" s="275" t="s">
        <v>2552</v>
      </c>
      <c r="G273" s="309" t="s">
        <v>2072</v>
      </c>
      <c r="H273" s="309">
        <v>44320</v>
      </c>
      <c r="I273" s="309">
        <v>44320</v>
      </c>
      <c r="J273" s="276">
        <v>874</v>
      </c>
    </row>
    <row r="274" spans="1:10" ht="46.5" x14ac:dyDescent="0.35">
      <c r="A274" s="274" t="s">
        <v>2553</v>
      </c>
      <c r="B274" s="275" t="s">
        <v>2190</v>
      </c>
      <c r="C274" s="275" t="s">
        <v>2190</v>
      </c>
      <c r="D274" s="276">
        <v>867</v>
      </c>
      <c r="E274" s="277">
        <v>53100</v>
      </c>
      <c r="F274" s="275" t="s">
        <v>2191</v>
      </c>
      <c r="G274" s="309" t="s">
        <v>2072</v>
      </c>
      <c r="H274" s="309">
        <v>44320</v>
      </c>
      <c r="I274" s="309">
        <v>44320</v>
      </c>
      <c r="J274" s="276">
        <v>867</v>
      </c>
    </row>
    <row r="275" spans="1:10" ht="34.9" x14ac:dyDescent="0.35">
      <c r="A275" s="274" t="s">
        <v>2554</v>
      </c>
      <c r="B275" s="275" t="s">
        <v>2190</v>
      </c>
      <c r="C275" s="275" t="s">
        <v>2190</v>
      </c>
      <c r="D275" s="276">
        <v>865</v>
      </c>
      <c r="E275" s="277">
        <v>34440</v>
      </c>
      <c r="F275" s="275" t="s">
        <v>2555</v>
      </c>
      <c r="G275" s="309" t="s">
        <v>2072</v>
      </c>
      <c r="H275" s="309">
        <v>44320</v>
      </c>
      <c r="I275" s="309">
        <v>44320</v>
      </c>
      <c r="J275" s="276">
        <v>865</v>
      </c>
    </row>
    <row r="276" spans="1:10" ht="46.5" x14ac:dyDescent="0.35">
      <c r="A276" s="227" t="s">
        <v>2556</v>
      </c>
      <c r="B276" s="275" t="s">
        <v>2190</v>
      </c>
      <c r="C276" s="275" t="s">
        <v>2190</v>
      </c>
      <c r="D276" s="276">
        <v>863</v>
      </c>
      <c r="E276" s="277">
        <v>24000</v>
      </c>
      <c r="F276" s="275" t="s">
        <v>2557</v>
      </c>
      <c r="G276" s="309" t="s">
        <v>2072</v>
      </c>
      <c r="H276" s="309">
        <v>44319</v>
      </c>
      <c r="I276" s="309">
        <v>44319</v>
      </c>
      <c r="J276" s="276">
        <v>863</v>
      </c>
    </row>
    <row r="277" spans="1:10" ht="34.9" x14ac:dyDescent="0.35">
      <c r="A277" s="274" t="s">
        <v>2558</v>
      </c>
      <c r="B277" s="275" t="s">
        <v>2190</v>
      </c>
      <c r="C277" s="275" t="s">
        <v>2190</v>
      </c>
      <c r="D277" s="276">
        <v>862</v>
      </c>
      <c r="E277" s="277">
        <v>30000</v>
      </c>
      <c r="F277" s="275" t="s">
        <v>2559</v>
      </c>
      <c r="G277" s="309" t="s">
        <v>2072</v>
      </c>
      <c r="H277" s="309">
        <v>44319</v>
      </c>
      <c r="I277" s="309">
        <v>44319</v>
      </c>
      <c r="J277" s="276">
        <v>862</v>
      </c>
    </row>
    <row r="278" spans="1:10" ht="58.15" x14ac:dyDescent="0.35">
      <c r="A278" s="227" t="s">
        <v>2560</v>
      </c>
      <c r="B278" s="275" t="s">
        <v>2190</v>
      </c>
      <c r="C278" s="275" t="s">
        <v>2190</v>
      </c>
      <c r="D278" s="276">
        <v>861</v>
      </c>
      <c r="E278" s="277">
        <v>22000</v>
      </c>
      <c r="F278" s="275" t="s">
        <v>2561</v>
      </c>
      <c r="G278" s="309" t="s">
        <v>2072</v>
      </c>
      <c r="H278" s="309">
        <v>44319</v>
      </c>
      <c r="I278" s="309">
        <v>44319</v>
      </c>
      <c r="J278" s="276">
        <v>861</v>
      </c>
    </row>
    <row r="279" spans="1:10" ht="34.9" x14ac:dyDescent="0.35">
      <c r="A279" s="274" t="s">
        <v>2562</v>
      </c>
      <c r="B279" s="275" t="s">
        <v>2190</v>
      </c>
      <c r="C279" s="275" t="s">
        <v>2190</v>
      </c>
      <c r="D279" s="276">
        <v>855</v>
      </c>
      <c r="E279" s="277">
        <v>27000</v>
      </c>
      <c r="F279" s="275" t="s">
        <v>2563</v>
      </c>
      <c r="G279" s="309" t="s">
        <v>2072</v>
      </c>
      <c r="H279" s="309">
        <v>44316</v>
      </c>
      <c r="I279" s="309">
        <v>44316</v>
      </c>
      <c r="J279" s="276">
        <v>855</v>
      </c>
    </row>
    <row r="280" spans="1:10" ht="34.9" x14ac:dyDescent="0.35">
      <c r="A280" s="274" t="s">
        <v>2564</v>
      </c>
      <c r="B280" s="275" t="s">
        <v>2190</v>
      </c>
      <c r="C280" s="275" t="s">
        <v>2190</v>
      </c>
      <c r="D280" s="276">
        <v>854</v>
      </c>
      <c r="E280" s="277">
        <v>30000</v>
      </c>
      <c r="F280" s="275" t="s">
        <v>2565</v>
      </c>
      <c r="G280" s="309" t="s">
        <v>2072</v>
      </c>
      <c r="H280" s="309">
        <v>44316</v>
      </c>
      <c r="I280" s="309">
        <v>44316</v>
      </c>
      <c r="J280" s="276">
        <v>854</v>
      </c>
    </row>
    <row r="281" spans="1:10" ht="34.9" x14ac:dyDescent="0.35">
      <c r="A281" s="274" t="s">
        <v>2566</v>
      </c>
      <c r="B281" s="275" t="s">
        <v>2190</v>
      </c>
      <c r="C281" s="275" t="s">
        <v>2190</v>
      </c>
      <c r="D281" s="276">
        <v>852</v>
      </c>
      <c r="E281" s="277">
        <v>21000</v>
      </c>
      <c r="F281" s="275" t="s">
        <v>2567</v>
      </c>
      <c r="G281" s="309" t="s">
        <v>2072</v>
      </c>
      <c r="H281" s="309">
        <v>44316</v>
      </c>
      <c r="I281" s="309">
        <v>44316</v>
      </c>
      <c r="J281" s="276">
        <v>852</v>
      </c>
    </row>
    <row r="282" spans="1:10" ht="58.15" x14ac:dyDescent="0.35">
      <c r="A282" s="274" t="s">
        <v>2568</v>
      </c>
      <c r="B282" s="275" t="s">
        <v>2190</v>
      </c>
      <c r="C282" s="275" t="s">
        <v>2190</v>
      </c>
      <c r="D282" s="276">
        <v>847</v>
      </c>
      <c r="E282" s="277">
        <v>25500</v>
      </c>
      <c r="F282" s="275" t="s">
        <v>2569</v>
      </c>
      <c r="G282" s="309" t="s">
        <v>2072</v>
      </c>
      <c r="H282" s="309">
        <v>44315</v>
      </c>
      <c r="I282" s="309">
        <v>44315</v>
      </c>
      <c r="J282" s="276">
        <v>847</v>
      </c>
    </row>
    <row r="283" spans="1:10" ht="58.15" x14ac:dyDescent="0.35">
      <c r="A283" s="274" t="s">
        <v>2570</v>
      </c>
      <c r="B283" s="275" t="s">
        <v>2190</v>
      </c>
      <c r="C283" s="275" t="s">
        <v>2190</v>
      </c>
      <c r="D283" s="276">
        <v>846</v>
      </c>
      <c r="E283" s="277">
        <v>27000</v>
      </c>
      <c r="F283" s="275" t="s">
        <v>2571</v>
      </c>
      <c r="G283" s="309" t="s">
        <v>2072</v>
      </c>
      <c r="H283" s="309">
        <v>44315</v>
      </c>
      <c r="I283" s="309">
        <v>44315</v>
      </c>
      <c r="J283" s="276">
        <v>846</v>
      </c>
    </row>
    <row r="284" spans="1:10" ht="23.25" x14ac:dyDescent="0.35">
      <c r="A284" s="274" t="s">
        <v>2572</v>
      </c>
      <c r="B284" s="275" t="s">
        <v>2190</v>
      </c>
      <c r="C284" s="275" t="s">
        <v>2190</v>
      </c>
      <c r="D284" s="276">
        <v>845</v>
      </c>
      <c r="E284" s="277">
        <v>24000</v>
      </c>
      <c r="F284" s="275" t="s">
        <v>2573</v>
      </c>
      <c r="G284" s="309" t="s">
        <v>2072</v>
      </c>
      <c r="H284" s="309">
        <v>44315</v>
      </c>
      <c r="I284" s="309">
        <v>44315</v>
      </c>
      <c r="J284" s="276">
        <v>845</v>
      </c>
    </row>
    <row r="285" spans="1:10" ht="23.25" x14ac:dyDescent="0.35">
      <c r="A285" s="274" t="s">
        <v>2574</v>
      </c>
      <c r="B285" s="275" t="s">
        <v>2190</v>
      </c>
      <c r="C285" s="275" t="s">
        <v>2190</v>
      </c>
      <c r="D285" s="276">
        <v>844</v>
      </c>
      <c r="E285" s="277">
        <v>32000</v>
      </c>
      <c r="F285" s="275" t="s">
        <v>2575</v>
      </c>
      <c r="G285" s="309" t="s">
        <v>2072</v>
      </c>
      <c r="H285" s="309">
        <v>44314</v>
      </c>
      <c r="I285" s="309">
        <v>44314</v>
      </c>
      <c r="J285" s="276">
        <v>844</v>
      </c>
    </row>
    <row r="286" spans="1:10" ht="46.5" x14ac:dyDescent="0.35">
      <c r="A286" s="274" t="s">
        <v>2576</v>
      </c>
      <c r="B286" s="275" t="s">
        <v>2190</v>
      </c>
      <c r="C286" s="275" t="s">
        <v>2190</v>
      </c>
      <c r="D286" s="276">
        <v>840</v>
      </c>
      <c r="E286" s="277">
        <v>30000</v>
      </c>
      <c r="F286" s="275" t="s">
        <v>2361</v>
      </c>
      <c r="G286" s="309" t="s">
        <v>2072</v>
      </c>
      <c r="H286" s="309">
        <v>44314</v>
      </c>
      <c r="I286" s="309">
        <v>44314</v>
      </c>
      <c r="J286" s="276">
        <v>840</v>
      </c>
    </row>
    <row r="287" spans="1:10" ht="34.9" x14ac:dyDescent="0.35">
      <c r="A287" s="274" t="s">
        <v>2577</v>
      </c>
      <c r="B287" s="275" t="s">
        <v>2190</v>
      </c>
      <c r="C287" s="275" t="s">
        <v>2190</v>
      </c>
      <c r="D287" s="276">
        <v>838</v>
      </c>
      <c r="E287" s="277">
        <v>24000</v>
      </c>
      <c r="F287" s="275" t="s">
        <v>2578</v>
      </c>
      <c r="G287" s="309" t="s">
        <v>2072</v>
      </c>
      <c r="H287" s="309">
        <v>44348</v>
      </c>
      <c r="I287" s="309">
        <v>44348</v>
      </c>
      <c r="J287" s="276">
        <v>838</v>
      </c>
    </row>
    <row r="288" spans="1:10" ht="34.9" x14ac:dyDescent="0.35">
      <c r="A288" s="274" t="s">
        <v>2579</v>
      </c>
      <c r="B288" s="275" t="s">
        <v>2190</v>
      </c>
      <c r="C288" s="275" t="s">
        <v>2190</v>
      </c>
      <c r="D288" s="276">
        <v>836</v>
      </c>
      <c r="E288" s="277">
        <v>24000</v>
      </c>
      <c r="F288" s="275" t="s">
        <v>2580</v>
      </c>
      <c r="G288" s="309" t="s">
        <v>2072</v>
      </c>
      <c r="H288" s="309">
        <v>44314</v>
      </c>
      <c r="I288" s="309">
        <v>44314</v>
      </c>
      <c r="J288" s="276">
        <v>836</v>
      </c>
    </row>
    <row r="289" spans="1:10" ht="58.15" x14ac:dyDescent="0.35">
      <c r="A289" s="274" t="s">
        <v>2581</v>
      </c>
      <c r="B289" s="275" t="s">
        <v>2190</v>
      </c>
      <c r="C289" s="275" t="s">
        <v>2190</v>
      </c>
      <c r="D289" s="276">
        <v>833</v>
      </c>
      <c r="E289" s="277">
        <v>22500</v>
      </c>
      <c r="F289" s="275" t="s">
        <v>2582</v>
      </c>
      <c r="G289" s="309" t="s">
        <v>2072</v>
      </c>
      <c r="H289" s="309">
        <v>44314</v>
      </c>
      <c r="I289" s="309">
        <v>44314</v>
      </c>
      <c r="J289" s="276">
        <v>833</v>
      </c>
    </row>
    <row r="290" spans="1:10" ht="58.15" x14ac:dyDescent="0.35">
      <c r="A290" s="274" t="s">
        <v>2583</v>
      </c>
      <c r="B290" s="275" t="s">
        <v>2190</v>
      </c>
      <c r="C290" s="275" t="s">
        <v>2190</v>
      </c>
      <c r="D290" s="276">
        <v>829</v>
      </c>
      <c r="E290" s="277">
        <v>22500</v>
      </c>
      <c r="F290" s="275" t="s">
        <v>2584</v>
      </c>
      <c r="G290" s="309" t="s">
        <v>2072</v>
      </c>
      <c r="H290" s="309">
        <v>44348</v>
      </c>
      <c r="I290" s="309">
        <v>44348</v>
      </c>
      <c r="J290" s="276">
        <v>829</v>
      </c>
    </row>
    <row r="291" spans="1:10" ht="58.5" thickBot="1" x14ac:dyDescent="0.4">
      <c r="A291" s="280" t="s">
        <v>2585</v>
      </c>
      <c r="B291" s="275" t="s">
        <v>2190</v>
      </c>
      <c r="C291" s="275" t="s">
        <v>2190</v>
      </c>
      <c r="D291" s="276">
        <v>827</v>
      </c>
      <c r="E291" s="277">
        <v>22500</v>
      </c>
      <c r="F291" s="275" t="s">
        <v>2586</v>
      </c>
      <c r="G291" s="309" t="s">
        <v>2072</v>
      </c>
      <c r="H291" s="309">
        <v>44348</v>
      </c>
      <c r="I291" s="309">
        <v>44348</v>
      </c>
      <c r="J291" s="276">
        <v>827</v>
      </c>
    </row>
    <row r="292" spans="1:10" ht="46.5" x14ac:dyDescent="0.35">
      <c r="A292" s="274" t="s">
        <v>2587</v>
      </c>
      <c r="B292" s="275" t="s">
        <v>2190</v>
      </c>
      <c r="C292" s="275" t="s">
        <v>2190</v>
      </c>
      <c r="D292" s="276">
        <v>826</v>
      </c>
      <c r="E292" s="277">
        <v>19500</v>
      </c>
      <c r="F292" s="275" t="s">
        <v>2588</v>
      </c>
      <c r="G292" s="309" t="s">
        <v>2072</v>
      </c>
      <c r="H292" s="309">
        <v>44313</v>
      </c>
      <c r="I292" s="309">
        <v>44313</v>
      </c>
      <c r="J292" s="276">
        <v>826</v>
      </c>
    </row>
    <row r="293" spans="1:10" ht="46.5" x14ac:dyDescent="0.35">
      <c r="A293" s="274" t="s">
        <v>2589</v>
      </c>
      <c r="B293" s="275" t="s">
        <v>2190</v>
      </c>
      <c r="C293" s="275" t="s">
        <v>2190</v>
      </c>
      <c r="D293" s="276">
        <v>825</v>
      </c>
      <c r="E293" s="277">
        <v>21000</v>
      </c>
      <c r="F293" s="275" t="s">
        <v>2590</v>
      </c>
      <c r="G293" s="309" t="s">
        <v>2072</v>
      </c>
      <c r="H293" s="309">
        <v>44313</v>
      </c>
      <c r="I293" s="309">
        <v>44313</v>
      </c>
      <c r="J293" s="276">
        <v>825</v>
      </c>
    </row>
    <row r="294" spans="1:10" ht="58.15" x14ac:dyDescent="0.35">
      <c r="A294" s="274" t="s">
        <v>2591</v>
      </c>
      <c r="B294" s="275" t="s">
        <v>2190</v>
      </c>
      <c r="C294" s="275" t="s">
        <v>2190</v>
      </c>
      <c r="D294" s="276">
        <v>822</v>
      </c>
      <c r="E294" s="277">
        <v>27900</v>
      </c>
      <c r="F294" s="275" t="s">
        <v>2503</v>
      </c>
      <c r="G294" s="309" t="s">
        <v>2072</v>
      </c>
      <c r="H294" s="309">
        <v>44312</v>
      </c>
      <c r="I294" s="309">
        <v>44312</v>
      </c>
      <c r="J294" s="276">
        <v>822</v>
      </c>
    </row>
    <row r="295" spans="1:10" ht="23.25" x14ac:dyDescent="0.35">
      <c r="A295" s="227" t="s">
        <v>2524</v>
      </c>
      <c r="B295" s="275" t="s">
        <v>2190</v>
      </c>
      <c r="C295" s="275" t="s">
        <v>2190</v>
      </c>
      <c r="D295" s="276">
        <v>816</v>
      </c>
      <c r="E295" s="277">
        <v>28300.37</v>
      </c>
      <c r="F295" s="275" t="s">
        <v>2201</v>
      </c>
      <c r="G295" s="309" t="s">
        <v>2072</v>
      </c>
      <c r="H295" s="309">
        <v>44312</v>
      </c>
      <c r="I295" s="309">
        <v>44312</v>
      </c>
      <c r="J295" s="276">
        <v>816</v>
      </c>
    </row>
    <row r="296" spans="1:10" ht="34.9" x14ac:dyDescent="0.35">
      <c r="A296" s="274" t="s">
        <v>2592</v>
      </c>
      <c r="B296" s="275" t="s">
        <v>2190</v>
      </c>
      <c r="C296" s="275" t="s">
        <v>2190</v>
      </c>
      <c r="D296" s="276">
        <v>811</v>
      </c>
      <c r="E296" s="277">
        <v>22500</v>
      </c>
      <c r="F296" s="275" t="s">
        <v>2593</v>
      </c>
      <c r="G296" s="309" t="s">
        <v>2072</v>
      </c>
      <c r="H296" s="309">
        <v>44312</v>
      </c>
      <c r="I296" s="309">
        <v>44312</v>
      </c>
      <c r="J296" s="276">
        <v>811</v>
      </c>
    </row>
    <row r="297" spans="1:10" ht="58.15" x14ac:dyDescent="0.35">
      <c r="A297" s="274" t="s">
        <v>2594</v>
      </c>
      <c r="B297" s="275" t="s">
        <v>2190</v>
      </c>
      <c r="C297" s="275" t="s">
        <v>2190</v>
      </c>
      <c r="D297" s="276">
        <v>809</v>
      </c>
      <c r="E297" s="277">
        <v>26000</v>
      </c>
      <c r="F297" s="275" t="s">
        <v>2595</v>
      </c>
      <c r="G297" s="309" t="s">
        <v>2072</v>
      </c>
      <c r="H297" s="309">
        <v>44309</v>
      </c>
      <c r="I297" s="309">
        <v>44309</v>
      </c>
      <c r="J297" s="276">
        <v>809</v>
      </c>
    </row>
    <row r="298" spans="1:10" ht="46.5" x14ac:dyDescent="0.35">
      <c r="A298" s="274" t="s">
        <v>2596</v>
      </c>
      <c r="B298" s="275" t="s">
        <v>2190</v>
      </c>
      <c r="C298" s="275" t="s">
        <v>2190</v>
      </c>
      <c r="D298" s="276">
        <v>808</v>
      </c>
      <c r="E298" s="277">
        <v>26000</v>
      </c>
      <c r="F298" s="275" t="s">
        <v>2211</v>
      </c>
      <c r="G298" s="309" t="s">
        <v>2072</v>
      </c>
      <c r="H298" s="309">
        <v>44309</v>
      </c>
      <c r="I298" s="309">
        <v>44309</v>
      </c>
      <c r="J298" s="276">
        <v>808</v>
      </c>
    </row>
    <row r="299" spans="1:10" ht="23.25" x14ac:dyDescent="0.35">
      <c r="A299" s="274" t="s">
        <v>2597</v>
      </c>
      <c r="B299" s="275" t="s">
        <v>2190</v>
      </c>
      <c r="C299" s="275" t="s">
        <v>2190</v>
      </c>
      <c r="D299" s="276">
        <v>804</v>
      </c>
      <c r="E299" s="277">
        <v>22000</v>
      </c>
      <c r="F299" s="275" t="s">
        <v>2238</v>
      </c>
      <c r="G299" s="309" t="s">
        <v>2072</v>
      </c>
      <c r="H299" s="309">
        <v>44348</v>
      </c>
      <c r="I299" s="309">
        <v>44348</v>
      </c>
      <c r="J299" s="276">
        <v>804</v>
      </c>
    </row>
    <row r="300" spans="1:10" ht="23.25" x14ac:dyDescent="0.35">
      <c r="A300" s="227" t="s">
        <v>2598</v>
      </c>
      <c r="B300" s="275" t="s">
        <v>2190</v>
      </c>
      <c r="C300" s="275" t="s">
        <v>2190</v>
      </c>
      <c r="D300" s="276">
        <v>796</v>
      </c>
      <c r="E300" s="277">
        <v>30000</v>
      </c>
      <c r="F300" s="275" t="s">
        <v>2298</v>
      </c>
      <c r="G300" s="309" t="s">
        <v>2072</v>
      </c>
      <c r="H300" s="309">
        <v>44308</v>
      </c>
      <c r="I300" s="309">
        <v>44308</v>
      </c>
      <c r="J300" s="276">
        <v>796</v>
      </c>
    </row>
    <row r="301" spans="1:10" ht="34.9" x14ac:dyDescent="0.35">
      <c r="A301" s="227" t="s">
        <v>2599</v>
      </c>
      <c r="B301" s="275" t="s">
        <v>2190</v>
      </c>
      <c r="C301" s="275" t="s">
        <v>2190</v>
      </c>
      <c r="D301" s="276">
        <v>793</v>
      </c>
      <c r="E301" s="277">
        <v>24000</v>
      </c>
      <c r="F301" s="275" t="s">
        <v>2339</v>
      </c>
      <c r="G301" s="309" t="s">
        <v>2072</v>
      </c>
      <c r="H301" s="309">
        <v>44307</v>
      </c>
      <c r="I301" s="309">
        <v>44307</v>
      </c>
      <c r="J301" s="276">
        <v>793</v>
      </c>
    </row>
    <row r="302" spans="1:10" ht="23.25" x14ac:dyDescent="0.35">
      <c r="A302" s="227" t="s">
        <v>2600</v>
      </c>
      <c r="B302" s="275" t="s">
        <v>2190</v>
      </c>
      <c r="C302" s="275" t="s">
        <v>2190</v>
      </c>
      <c r="D302" s="276">
        <v>788</v>
      </c>
      <c r="E302" s="277">
        <v>24000</v>
      </c>
      <c r="F302" s="275" t="s">
        <v>2395</v>
      </c>
      <c r="G302" s="309" t="s">
        <v>2072</v>
      </c>
      <c r="H302" s="309">
        <v>44307</v>
      </c>
      <c r="I302" s="309">
        <v>44307</v>
      </c>
      <c r="J302" s="276">
        <v>788</v>
      </c>
    </row>
    <row r="303" spans="1:10" ht="23.25" x14ac:dyDescent="0.35">
      <c r="A303" s="227" t="s">
        <v>2601</v>
      </c>
      <c r="B303" s="275" t="s">
        <v>2190</v>
      </c>
      <c r="C303" s="275" t="s">
        <v>2190</v>
      </c>
      <c r="D303" s="276">
        <v>787</v>
      </c>
      <c r="E303" s="277">
        <v>20000</v>
      </c>
      <c r="F303" s="275" t="s">
        <v>2602</v>
      </c>
      <c r="G303" s="309" t="s">
        <v>2072</v>
      </c>
      <c r="H303" s="309">
        <v>44307</v>
      </c>
      <c r="I303" s="309">
        <v>44307</v>
      </c>
      <c r="J303" s="276">
        <v>787</v>
      </c>
    </row>
    <row r="304" spans="1:10" ht="23.25" x14ac:dyDescent="0.35">
      <c r="A304" s="227" t="s">
        <v>2603</v>
      </c>
      <c r="B304" s="275" t="s">
        <v>2190</v>
      </c>
      <c r="C304" s="275" t="s">
        <v>2190</v>
      </c>
      <c r="D304" s="276">
        <v>784</v>
      </c>
      <c r="E304" s="277">
        <v>30000</v>
      </c>
      <c r="F304" s="275" t="s">
        <v>2387</v>
      </c>
      <c r="G304" s="309" t="s">
        <v>2072</v>
      </c>
      <c r="H304" s="309">
        <v>44307</v>
      </c>
      <c r="I304" s="309">
        <v>44307</v>
      </c>
      <c r="J304" s="276">
        <v>784</v>
      </c>
    </row>
    <row r="305" spans="1:10" ht="34.9" x14ac:dyDescent="0.35">
      <c r="A305" s="274" t="s">
        <v>2604</v>
      </c>
      <c r="B305" s="275" t="s">
        <v>2190</v>
      </c>
      <c r="C305" s="275" t="s">
        <v>2190</v>
      </c>
      <c r="D305" s="276">
        <v>783</v>
      </c>
      <c r="E305" s="277">
        <v>30000</v>
      </c>
      <c r="F305" s="275" t="s">
        <v>2359</v>
      </c>
      <c r="G305" s="309" t="s">
        <v>2072</v>
      </c>
      <c r="H305" s="309">
        <v>44307</v>
      </c>
      <c r="I305" s="309">
        <v>44307</v>
      </c>
      <c r="J305" s="276">
        <v>783</v>
      </c>
    </row>
    <row r="306" spans="1:10" ht="46.5" x14ac:dyDescent="0.35">
      <c r="A306" s="274" t="s">
        <v>2605</v>
      </c>
      <c r="B306" s="275" t="s">
        <v>2190</v>
      </c>
      <c r="C306" s="275" t="s">
        <v>2190</v>
      </c>
      <c r="D306" s="276">
        <v>782</v>
      </c>
      <c r="E306" s="277">
        <v>32000</v>
      </c>
      <c r="F306" s="275" t="s">
        <v>2606</v>
      </c>
      <c r="G306" s="309" t="s">
        <v>2072</v>
      </c>
      <c r="H306" s="309">
        <v>44307</v>
      </c>
      <c r="I306" s="309">
        <v>44307</v>
      </c>
      <c r="J306" s="276">
        <v>782</v>
      </c>
    </row>
    <row r="307" spans="1:10" ht="46.5" x14ac:dyDescent="0.35">
      <c r="A307" s="274" t="s">
        <v>2607</v>
      </c>
      <c r="B307" s="275" t="s">
        <v>2190</v>
      </c>
      <c r="C307" s="275" t="s">
        <v>2190</v>
      </c>
      <c r="D307" s="276">
        <v>780</v>
      </c>
      <c r="E307" s="277">
        <v>27000</v>
      </c>
      <c r="F307" s="275" t="s">
        <v>2393</v>
      </c>
      <c r="G307" s="309" t="s">
        <v>2072</v>
      </c>
      <c r="H307" s="309">
        <v>44306</v>
      </c>
      <c r="I307" s="309">
        <v>44306</v>
      </c>
      <c r="J307" s="276">
        <v>780</v>
      </c>
    </row>
    <row r="308" spans="1:10" ht="46.5" x14ac:dyDescent="0.35">
      <c r="A308" s="274" t="s">
        <v>2608</v>
      </c>
      <c r="B308" s="275" t="s">
        <v>2190</v>
      </c>
      <c r="C308" s="275" t="s">
        <v>2190</v>
      </c>
      <c r="D308" s="276">
        <v>779</v>
      </c>
      <c r="E308" s="277">
        <v>27000</v>
      </c>
      <c r="F308" s="275" t="s">
        <v>2401</v>
      </c>
      <c r="G308" s="309" t="s">
        <v>2072</v>
      </c>
      <c r="H308" s="309">
        <v>44306</v>
      </c>
      <c r="I308" s="309">
        <v>44306</v>
      </c>
      <c r="J308" s="276">
        <v>779</v>
      </c>
    </row>
    <row r="309" spans="1:10" ht="34.9" x14ac:dyDescent="0.35">
      <c r="A309" s="227" t="s">
        <v>2609</v>
      </c>
      <c r="B309" s="275" t="s">
        <v>2190</v>
      </c>
      <c r="C309" s="275" t="s">
        <v>2190</v>
      </c>
      <c r="D309" s="276">
        <v>777</v>
      </c>
      <c r="E309" s="277">
        <v>25900</v>
      </c>
      <c r="F309" s="275" t="s">
        <v>2610</v>
      </c>
      <c r="G309" s="309" t="s">
        <v>2072</v>
      </c>
      <c r="H309" s="309">
        <v>44363</v>
      </c>
      <c r="I309" s="309">
        <v>44363</v>
      </c>
      <c r="J309" s="276">
        <v>777</v>
      </c>
    </row>
    <row r="310" spans="1:10" ht="23.25" x14ac:dyDescent="0.35">
      <c r="A310" s="227" t="s">
        <v>2611</v>
      </c>
      <c r="B310" s="275" t="s">
        <v>2190</v>
      </c>
      <c r="C310" s="275" t="s">
        <v>2190</v>
      </c>
      <c r="D310" s="276">
        <v>776</v>
      </c>
      <c r="E310" s="277">
        <v>20000</v>
      </c>
      <c r="F310" s="275" t="s">
        <v>2422</v>
      </c>
      <c r="G310" s="309" t="s">
        <v>2072</v>
      </c>
      <c r="H310" s="309">
        <v>44306</v>
      </c>
      <c r="I310" s="309">
        <v>44306</v>
      </c>
      <c r="J310" s="276">
        <v>776</v>
      </c>
    </row>
    <row r="311" spans="1:10" ht="23.25" x14ac:dyDescent="0.35">
      <c r="A311" s="274" t="s">
        <v>2612</v>
      </c>
      <c r="B311" s="275" t="s">
        <v>2190</v>
      </c>
      <c r="C311" s="275" t="s">
        <v>2190</v>
      </c>
      <c r="D311" s="276">
        <v>775</v>
      </c>
      <c r="E311" s="277">
        <v>25950</v>
      </c>
      <c r="F311" s="275" t="s">
        <v>2491</v>
      </c>
      <c r="G311" s="309" t="s">
        <v>2072</v>
      </c>
      <c r="H311" s="309">
        <v>44363</v>
      </c>
      <c r="I311" s="309">
        <v>44363</v>
      </c>
      <c r="J311" s="276">
        <v>775</v>
      </c>
    </row>
    <row r="312" spans="1:10" ht="34.9" x14ac:dyDescent="0.35">
      <c r="A312" s="274" t="s">
        <v>2421</v>
      </c>
      <c r="B312" s="275" t="s">
        <v>2190</v>
      </c>
      <c r="C312" s="275" t="s">
        <v>2190</v>
      </c>
      <c r="D312" s="276">
        <v>772</v>
      </c>
      <c r="E312" s="277">
        <v>27000</v>
      </c>
      <c r="F312" s="275" t="s">
        <v>2262</v>
      </c>
      <c r="G312" s="309" t="s">
        <v>2072</v>
      </c>
      <c r="H312" s="309">
        <v>44306</v>
      </c>
      <c r="I312" s="309">
        <v>44306</v>
      </c>
      <c r="J312" s="276">
        <v>772</v>
      </c>
    </row>
    <row r="313" spans="1:10" ht="23.25" x14ac:dyDescent="0.35">
      <c r="A313" s="227" t="s">
        <v>2613</v>
      </c>
      <c r="B313" s="275" t="s">
        <v>2190</v>
      </c>
      <c r="C313" s="275" t="s">
        <v>2190</v>
      </c>
      <c r="D313" s="276">
        <v>771</v>
      </c>
      <c r="E313" s="277">
        <v>30000</v>
      </c>
      <c r="F313" s="275" t="s">
        <v>2381</v>
      </c>
      <c r="G313" s="309" t="s">
        <v>2072</v>
      </c>
      <c r="H313" s="309">
        <v>44306</v>
      </c>
      <c r="I313" s="309">
        <v>44306</v>
      </c>
      <c r="J313" s="276">
        <v>771</v>
      </c>
    </row>
    <row r="314" spans="1:10" ht="23.25" x14ac:dyDescent="0.35">
      <c r="A314" s="274" t="s">
        <v>2614</v>
      </c>
      <c r="B314" s="275" t="s">
        <v>2190</v>
      </c>
      <c r="C314" s="275" t="s">
        <v>2190</v>
      </c>
      <c r="D314" s="276">
        <v>767</v>
      </c>
      <c r="E314" s="277">
        <v>24000</v>
      </c>
      <c r="F314" s="275" t="s">
        <v>2615</v>
      </c>
      <c r="G314" s="309" t="s">
        <v>2072</v>
      </c>
      <c r="H314" s="309">
        <v>44348</v>
      </c>
      <c r="I314" s="309">
        <v>44348</v>
      </c>
      <c r="J314" s="276">
        <v>767</v>
      </c>
    </row>
    <row r="315" spans="1:10" ht="34.9" x14ac:dyDescent="0.35">
      <c r="A315" s="274" t="s">
        <v>2616</v>
      </c>
      <c r="B315" s="275" t="s">
        <v>2190</v>
      </c>
      <c r="C315" s="275" t="s">
        <v>2190</v>
      </c>
      <c r="D315" s="276">
        <v>766</v>
      </c>
      <c r="E315" s="277">
        <v>30000</v>
      </c>
      <c r="F315" s="275" t="s">
        <v>2389</v>
      </c>
      <c r="G315" s="309" t="s">
        <v>2072</v>
      </c>
      <c r="H315" s="309">
        <v>44306</v>
      </c>
      <c r="I315" s="309">
        <v>44306</v>
      </c>
      <c r="J315" s="276">
        <v>766</v>
      </c>
    </row>
    <row r="316" spans="1:10" ht="34.9" x14ac:dyDescent="0.35">
      <c r="A316" s="274" t="s">
        <v>2617</v>
      </c>
      <c r="B316" s="275" t="s">
        <v>2190</v>
      </c>
      <c r="C316" s="275" t="s">
        <v>2190</v>
      </c>
      <c r="D316" s="276">
        <v>765</v>
      </c>
      <c r="E316" s="277">
        <v>24000</v>
      </c>
      <c r="F316" s="275" t="s">
        <v>2618</v>
      </c>
      <c r="G316" s="309" t="s">
        <v>2072</v>
      </c>
      <c r="H316" s="309">
        <v>44306</v>
      </c>
      <c r="I316" s="309">
        <v>44306</v>
      </c>
      <c r="J316" s="276">
        <v>765</v>
      </c>
    </row>
    <row r="317" spans="1:10" ht="46.5" x14ac:dyDescent="0.35">
      <c r="A317" s="274" t="s">
        <v>2619</v>
      </c>
      <c r="B317" s="275" t="s">
        <v>2190</v>
      </c>
      <c r="C317" s="275" t="s">
        <v>2190</v>
      </c>
      <c r="D317" s="276">
        <v>761</v>
      </c>
      <c r="E317" s="277">
        <v>35000</v>
      </c>
      <c r="F317" s="275" t="s">
        <v>2620</v>
      </c>
      <c r="G317" s="309" t="s">
        <v>2072</v>
      </c>
      <c r="H317" s="309">
        <v>44306</v>
      </c>
      <c r="I317" s="309">
        <v>44306</v>
      </c>
      <c r="J317" s="276">
        <v>761</v>
      </c>
    </row>
    <row r="318" spans="1:10" ht="46.5" x14ac:dyDescent="0.35">
      <c r="A318" s="227" t="s">
        <v>2621</v>
      </c>
      <c r="B318" s="275" t="s">
        <v>2190</v>
      </c>
      <c r="C318" s="275" t="s">
        <v>2190</v>
      </c>
      <c r="D318" s="276">
        <v>760</v>
      </c>
      <c r="E318" s="277">
        <v>30000</v>
      </c>
      <c r="F318" s="275" t="s">
        <v>2230</v>
      </c>
      <c r="G318" s="309" t="s">
        <v>2072</v>
      </c>
      <c r="H318" s="309">
        <v>44306</v>
      </c>
      <c r="I318" s="309">
        <v>44306</v>
      </c>
      <c r="J318" s="276">
        <v>760</v>
      </c>
    </row>
    <row r="319" spans="1:10" ht="46.5" x14ac:dyDescent="0.35">
      <c r="A319" s="274" t="s">
        <v>2622</v>
      </c>
      <c r="B319" s="275" t="s">
        <v>2190</v>
      </c>
      <c r="C319" s="275" t="s">
        <v>2190</v>
      </c>
      <c r="D319" s="276">
        <v>759</v>
      </c>
      <c r="E319" s="277">
        <v>26000</v>
      </c>
      <c r="F319" s="275" t="s">
        <v>2610</v>
      </c>
      <c r="G319" s="309" t="s">
        <v>2072</v>
      </c>
      <c r="H319" s="309">
        <v>44363</v>
      </c>
      <c r="I319" s="309">
        <v>44363</v>
      </c>
      <c r="J319" s="276">
        <v>759</v>
      </c>
    </row>
    <row r="320" spans="1:10" ht="23.25" x14ac:dyDescent="0.35">
      <c r="A320" s="274" t="s">
        <v>2623</v>
      </c>
      <c r="B320" s="275" t="s">
        <v>2190</v>
      </c>
      <c r="C320" s="275" t="s">
        <v>2190</v>
      </c>
      <c r="D320" s="276">
        <v>756</v>
      </c>
      <c r="E320" s="277">
        <v>19500</v>
      </c>
      <c r="F320" s="275" t="s">
        <v>2274</v>
      </c>
      <c r="G320" s="309" t="s">
        <v>2072</v>
      </c>
      <c r="H320" s="309">
        <v>44305</v>
      </c>
      <c r="I320" s="309">
        <v>44305</v>
      </c>
      <c r="J320" s="276">
        <v>756</v>
      </c>
    </row>
    <row r="321" spans="1:10" ht="23.25" x14ac:dyDescent="0.35">
      <c r="A321" s="227" t="s">
        <v>2624</v>
      </c>
      <c r="B321" s="275" t="s">
        <v>2190</v>
      </c>
      <c r="C321" s="275" t="s">
        <v>2190</v>
      </c>
      <c r="D321" s="276">
        <v>755</v>
      </c>
      <c r="E321" s="277">
        <v>34500</v>
      </c>
      <c r="F321" s="275" t="s">
        <v>2371</v>
      </c>
      <c r="G321" s="309" t="s">
        <v>2072</v>
      </c>
      <c r="H321" s="309">
        <v>44305</v>
      </c>
      <c r="I321" s="309">
        <v>44305</v>
      </c>
      <c r="J321" s="276">
        <v>755</v>
      </c>
    </row>
    <row r="322" spans="1:10" ht="34.9" x14ac:dyDescent="0.35">
      <c r="A322" s="274" t="s">
        <v>2625</v>
      </c>
      <c r="B322" s="275" t="s">
        <v>2190</v>
      </c>
      <c r="C322" s="275" t="s">
        <v>2190</v>
      </c>
      <c r="D322" s="276">
        <v>754</v>
      </c>
      <c r="E322" s="277">
        <v>21000</v>
      </c>
      <c r="F322" s="275" t="s">
        <v>2369</v>
      </c>
      <c r="G322" s="309" t="s">
        <v>2072</v>
      </c>
      <c r="H322" s="309">
        <v>44305</v>
      </c>
      <c r="I322" s="309">
        <v>44305</v>
      </c>
      <c r="J322" s="276">
        <v>754</v>
      </c>
    </row>
    <row r="323" spans="1:10" ht="23.25" x14ac:dyDescent="0.35">
      <c r="A323" s="227" t="s">
        <v>2626</v>
      </c>
      <c r="B323" s="275" t="s">
        <v>2190</v>
      </c>
      <c r="C323" s="275" t="s">
        <v>2190</v>
      </c>
      <c r="D323" s="276">
        <v>751</v>
      </c>
      <c r="E323" s="277">
        <v>24000</v>
      </c>
      <c r="F323" s="275" t="s">
        <v>2278</v>
      </c>
      <c r="G323" s="309" t="s">
        <v>2072</v>
      </c>
      <c r="H323" s="309">
        <v>44302</v>
      </c>
      <c r="I323" s="309">
        <v>44302</v>
      </c>
      <c r="J323" s="276">
        <v>751</v>
      </c>
    </row>
    <row r="324" spans="1:10" ht="46.5" x14ac:dyDescent="0.35">
      <c r="A324" s="227" t="s">
        <v>2627</v>
      </c>
      <c r="B324" s="275" t="s">
        <v>2190</v>
      </c>
      <c r="C324" s="275" t="s">
        <v>2190</v>
      </c>
      <c r="D324" s="276">
        <v>750</v>
      </c>
      <c r="E324" s="277">
        <v>24000</v>
      </c>
      <c r="F324" s="275" t="s">
        <v>2282</v>
      </c>
      <c r="G324" s="309" t="s">
        <v>2072</v>
      </c>
      <c r="H324" s="309">
        <v>44302</v>
      </c>
      <c r="I324" s="309">
        <v>44302</v>
      </c>
      <c r="J324" s="276">
        <v>750</v>
      </c>
    </row>
    <row r="325" spans="1:10" ht="23.25" x14ac:dyDescent="0.35">
      <c r="A325" s="227" t="s">
        <v>2628</v>
      </c>
      <c r="B325" s="275" t="s">
        <v>2190</v>
      </c>
      <c r="C325" s="275" t="s">
        <v>2190</v>
      </c>
      <c r="D325" s="276">
        <v>745</v>
      </c>
      <c r="E325" s="277">
        <v>34128.629999999997</v>
      </c>
      <c r="F325" s="275" t="s">
        <v>2201</v>
      </c>
      <c r="G325" s="309" t="s">
        <v>2072</v>
      </c>
      <c r="H325" s="309">
        <v>44302</v>
      </c>
      <c r="I325" s="309">
        <v>44302</v>
      </c>
      <c r="J325" s="276">
        <v>745</v>
      </c>
    </row>
    <row r="326" spans="1:10" ht="46.5" x14ac:dyDescent="0.35">
      <c r="A326" s="274" t="s">
        <v>2629</v>
      </c>
      <c r="B326" s="275" t="s">
        <v>2190</v>
      </c>
      <c r="C326" s="275" t="s">
        <v>2190</v>
      </c>
      <c r="D326" s="276">
        <v>744</v>
      </c>
      <c r="E326" s="277">
        <v>27000</v>
      </c>
      <c r="F326" s="275" t="s">
        <v>2375</v>
      </c>
      <c r="G326" s="309" t="s">
        <v>2072</v>
      </c>
      <c r="H326" s="309">
        <v>44302</v>
      </c>
      <c r="I326" s="309">
        <v>44302</v>
      </c>
      <c r="J326" s="276">
        <v>744</v>
      </c>
    </row>
    <row r="327" spans="1:10" ht="58.15" x14ac:dyDescent="0.35">
      <c r="A327" s="274" t="s">
        <v>2630</v>
      </c>
      <c r="B327" s="275" t="s">
        <v>2190</v>
      </c>
      <c r="C327" s="275" t="s">
        <v>2190</v>
      </c>
      <c r="D327" s="276">
        <v>740</v>
      </c>
      <c r="E327" s="277">
        <v>24480</v>
      </c>
      <c r="F327" s="275" t="s">
        <v>2631</v>
      </c>
      <c r="G327" s="309" t="s">
        <v>2072</v>
      </c>
      <c r="H327" s="309">
        <v>44301</v>
      </c>
      <c r="I327" s="309">
        <v>44301</v>
      </c>
      <c r="J327" s="276">
        <v>740</v>
      </c>
    </row>
    <row r="328" spans="1:10" ht="46.5" x14ac:dyDescent="0.35">
      <c r="A328" s="274" t="s">
        <v>2632</v>
      </c>
      <c r="B328" s="275" t="s">
        <v>2190</v>
      </c>
      <c r="C328" s="275" t="s">
        <v>2190</v>
      </c>
      <c r="D328" s="276">
        <v>737</v>
      </c>
      <c r="E328" s="277">
        <v>30000</v>
      </c>
      <c r="F328" s="275" t="s">
        <v>2633</v>
      </c>
      <c r="G328" s="309" t="s">
        <v>2072</v>
      </c>
      <c r="H328" s="309">
        <v>44301</v>
      </c>
      <c r="I328" s="309">
        <v>44301</v>
      </c>
      <c r="J328" s="276">
        <v>737</v>
      </c>
    </row>
    <row r="329" spans="1:10" ht="34.9" x14ac:dyDescent="0.35">
      <c r="A329" s="274" t="s">
        <v>2634</v>
      </c>
      <c r="B329" s="275" t="s">
        <v>2190</v>
      </c>
      <c r="C329" s="275" t="s">
        <v>2190</v>
      </c>
      <c r="D329" s="276">
        <v>736</v>
      </c>
      <c r="E329" s="277">
        <v>24000</v>
      </c>
      <c r="F329" s="275" t="s">
        <v>2635</v>
      </c>
      <c r="G329" s="309" t="s">
        <v>2072</v>
      </c>
      <c r="H329" s="309">
        <v>44301</v>
      </c>
      <c r="I329" s="309">
        <v>44301</v>
      </c>
      <c r="J329" s="276">
        <v>736</v>
      </c>
    </row>
    <row r="330" spans="1:10" ht="34.9" x14ac:dyDescent="0.35">
      <c r="A330" s="274" t="s">
        <v>2636</v>
      </c>
      <c r="B330" s="275" t="s">
        <v>2190</v>
      </c>
      <c r="C330" s="275" t="s">
        <v>2190</v>
      </c>
      <c r="D330" s="276">
        <v>735</v>
      </c>
      <c r="E330" s="277">
        <v>18900</v>
      </c>
      <c r="F330" s="275" t="s">
        <v>2637</v>
      </c>
      <c r="G330" s="309" t="s">
        <v>2072</v>
      </c>
      <c r="H330" s="309">
        <v>44301</v>
      </c>
      <c r="I330" s="309">
        <v>44301</v>
      </c>
      <c r="J330" s="276">
        <v>735</v>
      </c>
    </row>
    <row r="331" spans="1:10" ht="46.5" x14ac:dyDescent="0.35">
      <c r="A331" s="274" t="s">
        <v>2638</v>
      </c>
      <c r="B331" s="275" t="s">
        <v>2190</v>
      </c>
      <c r="C331" s="275" t="s">
        <v>2190</v>
      </c>
      <c r="D331" s="276">
        <v>734</v>
      </c>
      <c r="E331" s="277">
        <v>21000</v>
      </c>
      <c r="F331" s="275" t="s">
        <v>2639</v>
      </c>
      <c r="G331" s="309" t="s">
        <v>2072</v>
      </c>
      <c r="H331" s="309">
        <v>44301</v>
      </c>
      <c r="I331" s="309">
        <v>44301</v>
      </c>
      <c r="J331" s="276">
        <v>734</v>
      </c>
    </row>
    <row r="332" spans="1:10" ht="34.9" x14ac:dyDescent="0.35">
      <c r="A332" s="274" t="s">
        <v>2640</v>
      </c>
      <c r="B332" s="275" t="s">
        <v>2190</v>
      </c>
      <c r="C332" s="275" t="s">
        <v>2190</v>
      </c>
      <c r="D332" s="276">
        <v>733</v>
      </c>
      <c r="E332" s="277">
        <v>21000</v>
      </c>
      <c r="F332" s="275" t="s">
        <v>2641</v>
      </c>
      <c r="G332" s="309" t="s">
        <v>2072</v>
      </c>
      <c r="H332" s="309">
        <v>44301</v>
      </c>
      <c r="I332" s="309">
        <v>44301</v>
      </c>
      <c r="J332" s="276">
        <v>733</v>
      </c>
    </row>
    <row r="333" spans="1:10" ht="46.5" x14ac:dyDescent="0.35">
      <c r="A333" s="274" t="s">
        <v>2642</v>
      </c>
      <c r="B333" s="275" t="s">
        <v>2190</v>
      </c>
      <c r="C333" s="275" t="s">
        <v>2190</v>
      </c>
      <c r="D333" s="276">
        <v>732</v>
      </c>
      <c r="E333" s="277">
        <v>35100</v>
      </c>
      <c r="F333" s="275" t="s">
        <v>2643</v>
      </c>
      <c r="G333" s="309" t="s">
        <v>2072</v>
      </c>
      <c r="H333" s="309">
        <v>44301</v>
      </c>
      <c r="I333" s="309">
        <v>44301</v>
      </c>
      <c r="J333" s="276">
        <v>732</v>
      </c>
    </row>
    <row r="334" spans="1:10" ht="23.25" x14ac:dyDescent="0.35">
      <c r="A334" s="227" t="s">
        <v>2196</v>
      </c>
      <c r="B334" s="275" t="s">
        <v>2190</v>
      </c>
      <c r="C334" s="275" t="s">
        <v>2190</v>
      </c>
      <c r="D334" s="276">
        <v>731</v>
      </c>
      <c r="E334" s="277">
        <v>31869.48</v>
      </c>
      <c r="F334" s="275" t="s">
        <v>2197</v>
      </c>
      <c r="G334" s="309" t="s">
        <v>2072</v>
      </c>
      <c r="H334" s="309">
        <v>44301</v>
      </c>
      <c r="I334" s="309">
        <v>44301</v>
      </c>
      <c r="J334" s="276">
        <v>731</v>
      </c>
    </row>
    <row r="335" spans="1:10" ht="34.9" x14ac:dyDescent="0.35">
      <c r="A335" s="274" t="s">
        <v>2644</v>
      </c>
      <c r="B335" s="275" t="s">
        <v>2190</v>
      </c>
      <c r="C335" s="275" t="s">
        <v>2190</v>
      </c>
      <c r="D335" s="276">
        <v>726</v>
      </c>
      <c r="E335" s="277">
        <v>28500</v>
      </c>
      <c r="F335" s="275" t="s">
        <v>2403</v>
      </c>
      <c r="G335" s="309" t="s">
        <v>2072</v>
      </c>
      <c r="H335" s="309">
        <v>44300</v>
      </c>
      <c r="I335" s="309">
        <v>44300</v>
      </c>
      <c r="J335" s="276">
        <v>726</v>
      </c>
    </row>
    <row r="336" spans="1:10" ht="58.15" x14ac:dyDescent="0.35">
      <c r="A336" s="274" t="s">
        <v>2645</v>
      </c>
      <c r="B336" s="275" t="s">
        <v>2190</v>
      </c>
      <c r="C336" s="275" t="s">
        <v>2190</v>
      </c>
      <c r="D336" s="276">
        <v>713</v>
      </c>
      <c r="E336" s="277">
        <v>24000</v>
      </c>
      <c r="F336" s="275" t="s">
        <v>2442</v>
      </c>
      <c r="G336" s="309" t="s">
        <v>2072</v>
      </c>
      <c r="H336" s="309">
        <v>44300</v>
      </c>
      <c r="I336" s="309">
        <v>44300</v>
      </c>
      <c r="J336" s="276">
        <v>713</v>
      </c>
    </row>
    <row r="337" spans="1:10" ht="23.25" x14ac:dyDescent="0.35">
      <c r="A337" s="227" t="s">
        <v>2646</v>
      </c>
      <c r="B337" s="275" t="s">
        <v>2190</v>
      </c>
      <c r="C337" s="275" t="s">
        <v>2190</v>
      </c>
      <c r="D337" s="276">
        <v>710</v>
      </c>
      <c r="E337" s="277">
        <v>18389.240000000002</v>
      </c>
      <c r="F337" s="275" t="s">
        <v>2647</v>
      </c>
      <c r="G337" s="309" t="s">
        <v>2072</v>
      </c>
      <c r="H337" s="309">
        <v>44300</v>
      </c>
      <c r="I337" s="309">
        <v>44300</v>
      </c>
      <c r="J337" s="276">
        <v>710</v>
      </c>
    </row>
    <row r="338" spans="1:10" ht="46.5" x14ac:dyDescent="0.35">
      <c r="A338" s="274" t="s">
        <v>2648</v>
      </c>
      <c r="B338" s="275" t="s">
        <v>2190</v>
      </c>
      <c r="C338" s="275" t="s">
        <v>2190</v>
      </c>
      <c r="D338" s="276">
        <v>704</v>
      </c>
      <c r="E338" s="277">
        <v>20000</v>
      </c>
      <c r="F338" s="275" t="s">
        <v>2649</v>
      </c>
      <c r="G338" s="309" t="s">
        <v>2072</v>
      </c>
      <c r="H338" s="309">
        <v>44300</v>
      </c>
      <c r="I338" s="309">
        <v>44300</v>
      </c>
      <c r="J338" s="276">
        <v>704</v>
      </c>
    </row>
    <row r="339" spans="1:10" ht="46.5" x14ac:dyDescent="0.35">
      <c r="A339" s="274" t="s">
        <v>2650</v>
      </c>
      <c r="B339" s="275" t="s">
        <v>2190</v>
      </c>
      <c r="C339" s="275" t="s">
        <v>2190</v>
      </c>
      <c r="D339" s="276">
        <v>701</v>
      </c>
      <c r="E339" s="277">
        <v>19000</v>
      </c>
      <c r="F339" s="275" t="s">
        <v>2363</v>
      </c>
      <c r="G339" s="309" t="s">
        <v>2072</v>
      </c>
      <c r="H339" s="309">
        <v>44300</v>
      </c>
      <c r="I339" s="309">
        <v>44300</v>
      </c>
      <c r="J339" s="276">
        <v>701</v>
      </c>
    </row>
    <row r="340" spans="1:10" ht="23.25" x14ac:dyDescent="0.35">
      <c r="A340" s="274" t="s">
        <v>2651</v>
      </c>
      <c r="B340" s="275" t="s">
        <v>2190</v>
      </c>
      <c r="C340" s="275" t="s">
        <v>2190</v>
      </c>
      <c r="D340" s="276">
        <v>698</v>
      </c>
      <c r="E340" s="277">
        <v>21000</v>
      </c>
      <c r="F340" s="275" t="s">
        <v>2280</v>
      </c>
      <c r="G340" s="309" t="s">
        <v>2072</v>
      </c>
      <c r="H340" s="309">
        <v>44299</v>
      </c>
      <c r="I340" s="309">
        <v>44299</v>
      </c>
      <c r="J340" s="276">
        <v>698</v>
      </c>
    </row>
    <row r="341" spans="1:10" ht="34.9" x14ac:dyDescent="0.35">
      <c r="A341" s="274" t="s">
        <v>2652</v>
      </c>
      <c r="B341" s="275" t="s">
        <v>2190</v>
      </c>
      <c r="C341" s="275" t="s">
        <v>2190</v>
      </c>
      <c r="D341" s="276">
        <v>697</v>
      </c>
      <c r="E341" s="277">
        <v>24000</v>
      </c>
      <c r="F341" s="275" t="s">
        <v>2653</v>
      </c>
      <c r="G341" s="309" t="s">
        <v>2072</v>
      </c>
      <c r="H341" s="309">
        <v>44299</v>
      </c>
      <c r="I341" s="309">
        <v>44299</v>
      </c>
      <c r="J341" s="276">
        <v>697</v>
      </c>
    </row>
    <row r="342" spans="1:10" ht="23.25" x14ac:dyDescent="0.35">
      <c r="A342" s="274" t="s">
        <v>2654</v>
      </c>
      <c r="B342" s="275" t="s">
        <v>2190</v>
      </c>
      <c r="C342" s="275" t="s">
        <v>2190</v>
      </c>
      <c r="D342" s="276">
        <v>696</v>
      </c>
      <c r="E342" s="277">
        <v>21000</v>
      </c>
      <c r="F342" s="275" t="s">
        <v>2289</v>
      </c>
      <c r="G342" s="309" t="s">
        <v>2072</v>
      </c>
      <c r="H342" s="309">
        <v>44299</v>
      </c>
      <c r="I342" s="309">
        <v>44299</v>
      </c>
      <c r="J342" s="276">
        <v>696</v>
      </c>
    </row>
    <row r="343" spans="1:10" ht="23.25" x14ac:dyDescent="0.35">
      <c r="A343" s="274" t="s">
        <v>2655</v>
      </c>
      <c r="B343" s="275" t="s">
        <v>2190</v>
      </c>
      <c r="C343" s="275" t="s">
        <v>2190</v>
      </c>
      <c r="D343" s="276">
        <v>695</v>
      </c>
      <c r="E343" s="277">
        <v>24000</v>
      </c>
      <c r="F343" s="275" t="s">
        <v>2408</v>
      </c>
      <c r="G343" s="309" t="s">
        <v>2072</v>
      </c>
      <c r="H343" s="309">
        <v>44299</v>
      </c>
      <c r="I343" s="309">
        <v>44299</v>
      </c>
      <c r="J343" s="276">
        <v>695</v>
      </c>
    </row>
    <row r="344" spans="1:10" ht="34.9" x14ac:dyDescent="0.35">
      <c r="A344" s="274" t="s">
        <v>2656</v>
      </c>
      <c r="B344" s="275" t="s">
        <v>2190</v>
      </c>
      <c r="C344" s="275" t="s">
        <v>2190</v>
      </c>
      <c r="D344" s="276">
        <v>694</v>
      </c>
      <c r="E344" s="277">
        <v>24000</v>
      </c>
      <c r="F344" s="275" t="s">
        <v>2286</v>
      </c>
      <c r="G344" s="309" t="s">
        <v>2072</v>
      </c>
      <c r="H344" s="309">
        <v>44299</v>
      </c>
      <c r="I344" s="309">
        <v>44299</v>
      </c>
      <c r="J344" s="276">
        <v>694</v>
      </c>
    </row>
    <row r="345" spans="1:10" ht="23.25" x14ac:dyDescent="0.35">
      <c r="A345" s="227" t="s">
        <v>2657</v>
      </c>
      <c r="B345" s="275" t="s">
        <v>2190</v>
      </c>
      <c r="C345" s="275" t="s">
        <v>2190</v>
      </c>
      <c r="D345" s="276">
        <v>693</v>
      </c>
      <c r="E345" s="277">
        <v>27000</v>
      </c>
      <c r="F345" s="275" t="s">
        <v>2287</v>
      </c>
      <c r="G345" s="309" t="s">
        <v>2072</v>
      </c>
      <c r="H345" s="309">
        <v>44299</v>
      </c>
      <c r="I345" s="309">
        <v>44299</v>
      </c>
      <c r="J345" s="276">
        <v>693</v>
      </c>
    </row>
    <row r="346" spans="1:10" ht="23.25" x14ac:dyDescent="0.35">
      <c r="A346" s="274" t="s">
        <v>2658</v>
      </c>
      <c r="B346" s="275" t="s">
        <v>2190</v>
      </c>
      <c r="C346" s="275" t="s">
        <v>2190</v>
      </c>
      <c r="D346" s="276">
        <v>692</v>
      </c>
      <c r="E346" s="277">
        <v>27000</v>
      </c>
      <c r="F346" s="275" t="s">
        <v>2406</v>
      </c>
      <c r="G346" s="309" t="s">
        <v>2072</v>
      </c>
      <c r="H346" s="309">
        <v>44299</v>
      </c>
      <c r="I346" s="309">
        <v>44299</v>
      </c>
      <c r="J346" s="276">
        <v>692</v>
      </c>
    </row>
    <row r="347" spans="1:10" ht="34.9" x14ac:dyDescent="0.35">
      <c r="A347" s="274" t="s">
        <v>2659</v>
      </c>
      <c r="B347" s="275" t="s">
        <v>2190</v>
      </c>
      <c r="C347" s="275" t="s">
        <v>2190</v>
      </c>
      <c r="D347" s="276">
        <v>681</v>
      </c>
      <c r="E347" s="277">
        <v>30000</v>
      </c>
      <c r="F347" s="275" t="s">
        <v>2660</v>
      </c>
      <c r="G347" s="309" t="s">
        <v>2072</v>
      </c>
      <c r="H347" s="309">
        <v>44295</v>
      </c>
      <c r="I347" s="309">
        <v>44295</v>
      </c>
      <c r="J347" s="276">
        <v>681</v>
      </c>
    </row>
    <row r="348" spans="1:10" ht="46.5" x14ac:dyDescent="0.35">
      <c r="A348" s="274" t="s">
        <v>2661</v>
      </c>
      <c r="B348" s="275" t="s">
        <v>2190</v>
      </c>
      <c r="C348" s="275" t="s">
        <v>2190</v>
      </c>
      <c r="D348" s="276">
        <v>676</v>
      </c>
      <c r="E348" s="277">
        <v>30000</v>
      </c>
      <c r="F348" s="275" t="s">
        <v>2662</v>
      </c>
      <c r="G348" s="309" t="s">
        <v>2072</v>
      </c>
      <c r="H348" s="309">
        <v>44295</v>
      </c>
      <c r="I348" s="309">
        <v>44295</v>
      </c>
      <c r="J348" s="276">
        <v>676</v>
      </c>
    </row>
    <row r="349" spans="1:10" ht="34.9" x14ac:dyDescent="0.35">
      <c r="A349" s="274" t="s">
        <v>2663</v>
      </c>
      <c r="B349" s="275" t="s">
        <v>2190</v>
      </c>
      <c r="C349" s="275" t="s">
        <v>2190</v>
      </c>
      <c r="D349" s="276">
        <v>673</v>
      </c>
      <c r="E349" s="277">
        <v>21000</v>
      </c>
      <c r="F349" s="275" t="s">
        <v>2316</v>
      </c>
      <c r="G349" s="309" t="s">
        <v>2072</v>
      </c>
      <c r="H349" s="309">
        <v>44295</v>
      </c>
      <c r="I349" s="309">
        <v>44295</v>
      </c>
      <c r="J349" s="276">
        <v>673</v>
      </c>
    </row>
    <row r="350" spans="1:10" ht="46.5" x14ac:dyDescent="0.35">
      <c r="A350" s="274" t="s">
        <v>2664</v>
      </c>
      <c r="B350" s="275" t="s">
        <v>2190</v>
      </c>
      <c r="C350" s="275" t="s">
        <v>2190</v>
      </c>
      <c r="D350" s="276">
        <v>668</v>
      </c>
      <c r="E350" s="277">
        <v>34000</v>
      </c>
      <c r="F350" s="275" t="s">
        <v>2367</v>
      </c>
      <c r="G350" s="309" t="s">
        <v>2072</v>
      </c>
      <c r="H350" s="309">
        <v>44295</v>
      </c>
      <c r="I350" s="309">
        <v>44295</v>
      </c>
      <c r="J350" s="276">
        <v>668</v>
      </c>
    </row>
    <row r="351" spans="1:10" ht="23.25" x14ac:dyDescent="0.35">
      <c r="A351" s="227" t="s">
        <v>2524</v>
      </c>
      <c r="B351" s="275" t="s">
        <v>2190</v>
      </c>
      <c r="C351" s="275" t="s">
        <v>2190</v>
      </c>
      <c r="D351" s="276">
        <v>665</v>
      </c>
      <c r="E351" s="277">
        <v>34355.360000000001</v>
      </c>
      <c r="F351" s="275" t="s">
        <v>2201</v>
      </c>
      <c r="G351" s="309" t="s">
        <v>2072</v>
      </c>
      <c r="H351" s="309">
        <v>44295</v>
      </c>
      <c r="I351" s="309">
        <v>44295</v>
      </c>
      <c r="J351" s="276">
        <v>665</v>
      </c>
    </row>
    <row r="352" spans="1:10" ht="58.15" x14ac:dyDescent="0.35">
      <c r="A352" s="274" t="s">
        <v>2665</v>
      </c>
      <c r="B352" s="275" t="s">
        <v>2190</v>
      </c>
      <c r="C352" s="275" t="s">
        <v>2190</v>
      </c>
      <c r="D352" s="276">
        <v>663</v>
      </c>
      <c r="E352" s="277">
        <v>22800</v>
      </c>
      <c r="F352" s="275" t="s">
        <v>2666</v>
      </c>
      <c r="G352" s="309" t="s">
        <v>2072</v>
      </c>
      <c r="H352" s="309">
        <v>44295</v>
      </c>
      <c r="I352" s="309">
        <v>44295</v>
      </c>
      <c r="J352" s="276">
        <v>663</v>
      </c>
    </row>
    <row r="353" spans="1:10" ht="46.5" x14ac:dyDescent="0.35">
      <c r="A353" s="274" t="s">
        <v>2667</v>
      </c>
      <c r="B353" s="275" t="s">
        <v>2190</v>
      </c>
      <c r="C353" s="275" t="s">
        <v>2190</v>
      </c>
      <c r="D353" s="276">
        <v>662</v>
      </c>
      <c r="E353" s="277">
        <v>28000</v>
      </c>
      <c r="F353" s="275" t="s">
        <v>2668</v>
      </c>
      <c r="G353" s="309" t="s">
        <v>2072</v>
      </c>
      <c r="H353" s="309">
        <v>44295</v>
      </c>
      <c r="I353" s="309">
        <v>44295</v>
      </c>
      <c r="J353" s="276">
        <v>662</v>
      </c>
    </row>
    <row r="354" spans="1:10" ht="46.5" x14ac:dyDescent="0.35">
      <c r="A354" s="274" t="s">
        <v>2669</v>
      </c>
      <c r="B354" s="275" t="s">
        <v>2190</v>
      </c>
      <c r="C354" s="275" t="s">
        <v>2190</v>
      </c>
      <c r="D354" s="276">
        <v>644</v>
      </c>
      <c r="E354" s="277">
        <v>27600</v>
      </c>
      <c r="F354" s="275" t="s">
        <v>2670</v>
      </c>
      <c r="G354" s="309" t="s">
        <v>2072</v>
      </c>
      <c r="H354" s="309">
        <v>44285</v>
      </c>
      <c r="I354" s="309">
        <v>44285</v>
      </c>
      <c r="J354" s="276">
        <v>644</v>
      </c>
    </row>
    <row r="355" spans="1:10" ht="23.25" x14ac:dyDescent="0.35">
      <c r="A355" s="274" t="s">
        <v>2671</v>
      </c>
      <c r="B355" s="275" t="s">
        <v>2190</v>
      </c>
      <c r="C355" s="275" t="s">
        <v>2190</v>
      </c>
      <c r="D355" s="276">
        <v>641</v>
      </c>
      <c r="E355" s="277">
        <v>30000</v>
      </c>
      <c r="F355" s="275" t="s">
        <v>2276</v>
      </c>
      <c r="G355" s="309" t="s">
        <v>2072</v>
      </c>
      <c r="H355" s="309">
        <v>44285</v>
      </c>
      <c r="I355" s="309">
        <v>44285</v>
      </c>
      <c r="J355" s="276">
        <v>641</v>
      </c>
    </row>
    <row r="356" spans="1:10" ht="34.9" x14ac:dyDescent="0.35">
      <c r="A356" s="274" t="s">
        <v>2672</v>
      </c>
      <c r="B356" s="275" t="s">
        <v>2190</v>
      </c>
      <c r="C356" s="275" t="s">
        <v>2190</v>
      </c>
      <c r="D356" s="276">
        <v>639</v>
      </c>
      <c r="E356" s="277">
        <v>25500</v>
      </c>
      <c r="F356" s="275" t="s">
        <v>2673</v>
      </c>
      <c r="G356" s="309" t="s">
        <v>2072</v>
      </c>
      <c r="H356" s="309">
        <v>44285</v>
      </c>
      <c r="I356" s="309">
        <v>44285</v>
      </c>
      <c r="J356" s="276">
        <v>639</v>
      </c>
    </row>
    <row r="357" spans="1:10" ht="34.9" x14ac:dyDescent="0.35">
      <c r="A357" s="274" t="s">
        <v>2674</v>
      </c>
      <c r="B357" s="275" t="s">
        <v>2190</v>
      </c>
      <c r="C357" s="275" t="s">
        <v>2190</v>
      </c>
      <c r="D357" s="276">
        <v>636</v>
      </c>
      <c r="E357" s="277">
        <v>30000</v>
      </c>
      <c r="F357" s="275" t="s">
        <v>2675</v>
      </c>
      <c r="G357" s="309" t="s">
        <v>2072</v>
      </c>
      <c r="H357" s="309">
        <v>44284</v>
      </c>
      <c r="I357" s="309">
        <v>44284</v>
      </c>
      <c r="J357" s="276">
        <v>636</v>
      </c>
    </row>
    <row r="358" spans="1:10" ht="58.15" x14ac:dyDescent="0.35">
      <c r="A358" s="274" t="s">
        <v>2676</v>
      </c>
      <c r="B358" s="275" t="s">
        <v>2190</v>
      </c>
      <c r="C358" s="275" t="s">
        <v>2190</v>
      </c>
      <c r="D358" s="276">
        <v>635</v>
      </c>
      <c r="E358" s="277">
        <v>24000</v>
      </c>
      <c r="F358" s="275" t="s">
        <v>2677</v>
      </c>
      <c r="G358" s="309" t="s">
        <v>2072</v>
      </c>
      <c r="H358" s="309">
        <v>44284</v>
      </c>
      <c r="I358" s="309">
        <v>44284</v>
      </c>
      <c r="J358" s="276">
        <v>635</v>
      </c>
    </row>
    <row r="359" spans="1:10" ht="46.5" x14ac:dyDescent="0.35">
      <c r="A359" s="227" t="s">
        <v>2678</v>
      </c>
      <c r="B359" s="275" t="s">
        <v>2190</v>
      </c>
      <c r="C359" s="275" t="s">
        <v>2190</v>
      </c>
      <c r="D359" s="276">
        <v>633</v>
      </c>
      <c r="E359" s="277">
        <v>24000</v>
      </c>
      <c r="F359" s="275" t="s">
        <v>2679</v>
      </c>
      <c r="G359" s="309" t="s">
        <v>2072</v>
      </c>
      <c r="H359" s="309">
        <v>44284</v>
      </c>
      <c r="I359" s="309">
        <v>44284</v>
      </c>
      <c r="J359" s="276">
        <v>633</v>
      </c>
    </row>
    <row r="360" spans="1:10" ht="46.5" x14ac:dyDescent="0.35">
      <c r="A360" s="274" t="s">
        <v>2680</v>
      </c>
      <c r="B360" s="275" t="s">
        <v>2190</v>
      </c>
      <c r="C360" s="275" t="s">
        <v>2190</v>
      </c>
      <c r="D360" s="276">
        <v>632</v>
      </c>
      <c r="E360" s="277">
        <v>25500</v>
      </c>
      <c r="F360" s="275" t="s">
        <v>2681</v>
      </c>
      <c r="G360" s="309" t="s">
        <v>2072</v>
      </c>
      <c r="H360" s="309">
        <v>44284</v>
      </c>
      <c r="I360" s="309">
        <v>44284</v>
      </c>
      <c r="J360" s="276">
        <v>632</v>
      </c>
    </row>
    <row r="361" spans="1:10" ht="46.5" x14ac:dyDescent="0.35">
      <c r="A361" s="274" t="s">
        <v>2682</v>
      </c>
      <c r="B361" s="275" t="s">
        <v>2190</v>
      </c>
      <c r="C361" s="275" t="s">
        <v>2190</v>
      </c>
      <c r="D361" s="276">
        <v>631</v>
      </c>
      <c r="E361" s="277">
        <v>30000</v>
      </c>
      <c r="F361" s="275" t="s">
        <v>2683</v>
      </c>
      <c r="G361" s="309" t="s">
        <v>2072</v>
      </c>
      <c r="H361" s="309">
        <v>44284</v>
      </c>
      <c r="I361" s="309">
        <v>44284</v>
      </c>
      <c r="J361" s="276">
        <v>631</v>
      </c>
    </row>
    <row r="362" spans="1:10" ht="58.15" x14ac:dyDescent="0.35">
      <c r="A362" s="274" t="s">
        <v>2684</v>
      </c>
      <c r="B362" s="275" t="s">
        <v>2190</v>
      </c>
      <c r="C362" s="275" t="s">
        <v>2190</v>
      </c>
      <c r="D362" s="276">
        <v>622</v>
      </c>
      <c r="E362" s="277">
        <v>26100</v>
      </c>
      <c r="F362" s="275" t="s">
        <v>2561</v>
      </c>
      <c r="G362" s="309" t="s">
        <v>2072</v>
      </c>
      <c r="H362" s="309">
        <v>44284</v>
      </c>
      <c r="I362" s="309">
        <v>44284</v>
      </c>
      <c r="J362" s="276">
        <v>622</v>
      </c>
    </row>
    <row r="363" spans="1:10" ht="58.15" x14ac:dyDescent="0.35">
      <c r="A363" s="274" t="s">
        <v>2685</v>
      </c>
      <c r="B363" s="275" t="s">
        <v>2190</v>
      </c>
      <c r="C363" s="275" t="s">
        <v>2190</v>
      </c>
      <c r="D363" s="276">
        <v>612</v>
      </c>
      <c r="E363" s="277">
        <v>24000</v>
      </c>
      <c r="F363" s="275" t="s">
        <v>2686</v>
      </c>
      <c r="G363" s="309" t="s">
        <v>2072</v>
      </c>
      <c r="H363" s="309">
        <v>44281</v>
      </c>
      <c r="I363" s="309">
        <v>44281</v>
      </c>
      <c r="J363" s="276">
        <v>612</v>
      </c>
    </row>
    <row r="364" spans="1:10" ht="34.9" x14ac:dyDescent="0.35">
      <c r="A364" s="274" t="s">
        <v>2687</v>
      </c>
      <c r="B364" s="275" t="s">
        <v>2190</v>
      </c>
      <c r="C364" s="275" t="s">
        <v>2190</v>
      </c>
      <c r="D364" s="276">
        <v>605</v>
      </c>
      <c r="E364" s="277">
        <v>32000</v>
      </c>
      <c r="F364" s="275" t="s">
        <v>2688</v>
      </c>
      <c r="G364" s="309" t="s">
        <v>2072</v>
      </c>
      <c r="H364" s="309">
        <v>44280</v>
      </c>
      <c r="I364" s="309">
        <v>44280</v>
      </c>
      <c r="J364" s="276">
        <v>605</v>
      </c>
    </row>
    <row r="365" spans="1:10" ht="34.9" x14ac:dyDescent="0.35">
      <c r="A365" s="274" t="s">
        <v>2599</v>
      </c>
      <c r="B365" s="275" t="s">
        <v>2190</v>
      </c>
      <c r="C365" s="275" t="s">
        <v>2190</v>
      </c>
      <c r="D365" s="276">
        <v>604</v>
      </c>
      <c r="E365" s="277">
        <v>24000</v>
      </c>
      <c r="F365" s="275" t="s">
        <v>2335</v>
      </c>
      <c r="G365" s="309" t="s">
        <v>2072</v>
      </c>
      <c r="H365" s="309">
        <v>44280</v>
      </c>
      <c r="I365" s="309">
        <v>44280</v>
      </c>
      <c r="J365" s="276">
        <v>604</v>
      </c>
    </row>
    <row r="366" spans="1:10" ht="23.25" x14ac:dyDescent="0.35">
      <c r="A366" s="274" t="s">
        <v>2689</v>
      </c>
      <c r="B366" s="275" t="s">
        <v>2190</v>
      </c>
      <c r="C366" s="275" t="s">
        <v>2190</v>
      </c>
      <c r="D366" s="276">
        <v>598</v>
      </c>
      <c r="E366" s="277">
        <v>24300</v>
      </c>
      <c r="F366" s="275" t="s">
        <v>2690</v>
      </c>
      <c r="G366" s="309" t="s">
        <v>2072</v>
      </c>
      <c r="H366" s="309">
        <v>44280</v>
      </c>
      <c r="I366" s="309">
        <v>44280</v>
      </c>
      <c r="J366" s="276">
        <v>598</v>
      </c>
    </row>
    <row r="367" spans="1:10" ht="23.25" x14ac:dyDescent="0.35">
      <c r="A367" s="227" t="s">
        <v>2691</v>
      </c>
      <c r="B367" s="275" t="s">
        <v>2190</v>
      </c>
      <c r="C367" s="275" t="s">
        <v>2190</v>
      </c>
      <c r="D367" s="276">
        <v>597</v>
      </c>
      <c r="E367" s="277">
        <v>34400</v>
      </c>
      <c r="F367" s="275" t="s">
        <v>2201</v>
      </c>
      <c r="G367" s="309" t="s">
        <v>2072</v>
      </c>
      <c r="H367" s="309">
        <v>44279</v>
      </c>
      <c r="I367" s="309">
        <v>44279</v>
      </c>
      <c r="J367" s="276">
        <v>597</v>
      </c>
    </row>
    <row r="368" spans="1:10" ht="46.5" x14ac:dyDescent="0.35">
      <c r="A368" s="274" t="s">
        <v>2692</v>
      </c>
      <c r="B368" s="275" t="s">
        <v>2190</v>
      </c>
      <c r="C368" s="275" t="s">
        <v>2190</v>
      </c>
      <c r="D368" s="276">
        <v>581</v>
      </c>
      <c r="E368" s="277">
        <v>142325</v>
      </c>
      <c r="F368" s="275" t="s">
        <v>2309</v>
      </c>
      <c r="G368" s="309" t="s">
        <v>2072</v>
      </c>
      <c r="H368" s="309">
        <v>44279</v>
      </c>
      <c r="I368" s="309">
        <v>44279</v>
      </c>
      <c r="J368" s="276">
        <v>581</v>
      </c>
    </row>
    <row r="369" spans="1:10" ht="46.5" x14ac:dyDescent="0.35">
      <c r="A369" s="274" t="s">
        <v>2693</v>
      </c>
      <c r="B369" s="275" t="s">
        <v>2190</v>
      </c>
      <c r="C369" s="275" t="s">
        <v>2190</v>
      </c>
      <c r="D369" s="276">
        <v>580</v>
      </c>
      <c r="E369" s="277">
        <v>142325</v>
      </c>
      <c r="F369" s="275" t="s">
        <v>2309</v>
      </c>
      <c r="G369" s="309" t="s">
        <v>2072</v>
      </c>
      <c r="H369" s="309">
        <v>44279</v>
      </c>
      <c r="I369" s="309">
        <v>44279</v>
      </c>
      <c r="J369" s="276">
        <v>580</v>
      </c>
    </row>
    <row r="370" spans="1:10" ht="23.25" x14ac:dyDescent="0.35">
      <c r="A370" s="274" t="s">
        <v>2694</v>
      </c>
      <c r="B370" s="275" t="s">
        <v>2190</v>
      </c>
      <c r="C370" s="275" t="s">
        <v>2190</v>
      </c>
      <c r="D370" s="276">
        <v>578</v>
      </c>
      <c r="E370" s="277">
        <v>18750</v>
      </c>
      <c r="F370" s="275" t="s">
        <v>2695</v>
      </c>
      <c r="G370" s="309" t="s">
        <v>2072</v>
      </c>
      <c r="H370" s="309">
        <v>44277</v>
      </c>
      <c r="I370" s="309">
        <v>44277</v>
      </c>
      <c r="J370" s="276">
        <v>578</v>
      </c>
    </row>
    <row r="371" spans="1:10" ht="23.25" x14ac:dyDescent="0.35">
      <c r="A371" s="274" t="s">
        <v>2696</v>
      </c>
      <c r="B371" s="275" t="s">
        <v>2190</v>
      </c>
      <c r="C371" s="275" t="s">
        <v>2190</v>
      </c>
      <c r="D371" s="276">
        <v>575</v>
      </c>
      <c r="E371" s="277">
        <v>20000</v>
      </c>
      <c r="F371" s="275" t="s">
        <v>2697</v>
      </c>
      <c r="G371" s="309" t="s">
        <v>2072</v>
      </c>
      <c r="H371" s="309">
        <v>44278</v>
      </c>
      <c r="I371" s="309">
        <v>44278</v>
      </c>
      <c r="J371" s="276">
        <v>575</v>
      </c>
    </row>
    <row r="372" spans="1:10" ht="23.25" x14ac:dyDescent="0.35">
      <c r="A372" s="274" t="s">
        <v>2698</v>
      </c>
      <c r="B372" s="275" t="s">
        <v>2190</v>
      </c>
      <c r="C372" s="275" t="s">
        <v>2190</v>
      </c>
      <c r="D372" s="276">
        <v>572</v>
      </c>
      <c r="E372" s="277">
        <v>20000</v>
      </c>
      <c r="F372" s="275" t="s">
        <v>2536</v>
      </c>
      <c r="G372" s="309" t="s">
        <v>2072</v>
      </c>
      <c r="H372" s="309">
        <v>44274</v>
      </c>
      <c r="I372" s="309">
        <v>44274</v>
      </c>
      <c r="J372" s="276">
        <v>572</v>
      </c>
    </row>
    <row r="373" spans="1:10" ht="23.25" x14ac:dyDescent="0.35">
      <c r="A373" s="274" t="s">
        <v>2699</v>
      </c>
      <c r="B373" s="275" t="s">
        <v>2190</v>
      </c>
      <c r="C373" s="275" t="s">
        <v>2190</v>
      </c>
      <c r="D373" s="276">
        <v>569</v>
      </c>
      <c r="E373" s="277">
        <v>24000</v>
      </c>
      <c r="F373" s="275" t="s">
        <v>2700</v>
      </c>
      <c r="G373" s="309" t="s">
        <v>2072</v>
      </c>
      <c r="H373" s="309">
        <v>44274</v>
      </c>
      <c r="I373" s="309">
        <v>44274</v>
      </c>
      <c r="J373" s="276">
        <v>569</v>
      </c>
    </row>
    <row r="374" spans="1:10" ht="34.9" x14ac:dyDescent="0.35">
      <c r="A374" s="274" t="s">
        <v>2701</v>
      </c>
      <c r="B374" s="275" t="s">
        <v>2190</v>
      </c>
      <c r="C374" s="275" t="s">
        <v>2190</v>
      </c>
      <c r="D374" s="276">
        <v>568</v>
      </c>
      <c r="E374" s="277">
        <v>33000</v>
      </c>
      <c r="F374" s="275" t="s">
        <v>2523</v>
      </c>
      <c r="G374" s="309" t="s">
        <v>2072</v>
      </c>
      <c r="H374" s="309">
        <v>44274</v>
      </c>
      <c r="I374" s="309">
        <v>44274</v>
      </c>
      <c r="J374" s="276">
        <v>568</v>
      </c>
    </row>
    <row r="375" spans="1:10" ht="34.9" x14ac:dyDescent="0.35">
      <c r="A375" s="274" t="s">
        <v>2702</v>
      </c>
      <c r="B375" s="275" t="s">
        <v>2190</v>
      </c>
      <c r="C375" s="275" t="s">
        <v>2190</v>
      </c>
      <c r="D375" s="276">
        <v>561</v>
      </c>
      <c r="E375" s="277">
        <v>27000</v>
      </c>
      <c r="F375" s="275" t="s">
        <v>2448</v>
      </c>
      <c r="G375" s="309" t="s">
        <v>2072</v>
      </c>
      <c r="H375" s="309">
        <v>44273</v>
      </c>
      <c r="I375" s="309">
        <v>44273</v>
      </c>
      <c r="J375" s="276">
        <v>561</v>
      </c>
    </row>
    <row r="376" spans="1:10" ht="46.5" x14ac:dyDescent="0.35">
      <c r="A376" s="274" t="s">
        <v>2703</v>
      </c>
      <c r="B376" s="275" t="s">
        <v>2190</v>
      </c>
      <c r="C376" s="275" t="s">
        <v>2190</v>
      </c>
      <c r="D376" s="276">
        <v>559</v>
      </c>
      <c r="E376" s="277">
        <v>35200</v>
      </c>
      <c r="F376" s="275" t="s">
        <v>2704</v>
      </c>
      <c r="G376" s="309" t="s">
        <v>2072</v>
      </c>
      <c r="H376" s="309">
        <v>44273</v>
      </c>
      <c r="I376" s="309">
        <v>44273</v>
      </c>
      <c r="J376" s="276">
        <v>559</v>
      </c>
    </row>
    <row r="377" spans="1:10" ht="46.5" x14ac:dyDescent="0.35">
      <c r="A377" s="274" t="s">
        <v>2705</v>
      </c>
      <c r="B377" s="275" t="s">
        <v>2190</v>
      </c>
      <c r="C377" s="275" t="s">
        <v>2190</v>
      </c>
      <c r="D377" s="276">
        <v>555</v>
      </c>
      <c r="E377" s="277">
        <v>30000</v>
      </c>
      <c r="F377" s="275" t="s">
        <v>2706</v>
      </c>
      <c r="G377" s="309" t="s">
        <v>2072</v>
      </c>
      <c r="H377" s="309">
        <v>44272</v>
      </c>
      <c r="I377" s="309">
        <v>44272</v>
      </c>
      <c r="J377" s="276">
        <v>555</v>
      </c>
    </row>
    <row r="378" spans="1:10" ht="23.25" x14ac:dyDescent="0.35">
      <c r="A378" s="227" t="s">
        <v>2196</v>
      </c>
      <c r="B378" s="275" t="s">
        <v>2190</v>
      </c>
      <c r="C378" s="275" t="s">
        <v>2190</v>
      </c>
      <c r="D378" s="276">
        <v>546</v>
      </c>
      <c r="E378" s="277">
        <v>34146.699999999997</v>
      </c>
      <c r="F378" s="275" t="s">
        <v>2197</v>
      </c>
      <c r="G378" s="309" t="s">
        <v>2072</v>
      </c>
      <c r="H378" s="309">
        <v>44271</v>
      </c>
      <c r="I378" s="309">
        <v>44271</v>
      </c>
      <c r="J378" s="276">
        <v>546</v>
      </c>
    </row>
    <row r="379" spans="1:10" ht="58.15" x14ac:dyDescent="0.35">
      <c r="A379" s="227" t="s">
        <v>2707</v>
      </c>
      <c r="B379" s="275" t="s">
        <v>2190</v>
      </c>
      <c r="C379" s="275" t="s">
        <v>2190</v>
      </c>
      <c r="D379" s="276">
        <v>545</v>
      </c>
      <c r="E379" s="277">
        <v>27000</v>
      </c>
      <c r="F379" s="275" t="s">
        <v>2708</v>
      </c>
      <c r="G379" s="309" t="s">
        <v>2072</v>
      </c>
      <c r="H379" s="309">
        <v>44271</v>
      </c>
      <c r="I379" s="309">
        <v>44271</v>
      </c>
      <c r="J379" s="276">
        <v>545</v>
      </c>
    </row>
    <row r="380" spans="1:10" ht="58.15" x14ac:dyDescent="0.35">
      <c r="A380" s="227" t="s">
        <v>2709</v>
      </c>
      <c r="B380" s="275" t="s">
        <v>2190</v>
      </c>
      <c r="C380" s="275" t="s">
        <v>2190</v>
      </c>
      <c r="D380" s="276">
        <v>538</v>
      </c>
      <c r="E380" s="277">
        <v>20000</v>
      </c>
      <c r="F380" s="275" t="s">
        <v>2508</v>
      </c>
      <c r="G380" s="309" t="s">
        <v>2072</v>
      </c>
      <c r="H380" s="309">
        <v>44270</v>
      </c>
      <c r="I380" s="309">
        <v>44270</v>
      </c>
      <c r="J380" s="276">
        <v>538</v>
      </c>
    </row>
    <row r="381" spans="1:10" ht="58.15" x14ac:dyDescent="0.35">
      <c r="A381" s="274" t="s">
        <v>2710</v>
      </c>
      <c r="B381" s="275" t="s">
        <v>2190</v>
      </c>
      <c r="C381" s="275" t="s">
        <v>2190</v>
      </c>
      <c r="D381" s="276">
        <v>537</v>
      </c>
      <c r="E381" s="277">
        <v>27300</v>
      </c>
      <c r="F381" s="275" t="s">
        <v>2711</v>
      </c>
      <c r="G381" s="309" t="s">
        <v>2072</v>
      </c>
      <c r="H381" s="309">
        <v>44270</v>
      </c>
      <c r="I381" s="309">
        <v>44270</v>
      </c>
      <c r="J381" s="276">
        <v>537</v>
      </c>
    </row>
    <row r="382" spans="1:10" ht="34.9" x14ac:dyDescent="0.35">
      <c r="A382" s="274" t="s">
        <v>2712</v>
      </c>
      <c r="B382" s="275" t="s">
        <v>2190</v>
      </c>
      <c r="C382" s="275" t="s">
        <v>2190</v>
      </c>
      <c r="D382" s="276">
        <v>536</v>
      </c>
      <c r="E382" s="277">
        <v>19500</v>
      </c>
      <c r="F382" s="275" t="s">
        <v>2244</v>
      </c>
      <c r="G382" s="309" t="s">
        <v>2072</v>
      </c>
      <c r="H382" s="309">
        <v>44270</v>
      </c>
      <c r="I382" s="309">
        <v>44270</v>
      </c>
      <c r="J382" s="276">
        <v>536</v>
      </c>
    </row>
    <row r="383" spans="1:10" ht="23.25" x14ac:dyDescent="0.35">
      <c r="A383" s="227" t="s">
        <v>2713</v>
      </c>
      <c r="B383" s="275" t="s">
        <v>2190</v>
      </c>
      <c r="C383" s="275" t="s">
        <v>2190</v>
      </c>
      <c r="D383" s="276">
        <v>535</v>
      </c>
      <c r="E383" s="277">
        <v>23000</v>
      </c>
      <c r="F383" s="275" t="s">
        <v>2424</v>
      </c>
      <c r="G383" s="309" t="s">
        <v>2072</v>
      </c>
      <c r="H383" s="309">
        <v>44270</v>
      </c>
      <c r="I383" s="309">
        <v>44270</v>
      </c>
      <c r="J383" s="276">
        <v>535</v>
      </c>
    </row>
    <row r="384" spans="1:10" ht="34.9" x14ac:dyDescent="0.35">
      <c r="A384" s="274" t="s">
        <v>2714</v>
      </c>
      <c r="B384" s="275" t="s">
        <v>2190</v>
      </c>
      <c r="C384" s="275" t="s">
        <v>2190</v>
      </c>
      <c r="D384" s="276">
        <v>524</v>
      </c>
      <c r="E384" s="277">
        <v>22000</v>
      </c>
      <c r="F384" s="275" t="s">
        <v>2252</v>
      </c>
      <c r="G384" s="309" t="s">
        <v>2072</v>
      </c>
      <c r="H384" s="309">
        <v>44266</v>
      </c>
      <c r="I384" s="309">
        <v>44266</v>
      </c>
      <c r="J384" s="276">
        <v>524</v>
      </c>
    </row>
    <row r="385" spans="1:10" ht="58.15" x14ac:dyDescent="0.35">
      <c r="A385" s="274" t="s">
        <v>2715</v>
      </c>
      <c r="B385" s="275" t="s">
        <v>2190</v>
      </c>
      <c r="C385" s="275" t="s">
        <v>2190</v>
      </c>
      <c r="D385" s="276">
        <v>523</v>
      </c>
      <c r="E385" s="277">
        <v>22000</v>
      </c>
      <c r="F385" s="275" t="s">
        <v>2256</v>
      </c>
      <c r="G385" s="309" t="s">
        <v>2072</v>
      </c>
      <c r="H385" s="309">
        <v>44266</v>
      </c>
      <c r="I385" s="309">
        <v>44266</v>
      </c>
      <c r="J385" s="276">
        <v>523</v>
      </c>
    </row>
    <row r="386" spans="1:10" ht="46.5" x14ac:dyDescent="0.35">
      <c r="A386" s="274" t="s">
        <v>2716</v>
      </c>
      <c r="B386" s="275" t="s">
        <v>2190</v>
      </c>
      <c r="C386" s="275" t="s">
        <v>2190</v>
      </c>
      <c r="D386" s="276">
        <v>519</v>
      </c>
      <c r="E386" s="277">
        <v>21000</v>
      </c>
      <c r="F386" s="275" t="s">
        <v>2391</v>
      </c>
      <c r="G386" s="309" t="s">
        <v>2072</v>
      </c>
      <c r="H386" s="309">
        <v>44266</v>
      </c>
      <c r="I386" s="309">
        <v>44266</v>
      </c>
      <c r="J386" s="276">
        <v>519</v>
      </c>
    </row>
    <row r="387" spans="1:10" ht="34.9" x14ac:dyDescent="0.35">
      <c r="A387" s="274" t="s">
        <v>2717</v>
      </c>
      <c r="B387" s="275" t="s">
        <v>2190</v>
      </c>
      <c r="C387" s="275" t="s">
        <v>2190</v>
      </c>
      <c r="D387" s="276">
        <v>518</v>
      </c>
      <c r="E387" s="277">
        <v>20000</v>
      </c>
      <c r="F387" s="275" t="s">
        <v>2258</v>
      </c>
      <c r="G387" s="309" t="s">
        <v>2072</v>
      </c>
      <c r="H387" s="309">
        <v>44266</v>
      </c>
      <c r="I387" s="309">
        <v>44266</v>
      </c>
      <c r="J387" s="276">
        <v>518</v>
      </c>
    </row>
    <row r="388" spans="1:10" ht="23.25" x14ac:dyDescent="0.35">
      <c r="A388" s="227" t="s">
        <v>2718</v>
      </c>
      <c r="B388" s="275" t="s">
        <v>2190</v>
      </c>
      <c r="C388" s="275" t="s">
        <v>2190</v>
      </c>
      <c r="D388" s="276">
        <v>515</v>
      </c>
      <c r="E388" s="277">
        <v>35170</v>
      </c>
      <c r="F388" s="275" t="s">
        <v>2719</v>
      </c>
      <c r="G388" s="309" t="s">
        <v>2072</v>
      </c>
      <c r="H388" s="309">
        <v>44265</v>
      </c>
      <c r="I388" s="309">
        <v>44265</v>
      </c>
      <c r="J388" s="276">
        <v>515</v>
      </c>
    </row>
    <row r="389" spans="1:10" ht="34.9" x14ac:dyDescent="0.35">
      <c r="A389" s="274" t="s">
        <v>2720</v>
      </c>
      <c r="B389" s="275" t="s">
        <v>2190</v>
      </c>
      <c r="C389" s="275" t="s">
        <v>2190</v>
      </c>
      <c r="D389" s="276">
        <v>513</v>
      </c>
      <c r="E389" s="277">
        <v>32000</v>
      </c>
      <c r="F389" s="275" t="s">
        <v>2721</v>
      </c>
      <c r="G389" s="309" t="s">
        <v>2072</v>
      </c>
      <c r="H389" s="309">
        <v>44266</v>
      </c>
      <c r="I389" s="309">
        <v>44266</v>
      </c>
      <c r="J389" s="276">
        <v>513</v>
      </c>
    </row>
    <row r="390" spans="1:10" ht="34.9" x14ac:dyDescent="0.35">
      <c r="A390" s="227" t="s">
        <v>2722</v>
      </c>
      <c r="B390" s="275" t="s">
        <v>2190</v>
      </c>
      <c r="C390" s="275" t="s">
        <v>2190</v>
      </c>
      <c r="D390" s="276">
        <v>503</v>
      </c>
      <c r="E390" s="277">
        <v>22000</v>
      </c>
      <c r="F390" s="275" t="s">
        <v>2723</v>
      </c>
      <c r="G390" s="309" t="s">
        <v>2072</v>
      </c>
      <c r="H390" s="309">
        <v>44263</v>
      </c>
      <c r="I390" s="309">
        <v>44263</v>
      </c>
      <c r="J390" s="276">
        <v>503</v>
      </c>
    </row>
    <row r="391" spans="1:10" ht="46.5" x14ac:dyDescent="0.35">
      <c r="A391" s="274" t="s">
        <v>2724</v>
      </c>
      <c r="B391" s="275" t="s">
        <v>2190</v>
      </c>
      <c r="C391" s="275" t="s">
        <v>2190</v>
      </c>
      <c r="D391" s="276">
        <v>500</v>
      </c>
      <c r="E391" s="277">
        <v>21000</v>
      </c>
      <c r="F391" s="275" t="s">
        <v>2399</v>
      </c>
      <c r="G391" s="309" t="s">
        <v>2072</v>
      </c>
      <c r="H391" s="309">
        <v>44263</v>
      </c>
      <c r="I391" s="309">
        <v>44263</v>
      </c>
      <c r="J391" s="276">
        <v>500</v>
      </c>
    </row>
    <row r="392" spans="1:10" ht="46.5" x14ac:dyDescent="0.35">
      <c r="A392" s="274" t="s">
        <v>2725</v>
      </c>
      <c r="B392" s="275" t="s">
        <v>2190</v>
      </c>
      <c r="C392" s="275" t="s">
        <v>2190</v>
      </c>
      <c r="D392" s="276">
        <v>494</v>
      </c>
      <c r="E392" s="277">
        <v>32500</v>
      </c>
      <c r="F392" s="275" t="s">
        <v>2081</v>
      </c>
      <c r="G392" s="309" t="s">
        <v>2072</v>
      </c>
      <c r="H392" s="309">
        <v>44263</v>
      </c>
      <c r="I392" s="309">
        <v>44263</v>
      </c>
      <c r="J392" s="276">
        <v>494</v>
      </c>
    </row>
    <row r="393" spans="1:10" ht="58.15" x14ac:dyDescent="0.35">
      <c r="A393" s="274" t="s">
        <v>2726</v>
      </c>
      <c r="B393" s="275" t="s">
        <v>2190</v>
      </c>
      <c r="C393" s="275" t="s">
        <v>2190</v>
      </c>
      <c r="D393" s="276">
        <v>492</v>
      </c>
      <c r="E393" s="277">
        <v>29400</v>
      </c>
      <c r="F393" s="275" t="s">
        <v>2631</v>
      </c>
      <c r="G393" s="309" t="s">
        <v>2072</v>
      </c>
      <c r="H393" s="309">
        <v>44260</v>
      </c>
      <c r="I393" s="309">
        <v>44260</v>
      </c>
      <c r="J393" s="276">
        <v>492</v>
      </c>
    </row>
    <row r="394" spans="1:10" ht="46.5" x14ac:dyDescent="0.35">
      <c r="A394" s="274" t="s">
        <v>2727</v>
      </c>
      <c r="B394" s="275" t="s">
        <v>2190</v>
      </c>
      <c r="C394" s="275" t="s">
        <v>2190</v>
      </c>
      <c r="D394" s="276">
        <v>490</v>
      </c>
      <c r="E394" s="277">
        <v>30000</v>
      </c>
      <c r="F394" s="275" t="s">
        <v>2728</v>
      </c>
      <c r="G394" s="309" t="s">
        <v>2072</v>
      </c>
      <c r="H394" s="309">
        <v>44259</v>
      </c>
      <c r="I394" s="309">
        <v>44259</v>
      </c>
      <c r="J394" s="276">
        <v>490</v>
      </c>
    </row>
    <row r="395" spans="1:10" ht="46.5" x14ac:dyDescent="0.35">
      <c r="A395" s="274" t="s">
        <v>2729</v>
      </c>
      <c r="B395" s="275" t="s">
        <v>2190</v>
      </c>
      <c r="C395" s="275" t="s">
        <v>2190</v>
      </c>
      <c r="D395" s="276">
        <v>479</v>
      </c>
      <c r="E395" s="277">
        <v>24000</v>
      </c>
      <c r="F395" s="275" t="s">
        <v>2730</v>
      </c>
      <c r="G395" s="309" t="s">
        <v>2072</v>
      </c>
      <c r="H395" s="309">
        <v>44259</v>
      </c>
      <c r="I395" s="309">
        <v>44259</v>
      </c>
      <c r="J395" s="276">
        <v>479</v>
      </c>
    </row>
    <row r="396" spans="1:10" ht="34.9" x14ac:dyDescent="0.35">
      <c r="A396" s="274" t="s">
        <v>2731</v>
      </c>
      <c r="B396" s="275" t="s">
        <v>2190</v>
      </c>
      <c r="C396" s="275" t="s">
        <v>2190</v>
      </c>
      <c r="D396" s="276">
        <v>473</v>
      </c>
      <c r="E396" s="277">
        <v>24000</v>
      </c>
      <c r="F396" s="275" t="s">
        <v>2284</v>
      </c>
      <c r="G396" s="309" t="s">
        <v>2072</v>
      </c>
      <c r="H396" s="309">
        <v>44259</v>
      </c>
      <c r="I396" s="309">
        <v>44259</v>
      </c>
      <c r="J396" s="276">
        <v>473</v>
      </c>
    </row>
    <row r="397" spans="1:10" ht="46.5" x14ac:dyDescent="0.35">
      <c r="A397" s="274" t="s">
        <v>2732</v>
      </c>
      <c r="B397" s="275" t="s">
        <v>2190</v>
      </c>
      <c r="C397" s="275" t="s">
        <v>2190</v>
      </c>
      <c r="D397" s="276">
        <v>470</v>
      </c>
      <c r="E397" s="277">
        <v>24000</v>
      </c>
      <c r="F397" s="275" t="s">
        <v>2733</v>
      </c>
      <c r="G397" s="309" t="s">
        <v>2072</v>
      </c>
      <c r="H397" s="309">
        <v>44257</v>
      </c>
      <c r="I397" s="309">
        <v>44257</v>
      </c>
      <c r="J397" s="276">
        <v>470</v>
      </c>
    </row>
    <row r="398" spans="1:10" ht="46.5" x14ac:dyDescent="0.35">
      <c r="A398" s="274" t="s">
        <v>2734</v>
      </c>
      <c r="B398" s="275" t="s">
        <v>2190</v>
      </c>
      <c r="C398" s="275" t="s">
        <v>2190</v>
      </c>
      <c r="D398" s="276">
        <v>469</v>
      </c>
      <c r="E398" s="277">
        <v>35100</v>
      </c>
      <c r="F398" s="275" t="s">
        <v>2735</v>
      </c>
      <c r="G398" s="309" t="s">
        <v>2072</v>
      </c>
      <c r="H398" s="309">
        <v>44257</v>
      </c>
      <c r="I398" s="309">
        <v>44257</v>
      </c>
      <c r="J398" s="276">
        <v>469</v>
      </c>
    </row>
    <row r="399" spans="1:10" ht="34.9" x14ac:dyDescent="0.35">
      <c r="A399" s="274" t="s">
        <v>2736</v>
      </c>
      <c r="B399" s="275" t="s">
        <v>2190</v>
      </c>
      <c r="C399" s="275" t="s">
        <v>2190</v>
      </c>
      <c r="D399" s="276">
        <v>463</v>
      </c>
      <c r="E399" s="277">
        <v>20000</v>
      </c>
      <c r="F399" s="275" t="s">
        <v>2737</v>
      </c>
      <c r="G399" s="309" t="s">
        <v>2072</v>
      </c>
      <c r="H399" s="309">
        <v>44252</v>
      </c>
      <c r="I399" s="309">
        <v>44252</v>
      </c>
      <c r="J399" s="276">
        <v>463</v>
      </c>
    </row>
    <row r="400" spans="1:10" ht="46.5" x14ac:dyDescent="0.35">
      <c r="A400" s="274" t="s">
        <v>2738</v>
      </c>
      <c r="B400" s="275" t="s">
        <v>2190</v>
      </c>
      <c r="C400" s="275" t="s">
        <v>2190</v>
      </c>
      <c r="D400" s="276">
        <v>461</v>
      </c>
      <c r="E400" s="277">
        <v>35000</v>
      </c>
      <c r="F400" s="275" t="s">
        <v>2367</v>
      </c>
      <c r="G400" s="309" t="s">
        <v>2072</v>
      </c>
      <c r="H400" s="309">
        <v>44251</v>
      </c>
      <c r="I400" s="309">
        <v>44251</v>
      </c>
      <c r="J400" s="276">
        <v>461</v>
      </c>
    </row>
    <row r="401" spans="1:10" ht="23.25" x14ac:dyDescent="0.35">
      <c r="A401" s="227" t="s">
        <v>2739</v>
      </c>
      <c r="B401" s="275" t="s">
        <v>2190</v>
      </c>
      <c r="C401" s="275" t="s">
        <v>2190</v>
      </c>
      <c r="D401" s="276">
        <v>456</v>
      </c>
      <c r="E401" s="277">
        <v>30421.73</v>
      </c>
      <c r="F401" s="275" t="s">
        <v>2201</v>
      </c>
      <c r="G401" s="309" t="s">
        <v>2072</v>
      </c>
      <c r="H401" s="309">
        <v>44251</v>
      </c>
      <c r="I401" s="309">
        <v>44251</v>
      </c>
      <c r="J401" s="276">
        <v>456</v>
      </c>
    </row>
    <row r="402" spans="1:10" ht="46.5" x14ac:dyDescent="0.35">
      <c r="A402" s="274" t="s">
        <v>2740</v>
      </c>
      <c r="B402" s="275" t="s">
        <v>2190</v>
      </c>
      <c r="C402" s="275" t="s">
        <v>2190</v>
      </c>
      <c r="D402" s="276">
        <v>446</v>
      </c>
      <c r="E402" s="277">
        <v>34000</v>
      </c>
      <c r="F402" s="275" t="s">
        <v>2741</v>
      </c>
      <c r="G402" s="309" t="s">
        <v>2072</v>
      </c>
      <c r="H402" s="309">
        <v>44250</v>
      </c>
      <c r="I402" s="309">
        <v>44250</v>
      </c>
      <c r="J402" s="276">
        <v>446</v>
      </c>
    </row>
    <row r="403" spans="1:10" ht="58.15" x14ac:dyDescent="0.35">
      <c r="A403" s="274" t="s">
        <v>2742</v>
      </c>
      <c r="B403" s="275" t="s">
        <v>2190</v>
      </c>
      <c r="C403" s="275" t="s">
        <v>2190</v>
      </c>
      <c r="D403" s="276">
        <v>436</v>
      </c>
      <c r="E403" s="277">
        <v>24640</v>
      </c>
      <c r="F403" s="275" t="s">
        <v>2743</v>
      </c>
      <c r="G403" s="309" t="s">
        <v>2072</v>
      </c>
      <c r="H403" s="309">
        <v>44245</v>
      </c>
      <c r="I403" s="309">
        <v>44245</v>
      </c>
      <c r="J403" s="276">
        <v>436</v>
      </c>
    </row>
    <row r="404" spans="1:10" ht="58.15" x14ac:dyDescent="0.35">
      <c r="A404" s="274" t="s">
        <v>2744</v>
      </c>
      <c r="B404" s="275" t="s">
        <v>2190</v>
      </c>
      <c r="C404" s="275" t="s">
        <v>2190</v>
      </c>
      <c r="D404" s="276">
        <v>432</v>
      </c>
      <c r="E404" s="277">
        <v>29250</v>
      </c>
      <c r="F404" s="275" t="s">
        <v>2430</v>
      </c>
      <c r="G404" s="309" t="s">
        <v>2072</v>
      </c>
      <c r="H404" s="309">
        <v>44244</v>
      </c>
      <c r="I404" s="309">
        <v>44244</v>
      </c>
      <c r="J404" s="276">
        <v>432</v>
      </c>
    </row>
    <row r="405" spans="1:10" ht="34.9" x14ac:dyDescent="0.35">
      <c r="A405" s="274" t="s">
        <v>2745</v>
      </c>
      <c r="B405" s="275" t="s">
        <v>2190</v>
      </c>
      <c r="C405" s="275" t="s">
        <v>2190</v>
      </c>
      <c r="D405" s="276">
        <v>426</v>
      </c>
      <c r="E405" s="277">
        <v>24000</v>
      </c>
      <c r="F405" s="275" t="s">
        <v>2746</v>
      </c>
      <c r="G405" s="309" t="s">
        <v>2072</v>
      </c>
      <c r="H405" s="309">
        <v>44244</v>
      </c>
      <c r="I405" s="309">
        <v>44244</v>
      </c>
      <c r="J405" s="276">
        <v>426</v>
      </c>
    </row>
    <row r="406" spans="1:10" ht="46.5" x14ac:dyDescent="0.35">
      <c r="A406" s="274" t="s">
        <v>2747</v>
      </c>
      <c r="B406" s="275" t="s">
        <v>2190</v>
      </c>
      <c r="C406" s="275" t="s">
        <v>2190</v>
      </c>
      <c r="D406" s="276">
        <v>425</v>
      </c>
      <c r="E406" s="277">
        <v>19500</v>
      </c>
      <c r="F406" s="275" t="s">
        <v>2748</v>
      </c>
      <c r="G406" s="309" t="s">
        <v>2072</v>
      </c>
      <c r="H406" s="309">
        <v>44244</v>
      </c>
      <c r="I406" s="309">
        <v>44244</v>
      </c>
      <c r="J406" s="276">
        <v>425</v>
      </c>
    </row>
    <row r="407" spans="1:10" ht="23.25" x14ac:dyDescent="0.35">
      <c r="A407" s="227" t="s">
        <v>2749</v>
      </c>
      <c r="B407" s="275" t="s">
        <v>2190</v>
      </c>
      <c r="C407" s="275" t="s">
        <v>2190</v>
      </c>
      <c r="D407" s="276">
        <v>423</v>
      </c>
      <c r="E407" s="277">
        <v>33866</v>
      </c>
      <c r="F407" s="275" t="s">
        <v>2268</v>
      </c>
      <c r="G407" s="309" t="s">
        <v>2072</v>
      </c>
      <c r="H407" s="309">
        <v>44244</v>
      </c>
      <c r="I407" s="309">
        <v>44244</v>
      </c>
      <c r="J407" s="276">
        <v>423</v>
      </c>
    </row>
    <row r="408" spans="1:10" ht="46.5" x14ac:dyDescent="0.35">
      <c r="A408" s="274" t="s">
        <v>2750</v>
      </c>
      <c r="B408" s="275" t="s">
        <v>2190</v>
      </c>
      <c r="C408" s="275" t="s">
        <v>2190</v>
      </c>
      <c r="D408" s="276">
        <v>422</v>
      </c>
      <c r="E408" s="277">
        <v>24000</v>
      </c>
      <c r="F408" s="275" t="s">
        <v>2751</v>
      </c>
      <c r="G408" s="309" t="s">
        <v>2072</v>
      </c>
      <c r="H408" s="309">
        <v>44244</v>
      </c>
      <c r="I408" s="309">
        <v>44244</v>
      </c>
      <c r="J408" s="276">
        <v>422</v>
      </c>
    </row>
    <row r="409" spans="1:10" ht="23.25" x14ac:dyDescent="0.35">
      <c r="A409" s="274" t="s">
        <v>2752</v>
      </c>
      <c r="B409" s="275" t="s">
        <v>2190</v>
      </c>
      <c r="C409" s="275" t="s">
        <v>2190</v>
      </c>
      <c r="D409" s="276">
        <v>421</v>
      </c>
      <c r="E409" s="277">
        <v>30000</v>
      </c>
      <c r="F409" s="275" t="s">
        <v>2377</v>
      </c>
      <c r="G409" s="309" t="s">
        <v>2072</v>
      </c>
      <c r="H409" s="309">
        <v>44244</v>
      </c>
      <c r="I409" s="309">
        <v>44244</v>
      </c>
      <c r="J409" s="276">
        <v>421</v>
      </c>
    </row>
    <row r="410" spans="1:10" ht="23.25" x14ac:dyDescent="0.35">
      <c r="A410" s="227" t="s">
        <v>2753</v>
      </c>
      <c r="B410" s="275" t="s">
        <v>2190</v>
      </c>
      <c r="C410" s="275" t="s">
        <v>2190</v>
      </c>
      <c r="D410" s="276">
        <v>416</v>
      </c>
      <c r="E410" s="277">
        <v>37123.199999999997</v>
      </c>
      <c r="F410" s="275" t="s">
        <v>2197</v>
      </c>
      <c r="G410" s="309" t="s">
        <v>2072</v>
      </c>
      <c r="H410" s="309">
        <v>44242</v>
      </c>
      <c r="I410" s="309">
        <v>44242</v>
      </c>
      <c r="J410" s="276">
        <v>416</v>
      </c>
    </row>
    <row r="411" spans="1:10" ht="23.25" x14ac:dyDescent="0.35">
      <c r="A411" s="227" t="s">
        <v>2754</v>
      </c>
      <c r="B411" s="275" t="s">
        <v>2190</v>
      </c>
      <c r="C411" s="275" t="s">
        <v>2190</v>
      </c>
      <c r="D411" s="276">
        <v>415</v>
      </c>
      <c r="E411" s="277">
        <v>21840.58</v>
      </c>
      <c r="F411" s="275" t="s">
        <v>2755</v>
      </c>
      <c r="G411" s="309" t="s">
        <v>2072</v>
      </c>
      <c r="H411" s="309">
        <v>44242</v>
      </c>
      <c r="I411" s="309">
        <v>44242</v>
      </c>
      <c r="J411" s="276">
        <v>415</v>
      </c>
    </row>
    <row r="412" spans="1:10" ht="46.5" x14ac:dyDescent="0.35">
      <c r="A412" s="227" t="s">
        <v>2756</v>
      </c>
      <c r="B412" s="275" t="s">
        <v>2190</v>
      </c>
      <c r="C412" s="275" t="s">
        <v>2190</v>
      </c>
      <c r="D412" s="276">
        <v>413</v>
      </c>
      <c r="E412" s="277">
        <v>20400</v>
      </c>
      <c r="F412" s="275" t="s">
        <v>2482</v>
      </c>
      <c r="G412" s="309" t="s">
        <v>2072</v>
      </c>
      <c r="H412" s="309">
        <v>44239</v>
      </c>
      <c r="I412" s="309">
        <v>44239</v>
      </c>
      <c r="J412" s="276">
        <v>413</v>
      </c>
    </row>
    <row r="413" spans="1:10" ht="46.5" x14ac:dyDescent="0.35">
      <c r="A413" s="227" t="s">
        <v>2757</v>
      </c>
      <c r="B413" s="275" t="s">
        <v>2190</v>
      </c>
      <c r="C413" s="275" t="s">
        <v>2190</v>
      </c>
      <c r="D413" s="276">
        <v>412</v>
      </c>
      <c r="E413" s="277">
        <v>24000</v>
      </c>
      <c r="F413" s="275" t="s">
        <v>2758</v>
      </c>
      <c r="G413" s="309" t="s">
        <v>2072</v>
      </c>
      <c r="H413" s="309">
        <v>44239</v>
      </c>
      <c r="I413" s="309">
        <v>44239</v>
      </c>
      <c r="J413" s="276">
        <v>412</v>
      </c>
    </row>
    <row r="414" spans="1:10" ht="46.5" x14ac:dyDescent="0.35">
      <c r="A414" s="227" t="s">
        <v>2759</v>
      </c>
      <c r="B414" s="275" t="s">
        <v>2190</v>
      </c>
      <c r="C414" s="275" t="s">
        <v>2190</v>
      </c>
      <c r="D414" s="276">
        <v>402</v>
      </c>
      <c r="E414" s="277">
        <v>24000</v>
      </c>
      <c r="F414" s="275" t="s">
        <v>2760</v>
      </c>
      <c r="G414" s="309" t="s">
        <v>2072</v>
      </c>
      <c r="H414" s="309">
        <v>44238</v>
      </c>
      <c r="I414" s="309">
        <v>44238</v>
      </c>
      <c r="J414" s="276">
        <v>402</v>
      </c>
    </row>
    <row r="415" spans="1:10" ht="23.25" x14ac:dyDescent="0.35">
      <c r="A415" s="227" t="s">
        <v>2761</v>
      </c>
      <c r="B415" s="275" t="s">
        <v>2190</v>
      </c>
      <c r="C415" s="275" t="s">
        <v>2190</v>
      </c>
      <c r="D415" s="276">
        <v>377</v>
      </c>
      <c r="E415" s="277">
        <v>53100</v>
      </c>
      <c r="F415" s="275" t="s">
        <v>2191</v>
      </c>
      <c r="G415" s="309" t="s">
        <v>2072</v>
      </c>
      <c r="H415" s="309">
        <v>44237</v>
      </c>
      <c r="I415" s="309">
        <v>44237</v>
      </c>
      <c r="J415" s="276">
        <v>377</v>
      </c>
    </row>
    <row r="416" spans="1:10" ht="34.9" x14ac:dyDescent="0.35">
      <c r="A416" s="274" t="s">
        <v>2762</v>
      </c>
      <c r="B416" s="275" t="s">
        <v>2190</v>
      </c>
      <c r="C416" s="275" t="s">
        <v>2190</v>
      </c>
      <c r="D416" s="276">
        <v>372</v>
      </c>
      <c r="E416" s="277">
        <v>24000</v>
      </c>
      <c r="F416" s="275" t="s">
        <v>2763</v>
      </c>
      <c r="G416" s="309" t="s">
        <v>2072</v>
      </c>
      <c r="H416" s="309">
        <v>44237</v>
      </c>
      <c r="I416" s="309">
        <v>44237</v>
      </c>
      <c r="J416" s="276">
        <v>372</v>
      </c>
    </row>
    <row r="417" spans="1:10" ht="58.15" x14ac:dyDescent="0.35">
      <c r="A417" s="274" t="s">
        <v>2764</v>
      </c>
      <c r="B417" s="275" t="s">
        <v>2190</v>
      </c>
      <c r="C417" s="275" t="s">
        <v>2190</v>
      </c>
      <c r="D417" s="276">
        <v>371</v>
      </c>
      <c r="E417" s="277">
        <v>21000</v>
      </c>
      <c r="F417" s="275" t="s">
        <v>2765</v>
      </c>
      <c r="G417" s="309" t="s">
        <v>2072</v>
      </c>
      <c r="H417" s="309">
        <v>44237</v>
      </c>
      <c r="I417" s="309">
        <v>44237</v>
      </c>
      <c r="J417" s="276">
        <v>371</v>
      </c>
    </row>
    <row r="418" spans="1:10" ht="34.9" x14ac:dyDescent="0.35">
      <c r="A418" s="274" t="s">
        <v>2762</v>
      </c>
      <c r="B418" s="275" t="s">
        <v>2190</v>
      </c>
      <c r="C418" s="275" t="s">
        <v>2190</v>
      </c>
      <c r="D418" s="276">
        <v>370</v>
      </c>
      <c r="E418" s="277">
        <v>24000</v>
      </c>
      <c r="F418" s="275" t="s">
        <v>2766</v>
      </c>
      <c r="G418" s="309" t="s">
        <v>2072</v>
      </c>
      <c r="H418" s="309">
        <v>44237</v>
      </c>
      <c r="I418" s="309">
        <v>44237</v>
      </c>
      <c r="J418" s="276">
        <v>370</v>
      </c>
    </row>
    <row r="419" spans="1:10" ht="46.5" x14ac:dyDescent="0.35">
      <c r="A419" s="274" t="s">
        <v>2759</v>
      </c>
      <c r="B419" s="275" t="s">
        <v>2190</v>
      </c>
      <c r="C419" s="275" t="s">
        <v>2190</v>
      </c>
      <c r="D419" s="276">
        <v>368</v>
      </c>
      <c r="E419" s="277">
        <v>24000</v>
      </c>
      <c r="F419" s="275" t="s">
        <v>2767</v>
      </c>
      <c r="G419" s="309" t="s">
        <v>2072</v>
      </c>
      <c r="H419" s="309">
        <v>44237</v>
      </c>
      <c r="I419" s="309">
        <v>44237</v>
      </c>
      <c r="J419" s="276">
        <v>368</v>
      </c>
    </row>
    <row r="420" spans="1:10" ht="46.5" x14ac:dyDescent="0.35">
      <c r="A420" s="274" t="s">
        <v>2759</v>
      </c>
      <c r="B420" s="275" t="s">
        <v>2190</v>
      </c>
      <c r="C420" s="275" t="s">
        <v>2190</v>
      </c>
      <c r="D420" s="276">
        <v>367</v>
      </c>
      <c r="E420" s="277">
        <v>21000</v>
      </c>
      <c r="F420" s="275" t="s">
        <v>2768</v>
      </c>
      <c r="G420" s="309" t="s">
        <v>2072</v>
      </c>
      <c r="H420" s="309">
        <v>44237</v>
      </c>
      <c r="I420" s="309">
        <v>44237</v>
      </c>
      <c r="J420" s="276">
        <v>367</v>
      </c>
    </row>
    <row r="421" spans="1:10" ht="46.5" x14ac:dyDescent="0.35">
      <c r="A421" s="274" t="s">
        <v>2759</v>
      </c>
      <c r="B421" s="275" t="s">
        <v>2190</v>
      </c>
      <c r="C421" s="275" t="s">
        <v>2190</v>
      </c>
      <c r="D421" s="276">
        <v>366</v>
      </c>
      <c r="E421" s="277">
        <v>24000</v>
      </c>
      <c r="F421" s="275" t="s">
        <v>2769</v>
      </c>
      <c r="G421" s="309" t="s">
        <v>2072</v>
      </c>
      <c r="H421" s="309">
        <v>44237</v>
      </c>
      <c r="I421" s="309">
        <v>44237</v>
      </c>
      <c r="J421" s="276">
        <v>366</v>
      </c>
    </row>
    <row r="422" spans="1:10" ht="46.5" x14ac:dyDescent="0.35">
      <c r="A422" s="274" t="s">
        <v>2759</v>
      </c>
      <c r="B422" s="275" t="s">
        <v>2190</v>
      </c>
      <c r="C422" s="275" t="s">
        <v>2190</v>
      </c>
      <c r="D422" s="276">
        <v>365</v>
      </c>
      <c r="E422" s="277">
        <v>24000</v>
      </c>
      <c r="F422" s="275" t="s">
        <v>2770</v>
      </c>
      <c r="G422" s="309" t="s">
        <v>2072</v>
      </c>
      <c r="H422" s="309">
        <v>44237</v>
      </c>
      <c r="I422" s="309">
        <v>44237</v>
      </c>
      <c r="J422" s="276">
        <v>365</v>
      </c>
    </row>
    <row r="423" spans="1:10" ht="46.5" x14ac:dyDescent="0.35">
      <c r="A423" s="274" t="s">
        <v>2759</v>
      </c>
      <c r="B423" s="275" t="s">
        <v>2190</v>
      </c>
      <c r="C423" s="275" t="s">
        <v>2190</v>
      </c>
      <c r="D423" s="276">
        <v>364</v>
      </c>
      <c r="E423" s="277">
        <v>24000</v>
      </c>
      <c r="F423" s="275" t="s">
        <v>2771</v>
      </c>
      <c r="G423" s="309" t="s">
        <v>2072</v>
      </c>
      <c r="H423" s="309">
        <v>44237</v>
      </c>
      <c r="I423" s="309">
        <v>44237</v>
      </c>
      <c r="J423" s="276">
        <v>364</v>
      </c>
    </row>
    <row r="424" spans="1:10" ht="46.5" x14ac:dyDescent="0.35">
      <c r="A424" s="274" t="s">
        <v>2772</v>
      </c>
      <c r="B424" s="275" t="s">
        <v>2190</v>
      </c>
      <c r="C424" s="275" t="s">
        <v>2190</v>
      </c>
      <c r="D424" s="276">
        <v>363</v>
      </c>
      <c r="E424" s="277">
        <v>21000</v>
      </c>
      <c r="F424" s="275" t="s">
        <v>2773</v>
      </c>
      <c r="G424" s="309" t="s">
        <v>2072</v>
      </c>
      <c r="H424" s="309">
        <v>44237</v>
      </c>
      <c r="I424" s="309">
        <v>44237</v>
      </c>
      <c r="J424" s="276">
        <v>363</v>
      </c>
    </row>
    <row r="425" spans="1:10" ht="34.9" x14ac:dyDescent="0.35">
      <c r="A425" s="274" t="s">
        <v>2762</v>
      </c>
      <c r="B425" s="275" t="s">
        <v>2190</v>
      </c>
      <c r="C425" s="275" t="s">
        <v>2190</v>
      </c>
      <c r="D425" s="276">
        <v>361</v>
      </c>
      <c r="E425" s="277">
        <v>24000</v>
      </c>
      <c r="F425" s="275" t="s">
        <v>2774</v>
      </c>
      <c r="G425" s="309" t="s">
        <v>2072</v>
      </c>
      <c r="H425" s="309">
        <v>44237</v>
      </c>
      <c r="I425" s="309">
        <v>44237</v>
      </c>
      <c r="J425" s="276">
        <v>361</v>
      </c>
    </row>
    <row r="426" spans="1:10" ht="34.9" x14ac:dyDescent="0.35">
      <c r="A426" s="274" t="s">
        <v>2775</v>
      </c>
      <c r="B426" s="275" t="s">
        <v>2190</v>
      </c>
      <c r="C426" s="275" t="s">
        <v>2190</v>
      </c>
      <c r="D426" s="276">
        <v>356</v>
      </c>
      <c r="E426" s="277">
        <v>30000</v>
      </c>
      <c r="F426" s="275" t="s">
        <v>2550</v>
      </c>
      <c r="G426" s="309" t="s">
        <v>2072</v>
      </c>
      <c r="H426" s="309">
        <v>44236</v>
      </c>
      <c r="I426" s="309">
        <v>44236</v>
      </c>
      <c r="J426" s="276">
        <v>356</v>
      </c>
    </row>
    <row r="427" spans="1:10" ht="46.5" x14ac:dyDescent="0.35">
      <c r="A427" s="274" t="s">
        <v>2776</v>
      </c>
      <c r="B427" s="275" t="s">
        <v>2190</v>
      </c>
      <c r="C427" s="275" t="s">
        <v>2190</v>
      </c>
      <c r="D427" s="276">
        <v>349</v>
      </c>
      <c r="E427" s="277">
        <v>24000</v>
      </c>
      <c r="F427" s="275" t="s">
        <v>2777</v>
      </c>
      <c r="G427" s="309" t="s">
        <v>2072</v>
      </c>
      <c r="H427" s="309">
        <v>44232</v>
      </c>
      <c r="I427" s="309">
        <v>44232</v>
      </c>
      <c r="J427" s="276">
        <v>349</v>
      </c>
    </row>
    <row r="428" spans="1:10" ht="46.5" x14ac:dyDescent="0.35">
      <c r="A428" s="274" t="s">
        <v>2778</v>
      </c>
      <c r="B428" s="275" t="s">
        <v>2190</v>
      </c>
      <c r="C428" s="275" t="s">
        <v>2190</v>
      </c>
      <c r="D428" s="276">
        <v>348</v>
      </c>
      <c r="E428" s="277">
        <v>21000</v>
      </c>
      <c r="F428" s="275" t="s">
        <v>2548</v>
      </c>
      <c r="G428" s="309" t="s">
        <v>2072</v>
      </c>
      <c r="H428" s="309">
        <v>44232</v>
      </c>
      <c r="I428" s="309">
        <v>44232</v>
      </c>
      <c r="J428" s="276">
        <v>348</v>
      </c>
    </row>
    <row r="429" spans="1:10" ht="23.25" x14ac:dyDescent="0.35">
      <c r="A429" s="227" t="s">
        <v>2779</v>
      </c>
      <c r="B429" s="275" t="s">
        <v>2190</v>
      </c>
      <c r="C429" s="275" t="s">
        <v>2190</v>
      </c>
      <c r="D429" s="276">
        <v>347</v>
      </c>
      <c r="E429" s="277">
        <v>22013.200000000001</v>
      </c>
      <c r="F429" s="275" t="s">
        <v>2129</v>
      </c>
      <c r="G429" s="309" t="s">
        <v>2072</v>
      </c>
      <c r="H429" s="309">
        <v>44232</v>
      </c>
      <c r="I429" s="309">
        <v>44232</v>
      </c>
      <c r="J429" s="276">
        <v>347</v>
      </c>
    </row>
    <row r="430" spans="1:10" ht="23.25" x14ac:dyDescent="0.35">
      <c r="A430" s="274" t="s">
        <v>2780</v>
      </c>
      <c r="B430" s="275" t="s">
        <v>2190</v>
      </c>
      <c r="C430" s="275" t="s">
        <v>2190</v>
      </c>
      <c r="D430" s="276">
        <v>344</v>
      </c>
      <c r="E430" s="277">
        <v>28800</v>
      </c>
      <c r="F430" s="275" t="s">
        <v>2129</v>
      </c>
      <c r="G430" s="309" t="s">
        <v>2072</v>
      </c>
      <c r="H430" s="309">
        <v>44232</v>
      </c>
      <c r="I430" s="309">
        <v>44232</v>
      </c>
      <c r="J430" s="276">
        <v>344</v>
      </c>
    </row>
    <row r="431" spans="1:10" ht="23.25" x14ac:dyDescent="0.35">
      <c r="A431" s="227" t="s">
        <v>2781</v>
      </c>
      <c r="B431" s="275" t="s">
        <v>2190</v>
      </c>
      <c r="C431" s="275" t="s">
        <v>2190</v>
      </c>
      <c r="D431" s="276">
        <v>342</v>
      </c>
      <c r="E431" s="277">
        <v>33000</v>
      </c>
      <c r="F431" s="275" t="s">
        <v>2782</v>
      </c>
      <c r="G431" s="309" t="s">
        <v>2072</v>
      </c>
      <c r="H431" s="309">
        <v>44230</v>
      </c>
      <c r="I431" s="309">
        <v>44230</v>
      </c>
      <c r="J431" s="276">
        <v>342</v>
      </c>
    </row>
    <row r="432" spans="1:10" ht="46.5" x14ac:dyDescent="0.35">
      <c r="A432" s="274" t="s">
        <v>2661</v>
      </c>
      <c r="B432" s="275" t="s">
        <v>2190</v>
      </c>
      <c r="C432" s="275" t="s">
        <v>2190</v>
      </c>
      <c r="D432" s="276">
        <v>340</v>
      </c>
      <c r="E432" s="277">
        <v>30000</v>
      </c>
      <c r="F432" s="275" t="s">
        <v>2662</v>
      </c>
      <c r="G432" s="309" t="s">
        <v>2072</v>
      </c>
      <c r="H432" s="309">
        <v>44230</v>
      </c>
      <c r="I432" s="309">
        <v>44230</v>
      </c>
      <c r="J432" s="276">
        <v>340</v>
      </c>
    </row>
    <row r="433" spans="1:10" ht="34.9" x14ac:dyDescent="0.35">
      <c r="A433" s="274" t="s">
        <v>2783</v>
      </c>
      <c r="B433" s="275" t="s">
        <v>2190</v>
      </c>
      <c r="C433" s="275" t="s">
        <v>2190</v>
      </c>
      <c r="D433" s="276">
        <v>339</v>
      </c>
      <c r="E433" s="277">
        <v>35100</v>
      </c>
      <c r="F433" s="275" t="s">
        <v>2474</v>
      </c>
      <c r="G433" s="309" t="s">
        <v>2072</v>
      </c>
      <c r="H433" s="309">
        <v>44230</v>
      </c>
      <c r="I433" s="309">
        <v>44230</v>
      </c>
      <c r="J433" s="276">
        <v>339</v>
      </c>
    </row>
    <row r="434" spans="1:10" ht="46.5" x14ac:dyDescent="0.35">
      <c r="A434" s="274" t="s">
        <v>2784</v>
      </c>
      <c r="B434" s="275" t="s">
        <v>2190</v>
      </c>
      <c r="C434" s="275" t="s">
        <v>2190</v>
      </c>
      <c r="D434" s="276">
        <v>338</v>
      </c>
      <c r="E434" s="277">
        <v>24000</v>
      </c>
      <c r="F434" s="275" t="s">
        <v>2538</v>
      </c>
      <c r="G434" s="309" t="s">
        <v>2072</v>
      </c>
      <c r="H434" s="309">
        <v>44230</v>
      </c>
      <c r="I434" s="309">
        <v>44230</v>
      </c>
      <c r="J434" s="276">
        <v>338</v>
      </c>
    </row>
    <row r="435" spans="1:10" ht="46.5" x14ac:dyDescent="0.35">
      <c r="A435" s="274" t="s">
        <v>2785</v>
      </c>
      <c r="B435" s="275" t="s">
        <v>2190</v>
      </c>
      <c r="C435" s="275" t="s">
        <v>2190</v>
      </c>
      <c r="D435" s="276">
        <v>336</v>
      </c>
      <c r="E435" s="277">
        <v>24000</v>
      </c>
      <c r="F435" s="275" t="s">
        <v>2786</v>
      </c>
      <c r="G435" s="309" t="s">
        <v>2072</v>
      </c>
      <c r="H435" s="309">
        <v>44230</v>
      </c>
      <c r="I435" s="309">
        <v>44230</v>
      </c>
      <c r="J435" s="276">
        <v>336</v>
      </c>
    </row>
    <row r="436" spans="1:10" ht="46.5" x14ac:dyDescent="0.35">
      <c r="A436" s="274" t="s">
        <v>2787</v>
      </c>
      <c r="B436" s="275" t="s">
        <v>2190</v>
      </c>
      <c r="C436" s="275" t="s">
        <v>2190</v>
      </c>
      <c r="D436" s="276">
        <v>327</v>
      </c>
      <c r="E436" s="277">
        <v>35200</v>
      </c>
      <c r="F436" s="275" t="s">
        <v>2497</v>
      </c>
      <c r="G436" s="309" t="s">
        <v>2072</v>
      </c>
      <c r="H436" s="309">
        <v>44229</v>
      </c>
      <c r="I436" s="309">
        <v>44229</v>
      </c>
      <c r="J436" s="276">
        <v>327</v>
      </c>
    </row>
    <row r="437" spans="1:10" ht="23.25" x14ac:dyDescent="0.35">
      <c r="A437" s="274" t="s">
        <v>2788</v>
      </c>
      <c r="B437" s="275" t="s">
        <v>2190</v>
      </c>
      <c r="C437" s="275" t="s">
        <v>2190</v>
      </c>
      <c r="D437" s="276">
        <v>320</v>
      </c>
      <c r="E437" s="277">
        <v>95382</v>
      </c>
      <c r="F437" s="275" t="s">
        <v>2789</v>
      </c>
      <c r="G437" s="309" t="s">
        <v>2072</v>
      </c>
      <c r="H437" s="309">
        <v>44229</v>
      </c>
      <c r="I437" s="309">
        <v>44229</v>
      </c>
      <c r="J437" s="276">
        <v>320</v>
      </c>
    </row>
    <row r="438" spans="1:10" ht="58.15" x14ac:dyDescent="0.35">
      <c r="A438" s="274" t="s">
        <v>2790</v>
      </c>
      <c r="B438" s="275" t="s">
        <v>2190</v>
      </c>
      <c r="C438" s="275" t="s">
        <v>2190</v>
      </c>
      <c r="D438" s="276">
        <v>318</v>
      </c>
      <c r="E438" s="277">
        <v>21000</v>
      </c>
      <c r="F438" s="275" t="s">
        <v>2791</v>
      </c>
      <c r="G438" s="309" t="s">
        <v>2072</v>
      </c>
      <c r="H438" s="309">
        <v>44229</v>
      </c>
      <c r="I438" s="309">
        <v>44229</v>
      </c>
      <c r="J438" s="276">
        <v>318</v>
      </c>
    </row>
    <row r="439" spans="1:10" ht="34.9" x14ac:dyDescent="0.35">
      <c r="A439" s="274" t="s">
        <v>2792</v>
      </c>
      <c r="B439" s="275" t="s">
        <v>2190</v>
      </c>
      <c r="C439" s="275" t="s">
        <v>2190</v>
      </c>
      <c r="D439" s="276">
        <v>313</v>
      </c>
      <c r="E439" s="277">
        <v>27000</v>
      </c>
      <c r="F439" s="275" t="s">
        <v>2505</v>
      </c>
      <c r="G439" s="309" t="s">
        <v>2072</v>
      </c>
      <c r="H439" s="309">
        <v>44228</v>
      </c>
      <c r="I439" s="309">
        <v>44228</v>
      </c>
      <c r="J439" s="276">
        <v>313</v>
      </c>
    </row>
    <row r="440" spans="1:10" ht="34.9" x14ac:dyDescent="0.35">
      <c r="A440" s="274" t="s">
        <v>2793</v>
      </c>
      <c r="B440" s="275" t="s">
        <v>2190</v>
      </c>
      <c r="C440" s="275" t="s">
        <v>2190</v>
      </c>
      <c r="D440" s="276">
        <v>311</v>
      </c>
      <c r="E440" s="277">
        <v>25000</v>
      </c>
      <c r="F440" s="275" t="s">
        <v>2341</v>
      </c>
      <c r="G440" s="309" t="s">
        <v>2072</v>
      </c>
      <c r="H440" s="309">
        <v>44228</v>
      </c>
      <c r="I440" s="309">
        <v>44228</v>
      </c>
      <c r="J440" s="276">
        <v>311</v>
      </c>
    </row>
    <row r="441" spans="1:10" ht="34.9" x14ac:dyDescent="0.35">
      <c r="A441" s="274" t="s">
        <v>2794</v>
      </c>
      <c r="B441" s="275" t="s">
        <v>2190</v>
      </c>
      <c r="C441" s="275" t="s">
        <v>2190</v>
      </c>
      <c r="D441" s="276">
        <v>310</v>
      </c>
      <c r="E441" s="277">
        <v>27000</v>
      </c>
      <c r="F441" s="275" t="s">
        <v>2540</v>
      </c>
      <c r="G441" s="309" t="s">
        <v>2072</v>
      </c>
      <c r="H441" s="309">
        <v>44228</v>
      </c>
      <c r="I441" s="309">
        <v>44228</v>
      </c>
      <c r="J441" s="276">
        <v>310</v>
      </c>
    </row>
    <row r="442" spans="1:10" ht="23.25" x14ac:dyDescent="0.35">
      <c r="A442" s="274" t="s">
        <v>2433</v>
      </c>
      <c r="B442" s="275" t="s">
        <v>2190</v>
      </c>
      <c r="C442" s="275" t="s">
        <v>2190</v>
      </c>
      <c r="D442" s="276">
        <v>302</v>
      </c>
      <c r="E442" s="277">
        <v>97121.84</v>
      </c>
      <c r="F442" s="275" t="s">
        <v>2434</v>
      </c>
      <c r="G442" s="309" t="s">
        <v>2072</v>
      </c>
      <c r="H442" s="309">
        <v>44224</v>
      </c>
      <c r="I442" s="309">
        <v>44224</v>
      </c>
      <c r="J442" s="276">
        <v>302</v>
      </c>
    </row>
    <row r="443" spans="1:10" ht="23.25" x14ac:dyDescent="0.35">
      <c r="A443" s="227" t="s">
        <v>2795</v>
      </c>
      <c r="B443" s="275" t="s">
        <v>2190</v>
      </c>
      <c r="C443" s="275" t="s">
        <v>2190</v>
      </c>
      <c r="D443" s="276">
        <v>299</v>
      </c>
      <c r="E443" s="277">
        <v>44604</v>
      </c>
      <c r="F443" s="275" t="s">
        <v>2796</v>
      </c>
      <c r="G443" s="309" t="s">
        <v>2072</v>
      </c>
      <c r="H443" s="309">
        <v>44224</v>
      </c>
      <c r="I443" s="309">
        <v>44224</v>
      </c>
      <c r="J443" s="276">
        <v>299</v>
      </c>
    </row>
    <row r="444" spans="1:10" ht="34.9" x14ac:dyDescent="0.35">
      <c r="A444" s="227" t="s">
        <v>2797</v>
      </c>
      <c r="B444" s="275" t="s">
        <v>2190</v>
      </c>
      <c r="C444" s="275" t="s">
        <v>2190</v>
      </c>
      <c r="D444" s="276">
        <v>298</v>
      </c>
      <c r="E444" s="277">
        <v>87128.57</v>
      </c>
      <c r="F444" s="275" t="s">
        <v>2209</v>
      </c>
      <c r="G444" s="309" t="s">
        <v>2072</v>
      </c>
      <c r="H444" s="309">
        <v>44253</v>
      </c>
      <c r="I444" s="309">
        <v>44253</v>
      </c>
      <c r="J444" s="276">
        <v>298</v>
      </c>
    </row>
    <row r="445" spans="1:10" ht="23.25" x14ac:dyDescent="0.35">
      <c r="A445" s="227" t="s">
        <v>2798</v>
      </c>
      <c r="B445" s="275" t="s">
        <v>2190</v>
      </c>
      <c r="C445" s="275" t="s">
        <v>2190</v>
      </c>
      <c r="D445" s="276">
        <v>296</v>
      </c>
      <c r="E445" s="277">
        <v>24523.25</v>
      </c>
      <c r="F445" s="275" t="s">
        <v>2201</v>
      </c>
      <c r="G445" s="309" t="s">
        <v>2072</v>
      </c>
      <c r="H445" s="309">
        <v>44224</v>
      </c>
      <c r="I445" s="309">
        <v>44224</v>
      </c>
      <c r="J445" s="276">
        <v>296</v>
      </c>
    </row>
    <row r="446" spans="1:10" ht="58.15" x14ac:dyDescent="0.35">
      <c r="A446" s="274" t="s">
        <v>2799</v>
      </c>
      <c r="B446" s="275" t="s">
        <v>2190</v>
      </c>
      <c r="C446" s="275" t="s">
        <v>2190</v>
      </c>
      <c r="D446" s="276">
        <v>295</v>
      </c>
      <c r="E446" s="277">
        <v>35100</v>
      </c>
      <c r="F446" s="275" t="s">
        <v>2430</v>
      </c>
      <c r="G446" s="309" t="s">
        <v>2072</v>
      </c>
      <c r="H446" s="309">
        <v>44224</v>
      </c>
      <c r="I446" s="309">
        <v>44224</v>
      </c>
      <c r="J446" s="276">
        <v>295</v>
      </c>
    </row>
    <row r="447" spans="1:10" ht="46.5" x14ac:dyDescent="0.35">
      <c r="A447" s="274" t="s">
        <v>2800</v>
      </c>
      <c r="B447" s="275" t="s">
        <v>2190</v>
      </c>
      <c r="C447" s="275" t="s">
        <v>2190</v>
      </c>
      <c r="D447" s="276">
        <v>291</v>
      </c>
      <c r="E447" s="277">
        <v>24000</v>
      </c>
      <c r="F447" s="275" t="s">
        <v>2521</v>
      </c>
      <c r="G447" s="309" t="s">
        <v>2072</v>
      </c>
      <c r="H447" s="309">
        <v>44223</v>
      </c>
      <c r="I447" s="309">
        <v>44223</v>
      </c>
      <c r="J447" s="276">
        <v>291</v>
      </c>
    </row>
    <row r="448" spans="1:10" ht="46.5" x14ac:dyDescent="0.35">
      <c r="A448" s="274" t="s">
        <v>2801</v>
      </c>
      <c r="B448" s="275" t="s">
        <v>2190</v>
      </c>
      <c r="C448" s="275" t="s">
        <v>2190</v>
      </c>
      <c r="D448" s="276">
        <v>288</v>
      </c>
      <c r="E448" s="277">
        <v>24000</v>
      </c>
      <c r="F448" s="275" t="s">
        <v>2515</v>
      </c>
      <c r="G448" s="309" t="s">
        <v>2072</v>
      </c>
      <c r="H448" s="309">
        <v>44223</v>
      </c>
      <c r="I448" s="309">
        <v>44223</v>
      </c>
      <c r="J448" s="276">
        <v>288</v>
      </c>
    </row>
    <row r="449" spans="1:10" ht="58.15" x14ac:dyDescent="0.35">
      <c r="A449" s="274" t="s">
        <v>2802</v>
      </c>
      <c r="B449" s="275" t="s">
        <v>2190</v>
      </c>
      <c r="C449" s="275" t="s">
        <v>2190</v>
      </c>
      <c r="D449" s="276">
        <v>287</v>
      </c>
      <c r="E449" s="277">
        <v>24000</v>
      </c>
      <c r="F449" s="275" t="s">
        <v>2517</v>
      </c>
      <c r="G449" s="309" t="s">
        <v>2072</v>
      </c>
      <c r="H449" s="309">
        <v>44223</v>
      </c>
      <c r="I449" s="309">
        <v>44223</v>
      </c>
      <c r="J449" s="276">
        <v>287</v>
      </c>
    </row>
    <row r="450" spans="1:10" ht="46.5" x14ac:dyDescent="0.35">
      <c r="A450" s="274" t="s">
        <v>2803</v>
      </c>
      <c r="B450" s="275" t="s">
        <v>2190</v>
      </c>
      <c r="C450" s="275" t="s">
        <v>2190</v>
      </c>
      <c r="D450" s="276">
        <v>283</v>
      </c>
      <c r="E450" s="277">
        <v>20000</v>
      </c>
      <c r="F450" s="275" t="s">
        <v>2649</v>
      </c>
      <c r="G450" s="309" t="s">
        <v>2072</v>
      </c>
      <c r="H450" s="309">
        <v>44223</v>
      </c>
      <c r="I450" s="309">
        <v>44223</v>
      </c>
      <c r="J450" s="276">
        <v>283</v>
      </c>
    </row>
    <row r="451" spans="1:10" ht="58.15" x14ac:dyDescent="0.35">
      <c r="A451" s="274" t="s">
        <v>2804</v>
      </c>
      <c r="B451" s="275" t="s">
        <v>2190</v>
      </c>
      <c r="C451" s="275" t="s">
        <v>2190</v>
      </c>
      <c r="D451" s="276">
        <v>282</v>
      </c>
      <c r="E451" s="277">
        <v>19000</v>
      </c>
      <c r="F451" s="275" t="s">
        <v>2363</v>
      </c>
      <c r="G451" s="309" t="s">
        <v>2072</v>
      </c>
      <c r="H451" s="309">
        <v>44223</v>
      </c>
      <c r="I451" s="309">
        <v>44223</v>
      </c>
      <c r="J451" s="276">
        <v>282</v>
      </c>
    </row>
    <row r="452" spans="1:10" ht="58.15" x14ac:dyDescent="0.35">
      <c r="A452" s="274" t="s">
        <v>2511</v>
      </c>
      <c r="B452" s="275" t="s">
        <v>2190</v>
      </c>
      <c r="C452" s="275" t="s">
        <v>2190</v>
      </c>
      <c r="D452" s="276">
        <v>280</v>
      </c>
      <c r="E452" s="277">
        <v>24000</v>
      </c>
      <c r="F452" s="275" t="s">
        <v>2512</v>
      </c>
      <c r="G452" s="309" t="s">
        <v>2072</v>
      </c>
      <c r="H452" s="309">
        <v>44223</v>
      </c>
      <c r="I452" s="309">
        <v>44223</v>
      </c>
      <c r="J452" s="276">
        <v>280</v>
      </c>
    </row>
    <row r="453" spans="1:10" ht="58.15" x14ac:dyDescent="0.35">
      <c r="A453" s="274" t="s">
        <v>2805</v>
      </c>
      <c r="B453" s="275" t="s">
        <v>2190</v>
      </c>
      <c r="C453" s="275" t="s">
        <v>2190</v>
      </c>
      <c r="D453" s="276">
        <v>279</v>
      </c>
      <c r="E453" s="277">
        <v>24000</v>
      </c>
      <c r="F453" s="275" t="s">
        <v>2519</v>
      </c>
      <c r="G453" s="309" t="s">
        <v>2072</v>
      </c>
      <c r="H453" s="309">
        <v>44223</v>
      </c>
      <c r="I453" s="309">
        <v>44223</v>
      </c>
      <c r="J453" s="276">
        <v>279</v>
      </c>
    </row>
    <row r="454" spans="1:10" ht="58.15" x14ac:dyDescent="0.35">
      <c r="A454" s="274" t="s">
        <v>2806</v>
      </c>
      <c r="B454" s="275" t="s">
        <v>2190</v>
      </c>
      <c r="C454" s="275" t="s">
        <v>2190</v>
      </c>
      <c r="D454" s="276">
        <v>278</v>
      </c>
      <c r="E454" s="277">
        <v>21000</v>
      </c>
      <c r="F454" s="275" t="s">
        <v>2807</v>
      </c>
      <c r="G454" s="309" t="s">
        <v>2072</v>
      </c>
      <c r="H454" s="309">
        <v>44223</v>
      </c>
      <c r="I454" s="309">
        <v>44223</v>
      </c>
      <c r="J454" s="276">
        <v>278</v>
      </c>
    </row>
    <row r="455" spans="1:10" ht="46.5" x14ac:dyDescent="0.35">
      <c r="A455" s="274" t="s">
        <v>2808</v>
      </c>
      <c r="B455" s="275" t="s">
        <v>2190</v>
      </c>
      <c r="C455" s="275" t="s">
        <v>2190</v>
      </c>
      <c r="D455" s="276">
        <v>277</v>
      </c>
      <c r="E455" s="277">
        <v>24000</v>
      </c>
      <c r="F455" s="275" t="s">
        <v>2557</v>
      </c>
      <c r="G455" s="309" t="s">
        <v>2072</v>
      </c>
      <c r="H455" s="309">
        <v>44223</v>
      </c>
      <c r="I455" s="309">
        <v>44223</v>
      </c>
      <c r="J455" s="276">
        <v>277</v>
      </c>
    </row>
    <row r="456" spans="1:10" ht="58.15" x14ac:dyDescent="0.35">
      <c r="A456" s="274" t="s">
        <v>2809</v>
      </c>
      <c r="B456" s="275" t="s">
        <v>2190</v>
      </c>
      <c r="C456" s="275" t="s">
        <v>2190</v>
      </c>
      <c r="D456" s="276">
        <v>268</v>
      </c>
      <c r="E456" s="277">
        <v>27000</v>
      </c>
      <c r="F456" s="275" t="s">
        <v>2810</v>
      </c>
      <c r="G456" s="309" t="s">
        <v>2072</v>
      </c>
      <c r="H456" s="309">
        <v>44222</v>
      </c>
      <c r="I456" s="309">
        <v>44222</v>
      </c>
      <c r="J456" s="276">
        <v>268</v>
      </c>
    </row>
    <row r="457" spans="1:10" ht="46.5" x14ac:dyDescent="0.35">
      <c r="A457" s="274" t="s">
        <v>2811</v>
      </c>
      <c r="B457" s="275" t="s">
        <v>2190</v>
      </c>
      <c r="C457" s="275" t="s">
        <v>2190</v>
      </c>
      <c r="D457" s="276">
        <v>266</v>
      </c>
      <c r="E457" s="277">
        <v>24000</v>
      </c>
      <c r="F457" s="275" t="s">
        <v>2337</v>
      </c>
      <c r="G457" s="309" t="s">
        <v>2072</v>
      </c>
      <c r="H457" s="309">
        <v>44223</v>
      </c>
      <c r="I457" s="309">
        <v>44223</v>
      </c>
      <c r="J457" s="276">
        <v>266</v>
      </c>
    </row>
    <row r="458" spans="1:10" ht="23.25" x14ac:dyDescent="0.35">
      <c r="A458" s="274" t="s">
        <v>2812</v>
      </c>
      <c r="B458" s="275" t="s">
        <v>2190</v>
      </c>
      <c r="C458" s="275" t="s">
        <v>2190</v>
      </c>
      <c r="D458" s="276">
        <v>252</v>
      </c>
      <c r="E458" s="277">
        <v>26500</v>
      </c>
      <c r="F458" s="275" t="s">
        <v>2813</v>
      </c>
      <c r="G458" s="309" t="s">
        <v>2072</v>
      </c>
      <c r="H458" s="309">
        <v>44218</v>
      </c>
      <c r="I458" s="309">
        <v>44218</v>
      </c>
      <c r="J458" s="276">
        <v>252</v>
      </c>
    </row>
    <row r="459" spans="1:10" ht="34.9" x14ac:dyDescent="0.35">
      <c r="A459" s="274" t="s">
        <v>2814</v>
      </c>
      <c r="B459" s="275" t="s">
        <v>2190</v>
      </c>
      <c r="C459" s="275" t="s">
        <v>2190</v>
      </c>
      <c r="D459" s="276">
        <v>245</v>
      </c>
      <c r="E459" s="277">
        <v>18200</v>
      </c>
      <c r="F459" s="275" t="s">
        <v>2815</v>
      </c>
      <c r="G459" s="309" t="s">
        <v>2072</v>
      </c>
      <c r="H459" s="309">
        <v>44239</v>
      </c>
      <c r="I459" s="309">
        <v>44239</v>
      </c>
      <c r="J459" s="276">
        <v>245</v>
      </c>
    </row>
    <row r="460" spans="1:10" ht="34.9" x14ac:dyDescent="0.35">
      <c r="A460" s="227" t="s">
        <v>2816</v>
      </c>
      <c r="B460" s="275" t="s">
        <v>2190</v>
      </c>
      <c r="C460" s="275" t="s">
        <v>2190</v>
      </c>
      <c r="D460" s="276">
        <v>237</v>
      </c>
      <c r="E460" s="277">
        <v>23000</v>
      </c>
      <c r="F460" s="275" t="s">
        <v>2817</v>
      </c>
      <c r="G460" s="309" t="s">
        <v>2072</v>
      </c>
      <c r="H460" s="309">
        <v>44217</v>
      </c>
      <c r="I460" s="309">
        <v>44217</v>
      </c>
      <c r="J460" s="276">
        <v>237</v>
      </c>
    </row>
    <row r="461" spans="1:10" ht="34.9" x14ac:dyDescent="0.35">
      <c r="A461" s="274" t="s">
        <v>2818</v>
      </c>
      <c r="B461" s="275" t="s">
        <v>2190</v>
      </c>
      <c r="C461" s="275" t="s">
        <v>2190</v>
      </c>
      <c r="D461" s="276">
        <v>232</v>
      </c>
      <c r="E461" s="277">
        <v>25500</v>
      </c>
      <c r="F461" s="275" t="s">
        <v>2569</v>
      </c>
      <c r="G461" s="309" t="s">
        <v>2072</v>
      </c>
      <c r="H461" s="309">
        <v>44217</v>
      </c>
      <c r="I461" s="309">
        <v>44217</v>
      </c>
      <c r="J461" s="276">
        <v>232</v>
      </c>
    </row>
    <row r="462" spans="1:10" ht="34.9" x14ac:dyDescent="0.35">
      <c r="A462" s="274" t="s">
        <v>2819</v>
      </c>
      <c r="B462" s="275" t="s">
        <v>2190</v>
      </c>
      <c r="C462" s="275" t="s">
        <v>2190</v>
      </c>
      <c r="D462" s="276">
        <v>231</v>
      </c>
      <c r="E462" s="277">
        <v>33000</v>
      </c>
      <c r="F462" s="275" t="s">
        <v>2820</v>
      </c>
      <c r="G462" s="309" t="s">
        <v>2072</v>
      </c>
      <c r="H462" s="309">
        <v>44217</v>
      </c>
      <c r="I462" s="309">
        <v>44217</v>
      </c>
      <c r="J462" s="276">
        <v>231</v>
      </c>
    </row>
    <row r="463" spans="1:10" ht="46.5" x14ac:dyDescent="0.35">
      <c r="A463" s="274" t="s">
        <v>2821</v>
      </c>
      <c r="B463" s="275" t="s">
        <v>2190</v>
      </c>
      <c r="C463" s="275" t="s">
        <v>2190</v>
      </c>
      <c r="D463" s="276">
        <v>226</v>
      </c>
      <c r="E463" s="277">
        <v>24000</v>
      </c>
      <c r="F463" s="275" t="s">
        <v>2822</v>
      </c>
      <c r="G463" s="309" t="s">
        <v>2072</v>
      </c>
      <c r="H463" s="309">
        <v>44216</v>
      </c>
      <c r="I463" s="309">
        <v>44216</v>
      </c>
      <c r="J463" s="276">
        <v>226</v>
      </c>
    </row>
    <row r="464" spans="1:10" ht="46.5" x14ac:dyDescent="0.35">
      <c r="A464" s="274" t="s">
        <v>2823</v>
      </c>
      <c r="B464" s="275" t="s">
        <v>2190</v>
      </c>
      <c r="C464" s="275" t="s">
        <v>2190</v>
      </c>
      <c r="D464" s="276">
        <v>220</v>
      </c>
      <c r="E464" s="277">
        <v>22500</v>
      </c>
      <c r="F464" s="275" t="s">
        <v>2593</v>
      </c>
      <c r="G464" s="309" t="s">
        <v>2072</v>
      </c>
      <c r="H464" s="309">
        <v>44216</v>
      </c>
      <c r="I464" s="309">
        <v>44216</v>
      </c>
      <c r="J464" s="276">
        <v>220</v>
      </c>
    </row>
    <row r="465" spans="1:10" ht="23.25" x14ac:dyDescent="0.35">
      <c r="A465" s="274" t="s">
        <v>2824</v>
      </c>
      <c r="B465" s="275" t="s">
        <v>2190</v>
      </c>
      <c r="C465" s="275" t="s">
        <v>2190</v>
      </c>
      <c r="D465" s="276">
        <v>219</v>
      </c>
      <c r="E465" s="277">
        <v>24000</v>
      </c>
      <c r="F465" s="275" t="s">
        <v>2825</v>
      </c>
      <c r="G465" s="309" t="s">
        <v>2072</v>
      </c>
      <c r="H465" s="309">
        <v>44216</v>
      </c>
      <c r="I465" s="309">
        <v>44216</v>
      </c>
      <c r="J465" s="276">
        <v>219</v>
      </c>
    </row>
    <row r="466" spans="1:10" ht="46.5" x14ac:dyDescent="0.35">
      <c r="A466" s="227" t="s">
        <v>2627</v>
      </c>
      <c r="B466" s="275" t="s">
        <v>2190</v>
      </c>
      <c r="C466" s="275" t="s">
        <v>2190</v>
      </c>
      <c r="D466" s="276">
        <v>211</v>
      </c>
      <c r="E466" s="277">
        <v>21000</v>
      </c>
      <c r="F466" s="275" t="s">
        <v>2369</v>
      </c>
      <c r="G466" s="309" t="s">
        <v>2072</v>
      </c>
      <c r="H466" s="309">
        <v>44216</v>
      </c>
      <c r="I466" s="309">
        <v>44216</v>
      </c>
      <c r="J466" s="276">
        <v>211</v>
      </c>
    </row>
    <row r="467" spans="1:10" ht="34.9" x14ac:dyDescent="0.35">
      <c r="A467" s="227" t="s">
        <v>2826</v>
      </c>
      <c r="B467" s="275" t="s">
        <v>2190</v>
      </c>
      <c r="C467" s="275" t="s">
        <v>2190</v>
      </c>
      <c r="D467" s="276">
        <v>210</v>
      </c>
      <c r="E467" s="277">
        <v>24000</v>
      </c>
      <c r="F467" s="275" t="s">
        <v>2339</v>
      </c>
      <c r="G467" s="309" t="s">
        <v>2072</v>
      </c>
      <c r="H467" s="309">
        <v>44216</v>
      </c>
      <c r="I467" s="309">
        <v>44216</v>
      </c>
      <c r="J467" s="276">
        <v>210</v>
      </c>
    </row>
    <row r="468" spans="1:10" ht="58.15" x14ac:dyDescent="0.35">
      <c r="A468" s="227" t="s">
        <v>2827</v>
      </c>
      <c r="B468" s="275" t="s">
        <v>2190</v>
      </c>
      <c r="C468" s="275" t="s">
        <v>2190</v>
      </c>
      <c r="D468" s="276">
        <v>209</v>
      </c>
      <c r="E468" s="277">
        <v>24000</v>
      </c>
      <c r="F468" s="275" t="s">
        <v>2575</v>
      </c>
      <c r="G468" s="309" t="s">
        <v>2072</v>
      </c>
      <c r="H468" s="309">
        <v>44216</v>
      </c>
      <c r="I468" s="309">
        <v>44216</v>
      </c>
      <c r="J468" s="276">
        <v>209</v>
      </c>
    </row>
    <row r="469" spans="1:10" ht="34.9" x14ac:dyDescent="0.35">
      <c r="A469" s="227" t="s">
        <v>2828</v>
      </c>
      <c r="B469" s="275" t="s">
        <v>2190</v>
      </c>
      <c r="C469" s="275" t="s">
        <v>2190</v>
      </c>
      <c r="D469" s="276">
        <v>207</v>
      </c>
      <c r="E469" s="277">
        <v>22360</v>
      </c>
      <c r="F469" s="275" t="s">
        <v>2666</v>
      </c>
      <c r="G469" s="309" t="s">
        <v>2072</v>
      </c>
      <c r="H469" s="309">
        <v>44215</v>
      </c>
      <c r="I469" s="309">
        <v>44215</v>
      </c>
      <c r="J469" s="276">
        <v>207</v>
      </c>
    </row>
    <row r="470" spans="1:10" ht="34.9" x14ac:dyDescent="0.35">
      <c r="A470" s="274" t="s">
        <v>2829</v>
      </c>
      <c r="B470" s="275" t="s">
        <v>2190</v>
      </c>
      <c r="C470" s="275" t="s">
        <v>2190</v>
      </c>
      <c r="D470" s="276">
        <v>205</v>
      </c>
      <c r="E470" s="277">
        <v>22000</v>
      </c>
      <c r="F470" s="275" t="s">
        <v>2252</v>
      </c>
      <c r="G470" s="309" t="s">
        <v>2072</v>
      </c>
      <c r="H470" s="309">
        <v>44215</v>
      </c>
      <c r="I470" s="309">
        <v>44215</v>
      </c>
      <c r="J470" s="276">
        <v>205</v>
      </c>
    </row>
    <row r="471" spans="1:10" ht="23.25" x14ac:dyDescent="0.35">
      <c r="A471" s="274" t="s">
        <v>2830</v>
      </c>
      <c r="B471" s="275" t="s">
        <v>2190</v>
      </c>
      <c r="C471" s="275" t="s">
        <v>2190</v>
      </c>
      <c r="D471" s="276">
        <v>204</v>
      </c>
      <c r="E471" s="277">
        <v>30000</v>
      </c>
      <c r="F471" s="275" t="s">
        <v>2325</v>
      </c>
      <c r="G471" s="309" t="s">
        <v>2072</v>
      </c>
      <c r="H471" s="309">
        <v>44215</v>
      </c>
      <c r="I471" s="309">
        <v>44215</v>
      </c>
      <c r="J471" s="276">
        <v>204</v>
      </c>
    </row>
    <row r="472" spans="1:10" ht="34.9" x14ac:dyDescent="0.35">
      <c r="A472" s="274" t="s">
        <v>2831</v>
      </c>
      <c r="B472" s="275" t="s">
        <v>2190</v>
      </c>
      <c r="C472" s="275" t="s">
        <v>2190</v>
      </c>
      <c r="D472" s="276">
        <v>203</v>
      </c>
      <c r="E472" s="277">
        <v>34374</v>
      </c>
      <c r="F472" s="275" t="s">
        <v>2832</v>
      </c>
      <c r="G472" s="309" t="s">
        <v>2072</v>
      </c>
      <c r="H472" s="309">
        <v>44215</v>
      </c>
      <c r="I472" s="309">
        <v>44215</v>
      </c>
      <c r="J472" s="276">
        <v>203</v>
      </c>
    </row>
    <row r="473" spans="1:10" ht="23.25" x14ac:dyDescent="0.35">
      <c r="A473" s="274" t="s">
        <v>2833</v>
      </c>
      <c r="B473" s="275" t="s">
        <v>2190</v>
      </c>
      <c r="C473" s="275" t="s">
        <v>2190</v>
      </c>
      <c r="D473" s="276">
        <v>202</v>
      </c>
      <c r="E473" s="277">
        <v>33000</v>
      </c>
      <c r="F473" s="275" t="s">
        <v>2834</v>
      </c>
      <c r="G473" s="309" t="s">
        <v>2072</v>
      </c>
      <c r="H473" s="309">
        <v>44215</v>
      </c>
      <c r="I473" s="309">
        <v>44215</v>
      </c>
      <c r="J473" s="276">
        <v>202</v>
      </c>
    </row>
    <row r="474" spans="1:10" ht="58.15" x14ac:dyDescent="0.35">
      <c r="A474" s="274" t="s">
        <v>2835</v>
      </c>
      <c r="B474" s="275" t="s">
        <v>2190</v>
      </c>
      <c r="C474" s="275" t="s">
        <v>2190</v>
      </c>
      <c r="D474" s="276">
        <v>200</v>
      </c>
      <c r="E474" s="277">
        <v>24500</v>
      </c>
      <c r="F474" s="275" t="s">
        <v>2533</v>
      </c>
      <c r="G474" s="309" t="s">
        <v>2072</v>
      </c>
      <c r="H474" s="309">
        <v>44215</v>
      </c>
      <c r="I474" s="309">
        <v>44215</v>
      </c>
      <c r="J474" s="276">
        <v>200</v>
      </c>
    </row>
    <row r="475" spans="1:10" ht="23.25" x14ac:dyDescent="0.35">
      <c r="A475" s="274" t="s">
        <v>2836</v>
      </c>
      <c r="B475" s="275" t="s">
        <v>2190</v>
      </c>
      <c r="C475" s="275" t="s">
        <v>2190</v>
      </c>
      <c r="D475" s="276">
        <v>198</v>
      </c>
      <c r="E475" s="277">
        <v>35200</v>
      </c>
      <c r="F475" s="275" t="s">
        <v>2837</v>
      </c>
      <c r="G475" s="309" t="s">
        <v>2072</v>
      </c>
      <c r="H475" s="309">
        <v>44215</v>
      </c>
      <c r="I475" s="309">
        <v>44215</v>
      </c>
      <c r="J475" s="276">
        <v>198</v>
      </c>
    </row>
    <row r="476" spans="1:10" ht="34.9" x14ac:dyDescent="0.35">
      <c r="A476" s="274" t="s">
        <v>2838</v>
      </c>
      <c r="B476" s="275" t="s">
        <v>2190</v>
      </c>
      <c r="C476" s="275" t="s">
        <v>2190</v>
      </c>
      <c r="D476" s="276">
        <v>197</v>
      </c>
      <c r="E476" s="277">
        <v>30000</v>
      </c>
      <c r="F476" s="275" t="s">
        <v>2298</v>
      </c>
      <c r="G476" s="309" t="s">
        <v>2072</v>
      </c>
      <c r="H476" s="309">
        <v>44215</v>
      </c>
      <c r="I476" s="309">
        <v>44215</v>
      </c>
      <c r="J476" s="276">
        <v>197</v>
      </c>
    </row>
    <row r="477" spans="1:10" ht="23.25" x14ac:dyDescent="0.35">
      <c r="A477" s="274" t="s">
        <v>2839</v>
      </c>
      <c r="B477" s="275" t="s">
        <v>2190</v>
      </c>
      <c r="C477" s="275" t="s">
        <v>2190</v>
      </c>
      <c r="D477" s="276">
        <v>196</v>
      </c>
      <c r="E477" s="277">
        <v>23200</v>
      </c>
      <c r="F477" s="275" t="s">
        <v>2840</v>
      </c>
      <c r="G477" s="309" t="s">
        <v>2072</v>
      </c>
      <c r="H477" s="309">
        <v>44539</v>
      </c>
      <c r="I477" s="309">
        <v>44539</v>
      </c>
      <c r="J477" s="276">
        <v>196</v>
      </c>
    </row>
    <row r="478" spans="1:10" ht="23.25" x14ac:dyDescent="0.35">
      <c r="A478" s="274" t="s">
        <v>2841</v>
      </c>
      <c r="B478" s="275" t="s">
        <v>2190</v>
      </c>
      <c r="C478" s="275" t="s">
        <v>2190</v>
      </c>
      <c r="D478" s="276">
        <v>195</v>
      </c>
      <c r="E478" s="277">
        <v>33991.5</v>
      </c>
      <c r="F478" s="275" t="s">
        <v>2248</v>
      </c>
      <c r="G478" s="309" t="s">
        <v>2072</v>
      </c>
      <c r="H478" s="309">
        <v>44539</v>
      </c>
      <c r="I478" s="309">
        <v>44539</v>
      </c>
      <c r="J478" s="276">
        <v>195</v>
      </c>
    </row>
    <row r="479" spans="1:10" ht="34.9" x14ac:dyDescent="0.35">
      <c r="A479" s="274" t="s">
        <v>2842</v>
      </c>
      <c r="B479" s="275" t="s">
        <v>2190</v>
      </c>
      <c r="C479" s="275" t="s">
        <v>2190</v>
      </c>
      <c r="D479" s="276">
        <v>186</v>
      </c>
      <c r="E479" s="277">
        <v>24000</v>
      </c>
      <c r="F479" s="275" t="s">
        <v>2395</v>
      </c>
      <c r="G479" s="309" t="s">
        <v>2072</v>
      </c>
      <c r="H479" s="309">
        <v>44215</v>
      </c>
      <c r="I479" s="309">
        <v>44215</v>
      </c>
      <c r="J479" s="276">
        <v>186</v>
      </c>
    </row>
    <row r="480" spans="1:10" ht="34.9" x14ac:dyDescent="0.35">
      <c r="A480" s="274" t="s">
        <v>2843</v>
      </c>
      <c r="B480" s="275" t="s">
        <v>2190</v>
      </c>
      <c r="C480" s="275" t="s">
        <v>2190</v>
      </c>
      <c r="D480" s="276">
        <v>184</v>
      </c>
      <c r="E480" s="277">
        <v>19500</v>
      </c>
      <c r="F480" s="275" t="s">
        <v>2590</v>
      </c>
      <c r="G480" s="309" t="s">
        <v>2072</v>
      </c>
      <c r="H480" s="309">
        <v>44215</v>
      </c>
      <c r="I480" s="309">
        <v>44215</v>
      </c>
      <c r="J480" s="276">
        <v>184</v>
      </c>
    </row>
    <row r="481" spans="1:10" ht="34.9" x14ac:dyDescent="0.35">
      <c r="A481" s="274" t="s">
        <v>2844</v>
      </c>
      <c r="B481" s="275" t="s">
        <v>2190</v>
      </c>
      <c r="C481" s="275" t="s">
        <v>2190</v>
      </c>
      <c r="D481" s="276">
        <v>183</v>
      </c>
      <c r="E481" s="277">
        <v>22500</v>
      </c>
      <c r="F481" s="275" t="s">
        <v>2584</v>
      </c>
      <c r="G481" s="309" t="s">
        <v>2072</v>
      </c>
      <c r="H481" s="309">
        <v>44215</v>
      </c>
      <c r="I481" s="309">
        <v>44215</v>
      </c>
      <c r="J481" s="276">
        <v>183</v>
      </c>
    </row>
    <row r="482" spans="1:10" ht="58.15" x14ac:dyDescent="0.35">
      <c r="A482" s="274" t="s">
        <v>2845</v>
      </c>
      <c r="B482" s="275" t="s">
        <v>2190</v>
      </c>
      <c r="C482" s="275" t="s">
        <v>2190</v>
      </c>
      <c r="D482" s="276">
        <v>182</v>
      </c>
      <c r="E482" s="277">
        <v>26000</v>
      </c>
      <c r="F482" s="275" t="s">
        <v>2846</v>
      </c>
      <c r="G482" s="309" t="s">
        <v>2072</v>
      </c>
      <c r="H482" s="309">
        <v>44215</v>
      </c>
      <c r="I482" s="309">
        <v>44215</v>
      </c>
      <c r="J482" s="276">
        <v>182</v>
      </c>
    </row>
    <row r="483" spans="1:10" ht="23.25" x14ac:dyDescent="0.35">
      <c r="A483" s="274" t="s">
        <v>2847</v>
      </c>
      <c r="B483" s="275" t="s">
        <v>2190</v>
      </c>
      <c r="C483" s="275" t="s">
        <v>2190</v>
      </c>
      <c r="D483" s="276">
        <v>181</v>
      </c>
      <c r="E483" s="277">
        <v>24000</v>
      </c>
      <c r="F483" s="275" t="s">
        <v>2670</v>
      </c>
      <c r="G483" s="309" t="s">
        <v>2072</v>
      </c>
      <c r="H483" s="309">
        <v>44215</v>
      </c>
      <c r="I483" s="309">
        <v>44215</v>
      </c>
      <c r="J483" s="276">
        <v>181</v>
      </c>
    </row>
    <row r="484" spans="1:10" ht="58.15" x14ac:dyDescent="0.35">
      <c r="A484" s="274" t="s">
        <v>2848</v>
      </c>
      <c r="B484" s="275" t="s">
        <v>2190</v>
      </c>
      <c r="C484" s="275" t="s">
        <v>2190</v>
      </c>
      <c r="D484" s="276">
        <v>176</v>
      </c>
      <c r="E484" s="277">
        <v>32000</v>
      </c>
      <c r="F484" s="275" t="s">
        <v>2849</v>
      </c>
      <c r="G484" s="309" t="s">
        <v>2072</v>
      </c>
      <c r="H484" s="309">
        <v>44215</v>
      </c>
      <c r="I484" s="309">
        <v>44215</v>
      </c>
      <c r="J484" s="276">
        <v>176</v>
      </c>
    </row>
    <row r="485" spans="1:10" ht="34.9" x14ac:dyDescent="0.35">
      <c r="A485" s="274" t="s">
        <v>2850</v>
      </c>
      <c r="B485" s="275" t="s">
        <v>2190</v>
      </c>
      <c r="C485" s="275" t="s">
        <v>2190</v>
      </c>
      <c r="D485" s="276">
        <v>175</v>
      </c>
      <c r="E485" s="277">
        <v>19200</v>
      </c>
      <c r="F485" s="275" t="s">
        <v>2851</v>
      </c>
      <c r="G485" s="309" t="s">
        <v>2072</v>
      </c>
      <c r="H485" s="309">
        <v>44519</v>
      </c>
      <c r="I485" s="309">
        <v>44519</v>
      </c>
      <c r="J485" s="276">
        <v>175</v>
      </c>
    </row>
    <row r="486" spans="1:10" ht="46.9" thickBot="1" x14ac:dyDescent="0.4">
      <c r="A486" s="280" t="s">
        <v>2852</v>
      </c>
      <c r="B486" s="275" t="s">
        <v>2190</v>
      </c>
      <c r="C486" s="275" t="s">
        <v>2190</v>
      </c>
      <c r="D486" s="276">
        <v>173</v>
      </c>
      <c r="E486" s="277">
        <v>24000</v>
      </c>
      <c r="F486" s="275" t="s">
        <v>2580</v>
      </c>
      <c r="G486" s="309" t="s">
        <v>2072</v>
      </c>
      <c r="H486" s="309">
        <v>44215</v>
      </c>
      <c r="I486" s="309">
        <v>44215</v>
      </c>
      <c r="J486" s="276">
        <v>173</v>
      </c>
    </row>
    <row r="487" spans="1:10" ht="46.5" x14ac:dyDescent="0.35">
      <c r="A487" s="227" t="s">
        <v>2853</v>
      </c>
      <c r="B487" s="275" t="s">
        <v>2190</v>
      </c>
      <c r="C487" s="275" t="s">
        <v>2190</v>
      </c>
      <c r="D487" s="276">
        <v>172</v>
      </c>
      <c r="E487" s="277">
        <v>24000</v>
      </c>
      <c r="F487" s="275" t="s">
        <v>2618</v>
      </c>
      <c r="G487" s="309" t="s">
        <v>2072</v>
      </c>
      <c r="H487" s="309">
        <v>44215</v>
      </c>
      <c r="I487" s="309">
        <v>44215</v>
      </c>
      <c r="J487" s="276">
        <v>172</v>
      </c>
    </row>
    <row r="488" spans="1:10" ht="34.9" x14ac:dyDescent="0.35">
      <c r="A488" s="274" t="s">
        <v>2854</v>
      </c>
      <c r="B488" s="275" t="s">
        <v>2190</v>
      </c>
      <c r="C488" s="275" t="s">
        <v>2190</v>
      </c>
      <c r="D488" s="276">
        <v>171</v>
      </c>
      <c r="E488" s="277">
        <v>24000</v>
      </c>
      <c r="F488" s="275" t="s">
        <v>2855</v>
      </c>
      <c r="G488" s="309" t="s">
        <v>2072</v>
      </c>
      <c r="H488" s="309">
        <v>44215</v>
      </c>
      <c r="I488" s="309">
        <v>44215</v>
      </c>
      <c r="J488" s="276">
        <v>171</v>
      </c>
    </row>
    <row r="489" spans="1:10" ht="46.5" x14ac:dyDescent="0.35">
      <c r="A489" s="274" t="s">
        <v>2856</v>
      </c>
      <c r="B489" s="275" t="s">
        <v>2190</v>
      </c>
      <c r="C489" s="275" t="s">
        <v>2190</v>
      </c>
      <c r="D489" s="276">
        <v>169</v>
      </c>
      <c r="E489" s="277">
        <v>27000</v>
      </c>
      <c r="F489" s="275" t="s">
        <v>2571</v>
      </c>
      <c r="G489" s="309" t="s">
        <v>2072</v>
      </c>
      <c r="H489" s="309">
        <v>44214</v>
      </c>
      <c r="I489" s="309">
        <v>44214</v>
      </c>
      <c r="J489" s="276">
        <v>169</v>
      </c>
    </row>
    <row r="490" spans="1:10" ht="23.25" x14ac:dyDescent="0.35">
      <c r="A490" s="274" t="s">
        <v>2857</v>
      </c>
      <c r="B490" s="275" t="s">
        <v>2190</v>
      </c>
      <c r="C490" s="275" t="s">
        <v>2190</v>
      </c>
      <c r="D490" s="276">
        <v>168</v>
      </c>
      <c r="E490" s="277">
        <v>21000</v>
      </c>
      <c r="F490" s="275" t="s">
        <v>2582</v>
      </c>
      <c r="G490" s="309" t="s">
        <v>2072</v>
      </c>
      <c r="H490" s="309">
        <v>44215</v>
      </c>
      <c r="I490" s="309">
        <v>44215</v>
      </c>
      <c r="J490" s="276">
        <v>168</v>
      </c>
    </row>
    <row r="491" spans="1:10" ht="23.25" x14ac:dyDescent="0.35">
      <c r="A491" s="274" t="s">
        <v>2858</v>
      </c>
      <c r="B491" s="275" t="s">
        <v>2190</v>
      </c>
      <c r="C491" s="275" t="s">
        <v>2190</v>
      </c>
      <c r="D491" s="276">
        <v>167</v>
      </c>
      <c r="E491" s="277">
        <v>21000</v>
      </c>
      <c r="F491" s="275" t="s">
        <v>2586</v>
      </c>
      <c r="G491" s="309" t="s">
        <v>2072</v>
      </c>
      <c r="H491" s="309">
        <v>44215</v>
      </c>
      <c r="I491" s="309">
        <v>44215</v>
      </c>
      <c r="J491" s="276">
        <v>167</v>
      </c>
    </row>
    <row r="492" spans="1:10" ht="34.9" x14ac:dyDescent="0.35">
      <c r="A492" s="227" t="s">
        <v>2859</v>
      </c>
      <c r="B492" s="275" t="s">
        <v>2190</v>
      </c>
      <c r="C492" s="275" t="s">
        <v>2190</v>
      </c>
      <c r="D492" s="276">
        <v>160</v>
      </c>
      <c r="E492" s="277">
        <v>26992</v>
      </c>
      <c r="F492" s="275" t="s">
        <v>2860</v>
      </c>
      <c r="G492" s="309" t="s">
        <v>2072</v>
      </c>
      <c r="H492" s="309">
        <v>44488</v>
      </c>
      <c r="I492" s="309">
        <v>44488</v>
      </c>
      <c r="J492" s="276">
        <v>160</v>
      </c>
    </row>
    <row r="493" spans="1:10" ht="34.9" x14ac:dyDescent="0.35">
      <c r="A493" s="274" t="s">
        <v>2861</v>
      </c>
      <c r="B493" s="275" t="s">
        <v>2190</v>
      </c>
      <c r="C493" s="275" t="s">
        <v>2190</v>
      </c>
      <c r="D493" s="276">
        <v>154</v>
      </c>
      <c r="E493" s="277">
        <v>30000</v>
      </c>
      <c r="F493" s="275" t="s">
        <v>2387</v>
      </c>
      <c r="G493" s="309" t="s">
        <v>2072</v>
      </c>
      <c r="H493" s="309">
        <v>44214</v>
      </c>
      <c r="I493" s="309">
        <v>44214</v>
      </c>
      <c r="J493" s="276">
        <v>154</v>
      </c>
    </row>
    <row r="494" spans="1:10" ht="46.5" x14ac:dyDescent="0.35">
      <c r="A494" s="274" t="s">
        <v>2862</v>
      </c>
      <c r="B494" s="275" t="s">
        <v>2190</v>
      </c>
      <c r="C494" s="275" t="s">
        <v>2190</v>
      </c>
      <c r="D494" s="276">
        <v>149</v>
      </c>
      <c r="E494" s="277">
        <v>21000</v>
      </c>
      <c r="F494" s="275" t="s">
        <v>2639</v>
      </c>
      <c r="G494" s="309" t="s">
        <v>2072</v>
      </c>
      <c r="H494" s="309">
        <v>44214</v>
      </c>
      <c r="I494" s="309">
        <v>44214</v>
      </c>
      <c r="J494" s="276">
        <v>149</v>
      </c>
    </row>
    <row r="495" spans="1:10" ht="34.9" x14ac:dyDescent="0.35">
      <c r="A495" s="274" t="s">
        <v>2863</v>
      </c>
      <c r="B495" s="275" t="s">
        <v>2190</v>
      </c>
      <c r="C495" s="275" t="s">
        <v>2190</v>
      </c>
      <c r="D495" s="276">
        <v>148</v>
      </c>
      <c r="E495" s="277">
        <v>24000</v>
      </c>
      <c r="F495" s="275" t="s">
        <v>2552</v>
      </c>
      <c r="G495" s="309" t="s">
        <v>2072</v>
      </c>
      <c r="H495" s="309">
        <v>44214</v>
      </c>
      <c r="I495" s="309">
        <v>44214</v>
      </c>
      <c r="J495" s="276">
        <v>148</v>
      </c>
    </row>
    <row r="496" spans="1:10" ht="46.5" x14ac:dyDescent="0.35">
      <c r="A496" s="274" t="s">
        <v>2864</v>
      </c>
      <c r="B496" s="275" t="s">
        <v>2190</v>
      </c>
      <c r="C496" s="275" t="s">
        <v>2190</v>
      </c>
      <c r="D496" s="276">
        <v>147</v>
      </c>
      <c r="E496" s="277">
        <v>24000</v>
      </c>
      <c r="F496" s="275" t="s">
        <v>2578</v>
      </c>
      <c r="G496" s="309" t="s">
        <v>2072</v>
      </c>
      <c r="H496" s="309">
        <v>44214</v>
      </c>
      <c r="I496" s="309">
        <v>44214</v>
      </c>
      <c r="J496" s="276">
        <v>147</v>
      </c>
    </row>
    <row r="497" spans="1:10" ht="46.5" x14ac:dyDescent="0.35">
      <c r="A497" s="274" t="s">
        <v>2865</v>
      </c>
      <c r="B497" s="275" t="s">
        <v>2190</v>
      </c>
      <c r="C497" s="275" t="s">
        <v>2190</v>
      </c>
      <c r="D497" s="276">
        <v>146</v>
      </c>
      <c r="E497" s="277">
        <v>24000</v>
      </c>
      <c r="F497" s="275" t="s">
        <v>2615</v>
      </c>
      <c r="G497" s="309" t="s">
        <v>2072</v>
      </c>
      <c r="H497" s="309">
        <v>44214</v>
      </c>
      <c r="I497" s="309">
        <v>44214</v>
      </c>
      <c r="J497" s="276">
        <v>146</v>
      </c>
    </row>
    <row r="498" spans="1:10" ht="34.9" x14ac:dyDescent="0.35">
      <c r="A498" s="274" t="s">
        <v>2866</v>
      </c>
      <c r="B498" s="275" t="s">
        <v>2190</v>
      </c>
      <c r="C498" s="275" t="s">
        <v>2190</v>
      </c>
      <c r="D498" s="276">
        <v>145</v>
      </c>
      <c r="E498" s="277">
        <v>21000</v>
      </c>
      <c r="F498" s="275" t="s">
        <v>2641</v>
      </c>
      <c r="G498" s="309" t="s">
        <v>2072</v>
      </c>
      <c r="H498" s="309">
        <v>44214</v>
      </c>
      <c r="I498" s="309">
        <v>44214</v>
      </c>
      <c r="J498" s="276">
        <v>145</v>
      </c>
    </row>
    <row r="499" spans="1:10" ht="34.9" x14ac:dyDescent="0.35">
      <c r="A499" s="274" t="s">
        <v>2867</v>
      </c>
      <c r="B499" s="275" t="s">
        <v>2190</v>
      </c>
      <c r="C499" s="275" t="s">
        <v>2190</v>
      </c>
      <c r="D499" s="276">
        <v>144</v>
      </c>
      <c r="E499" s="277">
        <v>24000</v>
      </c>
      <c r="F499" s="275" t="s">
        <v>2546</v>
      </c>
      <c r="G499" s="309" t="s">
        <v>2072</v>
      </c>
      <c r="H499" s="309">
        <v>44214</v>
      </c>
      <c r="I499" s="309">
        <v>44214</v>
      </c>
      <c r="J499" s="276">
        <v>144</v>
      </c>
    </row>
    <row r="500" spans="1:10" ht="34.9" x14ac:dyDescent="0.35">
      <c r="A500" s="274" t="s">
        <v>2868</v>
      </c>
      <c r="B500" s="275" t="s">
        <v>2190</v>
      </c>
      <c r="C500" s="275" t="s">
        <v>2190</v>
      </c>
      <c r="D500" s="276">
        <v>140</v>
      </c>
      <c r="E500" s="277">
        <v>21000</v>
      </c>
      <c r="F500" s="275" t="s">
        <v>2869</v>
      </c>
      <c r="G500" s="309" t="s">
        <v>2072</v>
      </c>
      <c r="H500" s="309">
        <v>44214</v>
      </c>
      <c r="I500" s="309">
        <v>44214</v>
      </c>
      <c r="J500" s="276">
        <v>140</v>
      </c>
    </row>
    <row r="501" spans="1:10" ht="23.25" x14ac:dyDescent="0.35">
      <c r="A501" s="274" t="s">
        <v>2870</v>
      </c>
      <c r="B501" s="275" t="s">
        <v>2190</v>
      </c>
      <c r="C501" s="275" t="s">
        <v>2190</v>
      </c>
      <c r="D501" s="276">
        <v>137</v>
      </c>
      <c r="E501" s="277">
        <v>30000</v>
      </c>
      <c r="F501" s="275" t="s">
        <v>2359</v>
      </c>
      <c r="G501" s="309" t="s">
        <v>2072</v>
      </c>
      <c r="H501" s="309">
        <v>44211</v>
      </c>
      <c r="I501" s="309">
        <v>44211</v>
      </c>
      <c r="J501" s="276">
        <v>137</v>
      </c>
    </row>
    <row r="502" spans="1:10" ht="34.9" x14ac:dyDescent="0.35">
      <c r="A502" s="274" t="s">
        <v>2871</v>
      </c>
      <c r="B502" s="275" t="s">
        <v>2190</v>
      </c>
      <c r="C502" s="275" t="s">
        <v>2190</v>
      </c>
      <c r="D502" s="276">
        <v>136</v>
      </c>
      <c r="E502" s="277">
        <v>30000</v>
      </c>
      <c r="F502" s="275" t="s">
        <v>2361</v>
      </c>
      <c r="G502" s="309" t="s">
        <v>2072</v>
      </c>
      <c r="H502" s="309">
        <v>44211</v>
      </c>
      <c r="I502" s="309">
        <v>44211</v>
      </c>
      <c r="J502" s="276">
        <v>136</v>
      </c>
    </row>
    <row r="503" spans="1:10" ht="34.9" x14ac:dyDescent="0.35">
      <c r="A503" s="274" t="s">
        <v>2872</v>
      </c>
      <c r="B503" s="275" t="s">
        <v>2190</v>
      </c>
      <c r="C503" s="275" t="s">
        <v>2190</v>
      </c>
      <c r="D503" s="276">
        <v>135</v>
      </c>
      <c r="E503" s="277">
        <v>30000</v>
      </c>
      <c r="F503" s="275" t="s">
        <v>2389</v>
      </c>
      <c r="G503" s="309" t="s">
        <v>2072</v>
      </c>
      <c r="H503" s="309">
        <v>44211</v>
      </c>
      <c r="I503" s="309">
        <v>44211</v>
      </c>
      <c r="J503" s="276">
        <v>135</v>
      </c>
    </row>
    <row r="504" spans="1:10" ht="34.9" x14ac:dyDescent="0.35">
      <c r="A504" s="274" t="s">
        <v>2873</v>
      </c>
      <c r="B504" s="275" t="s">
        <v>2190</v>
      </c>
      <c r="C504" s="275" t="s">
        <v>2190</v>
      </c>
      <c r="D504" s="276">
        <v>134</v>
      </c>
      <c r="E504" s="277">
        <v>30000</v>
      </c>
      <c r="F504" s="275" t="s">
        <v>2683</v>
      </c>
      <c r="G504" s="309" t="s">
        <v>2072</v>
      </c>
      <c r="H504" s="309">
        <v>44211</v>
      </c>
      <c r="I504" s="309">
        <v>44211</v>
      </c>
      <c r="J504" s="276">
        <v>134</v>
      </c>
    </row>
    <row r="505" spans="1:10" ht="23.25" x14ac:dyDescent="0.35">
      <c r="A505" s="227" t="s">
        <v>2874</v>
      </c>
      <c r="B505" s="275" t="s">
        <v>2190</v>
      </c>
      <c r="C505" s="275" t="s">
        <v>2190</v>
      </c>
      <c r="D505" s="276">
        <v>128</v>
      </c>
      <c r="E505" s="277">
        <v>23000</v>
      </c>
      <c r="F505" s="275" t="s">
        <v>2424</v>
      </c>
      <c r="G505" s="309" t="s">
        <v>2072</v>
      </c>
      <c r="H505" s="309">
        <v>44211</v>
      </c>
      <c r="I505" s="309">
        <v>44211</v>
      </c>
      <c r="J505" s="276">
        <v>128</v>
      </c>
    </row>
    <row r="506" spans="1:10" ht="23.25" x14ac:dyDescent="0.35">
      <c r="A506" s="227" t="s">
        <v>2875</v>
      </c>
      <c r="B506" s="275" t="s">
        <v>2190</v>
      </c>
      <c r="C506" s="275" t="s">
        <v>2190</v>
      </c>
      <c r="D506" s="276">
        <v>124</v>
      </c>
      <c r="E506" s="277">
        <v>20000</v>
      </c>
      <c r="F506" s="275" t="s">
        <v>2230</v>
      </c>
      <c r="G506" s="309" t="s">
        <v>2072</v>
      </c>
      <c r="H506" s="309">
        <v>44211</v>
      </c>
      <c r="I506" s="309">
        <v>44211</v>
      </c>
      <c r="J506" s="276">
        <v>124</v>
      </c>
    </row>
    <row r="507" spans="1:10" ht="23.25" x14ac:dyDescent="0.35">
      <c r="A507" s="227" t="s">
        <v>2876</v>
      </c>
      <c r="B507" s="275" t="s">
        <v>2190</v>
      </c>
      <c r="C507" s="275" t="s">
        <v>2190</v>
      </c>
      <c r="D507" s="276">
        <v>123</v>
      </c>
      <c r="E507" s="277">
        <v>27000</v>
      </c>
      <c r="F507" s="275" t="s">
        <v>2393</v>
      </c>
      <c r="G507" s="309" t="s">
        <v>2072</v>
      </c>
      <c r="H507" s="309">
        <v>44211</v>
      </c>
      <c r="I507" s="309">
        <v>44211</v>
      </c>
      <c r="J507" s="276">
        <v>123</v>
      </c>
    </row>
    <row r="508" spans="1:10" ht="23.25" x14ac:dyDescent="0.35">
      <c r="A508" s="227" t="s">
        <v>2877</v>
      </c>
      <c r="B508" s="275" t="s">
        <v>2190</v>
      </c>
      <c r="C508" s="275" t="s">
        <v>2190</v>
      </c>
      <c r="D508" s="276">
        <v>122</v>
      </c>
      <c r="E508" s="277">
        <v>34500</v>
      </c>
      <c r="F508" s="275" t="s">
        <v>2371</v>
      </c>
      <c r="G508" s="309" t="s">
        <v>2072</v>
      </c>
      <c r="H508" s="309">
        <v>44211</v>
      </c>
      <c r="I508" s="309">
        <v>44211</v>
      </c>
      <c r="J508" s="276">
        <v>122</v>
      </c>
    </row>
    <row r="509" spans="1:10" ht="23.25" x14ac:dyDescent="0.35">
      <c r="A509" s="227" t="s">
        <v>2878</v>
      </c>
      <c r="B509" s="275" t="s">
        <v>2190</v>
      </c>
      <c r="C509" s="275" t="s">
        <v>2190</v>
      </c>
      <c r="D509" s="276">
        <v>121</v>
      </c>
      <c r="E509" s="277">
        <v>24000</v>
      </c>
      <c r="F509" s="275" t="s">
        <v>2606</v>
      </c>
      <c r="G509" s="309" t="s">
        <v>2072</v>
      </c>
      <c r="H509" s="309">
        <v>44211</v>
      </c>
      <c r="I509" s="309">
        <v>44211</v>
      </c>
      <c r="J509" s="276">
        <v>121</v>
      </c>
    </row>
    <row r="510" spans="1:10" ht="23.25" x14ac:dyDescent="0.35">
      <c r="A510" s="227" t="s">
        <v>2879</v>
      </c>
      <c r="B510" s="275" t="s">
        <v>2190</v>
      </c>
      <c r="C510" s="275" t="s">
        <v>2190</v>
      </c>
      <c r="D510" s="276">
        <v>120</v>
      </c>
      <c r="E510" s="277">
        <v>35000</v>
      </c>
      <c r="F510" s="275" t="s">
        <v>2880</v>
      </c>
      <c r="G510" s="309" t="s">
        <v>2072</v>
      </c>
      <c r="H510" s="309">
        <v>44412</v>
      </c>
      <c r="I510" s="309">
        <v>44412</v>
      </c>
      <c r="J510" s="276">
        <v>120</v>
      </c>
    </row>
    <row r="511" spans="1:10" ht="23.25" x14ac:dyDescent="0.35">
      <c r="A511" s="227" t="s">
        <v>2881</v>
      </c>
      <c r="B511" s="275" t="s">
        <v>2190</v>
      </c>
      <c r="C511" s="275" t="s">
        <v>2190</v>
      </c>
      <c r="D511" s="276">
        <v>120</v>
      </c>
      <c r="E511" s="277">
        <v>22760</v>
      </c>
      <c r="F511" s="275" t="s">
        <v>2882</v>
      </c>
      <c r="G511" s="309" t="s">
        <v>2072</v>
      </c>
      <c r="H511" s="309">
        <v>44211</v>
      </c>
      <c r="I511" s="309">
        <v>44211</v>
      </c>
      <c r="J511" s="276">
        <v>120</v>
      </c>
    </row>
    <row r="512" spans="1:10" ht="23.25" x14ac:dyDescent="0.35">
      <c r="A512" s="227" t="s">
        <v>2883</v>
      </c>
      <c r="B512" s="275" t="s">
        <v>2190</v>
      </c>
      <c r="C512" s="275" t="s">
        <v>2190</v>
      </c>
      <c r="D512" s="276">
        <v>96</v>
      </c>
      <c r="E512" s="277">
        <v>24000</v>
      </c>
      <c r="F512" s="275" t="s">
        <v>2884</v>
      </c>
      <c r="G512" s="309" t="s">
        <v>2072</v>
      </c>
      <c r="H512" s="309">
        <v>44211</v>
      </c>
      <c r="I512" s="309">
        <v>44211</v>
      </c>
      <c r="J512" s="276">
        <v>96</v>
      </c>
    </row>
    <row r="513" spans="1:10" ht="23.25" x14ac:dyDescent="0.35">
      <c r="A513" s="274" t="s">
        <v>2885</v>
      </c>
      <c r="B513" s="275" t="s">
        <v>2190</v>
      </c>
      <c r="C513" s="275" t="s">
        <v>2190</v>
      </c>
      <c r="D513" s="276">
        <v>91</v>
      </c>
      <c r="E513" s="277">
        <v>21498.53</v>
      </c>
      <c r="F513" s="275" t="s">
        <v>2886</v>
      </c>
      <c r="G513" s="309" t="s">
        <v>2072</v>
      </c>
      <c r="H513" s="309">
        <v>44364</v>
      </c>
      <c r="I513" s="309">
        <v>44364</v>
      </c>
      <c r="J513" s="276">
        <v>91</v>
      </c>
    </row>
    <row r="514" spans="1:10" ht="23.25" x14ac:dyDescent="0.35">
      <c r="A514" s="274" t="s">
        <v>2887</v>
      </c>
      <c r="B514" s="275" t="s">
        <v>2190</v>
      </c>
      <c r="C514" s="275" t="s">
        <v>2190</v>
      </c>
      <c r="D514" s="276">
        <v>90</v>
      </c>
      <c r="E514" s="277">
        <v>27000</v>
      </c>
      <c r="F514" s="275" t="s">
        <v>2262</v>
      </c>
      <c r="G514" s="309" t="s">
        <v>2072</v>
      </c>
      <c r="H514" s="309">
        <v>44211</v>
      </c>
      <c r="I514" s="309">
        <v>44211</v>
      </c>
      <c r="J514" s="276">
        <v>90</v>
      </c>
    </row>
    <row r="515" spans="1:10" ht="46.5" x14ac:dyDescent="0.35">
      <c r="A515" s="274" t="s">
        <v>2888</v>
      </c>
      <c r="B515" s="275" t="s">
        <v>2190</v>
      </c>
      <c r="C515" s="275" t="s">
        <v>2190</v>
      </c>
      <c r="D515" s="276">
        <v>88</v>
      </c>
      <c r="E515" s="277">
        <v>22000</v>
      </c>
      <c r="F515" s="275" t="s">
        <v>2485</v>
      </c>
      <c r="G515" s="309" t="s">
        <v>2072</v>
      </c>
      <c r="H515" s="309">
        <v>44211</v>
      </c>
      <c r="I515" s="309">
        <v>44211</v>
      </c>
      <c r="J515" s="276">
        <v>88</v>
      </c>
    </row>
    <row r="516" spans="1:10" ht="23.25" x14ac:dyDescent="0.35">
      <c r="A516" s="274" t="s">
        <v>2889</v>
      </c>
      <c r="B516" s="275" t="s">
        <v>2190</v>
      </c>
      <c r="C516" s="275" t="s">
        <v>2190</v>
      </c>
      <c r="D516" s="276">
        <v>87</v>
      </c>
      <c r="E516" s="277">
        <v>20000</v>
      </c>
      <c r="F516" s="275" t="s">
        <v>2258</v>
      </c>
      <c r="G516" s="309" t="s">
        <v>2072</v>
      </c>
      <c r="H516" s="309">
        <v>44211</v>
      </c>
      <c r="I516" s="309">
        <v>44211</v>
      </c>
      <c r="J516" s="276">
        <v>87</v>
      </c>
    </row>
    <row r="517" spans="1:10" ht="34.9" x14ac:dyDescent="0.35">
      <c r="A517" s="274" t="s">
        <v>2890</v>
      </c>
      <c r="B517" s="275" t="s">
        <v>2190</v>
      </c>
      <c r="C517" s="275" t="s">
        <v>2190</v>
      </c>
      <c r="D517" s="276">
        <v>86</v>
      </c>
      <c r="E517" s="277">
        <v>19500</v>
      </c>
      <c r="F517" s="275" t="s">
        <v>2244</v>
      </c>
      <c r="G517" s="309" t="s">
        <v>2072</v>
      </c>
      <c r="H517" s="309">
        <v>44211</v>
      </c>
      <c r="I517" s="309">
        <v>44211</v>
      </c>
      <c r="J517" s="276">
        <v>86</v>
      </c>
    </row>
    <row r="518" spans="1:10" ht="58.15" x14ac:dyDescent="0.35">
      <c r="A518" s="274" t="s">
        <v>2891</v>
      </c>
      <c r="B518" s="275" t="s">
        <v>2190</v>
      </c>
      <c r="C518" s="275" t="s">
        <v>2190</v>
      </c>
      <c r="D518" s="276">
        <v>84</v>
      </c>
      <c r="E518" s="277">
        <v>22000</v>
      </c>
      <c r="F518" s="275" t="s">
        <v>2256</v>
      </c>
      <c r="G518" s="309" t="s">
        <v>2072</v>
      </c>
      <c r="H518" s="309">
        <v>44211</v>
      </c>
      <c r="I518" s="309">
        <v>44211</v>
      </c>
      <c r="J518" s="276">
        <v>84</v>
      </c>
    </row>
    <row r="519" spans="1:10" ht="23.25" x14ac:dyDescent="0.35">
      <c r="A519" s="274" t="s">
        <v>2892</v>
      </c>
      <c r="B519" s="275" t="s">
        <v>2190</v>
      </c>
      <c r="C519" s="275" t="s">
        <v>2190</v>
      </c>
      <c r="D519" s="276">
        <v>83</v>
      </c>
      <c r="E519" s="277">
        <v>30000</v>
      </c>
      <c r="F519" s="275" t="s">
        <v>2893</v>
      </c>
      <c r="G519" s="309" t="s">
        <v>2072</v>
      </c>
      <c r="H519" s="309">
        <v>44211</v>
      </c>
      <c r="I519" s="309">
        <v>44211</v>
      </c>
      <c r="J519" s="276">
        <v>83</v>
      </c>
    </row>
    <row r="520" spans="1:10" ht="34.9" x14ac:dyDescent="0.35">
      <c r="A520" s="227" t="s">
        <v>2894</v>
      </c>
      <c r="B520" s="275" t="s">
        <v>2190</v>
      </c>
      <c r="C520" s="275" t="s">
        <v>2190</v>
      </c>
      <c r="D520" s="276">
        <v>82</v>
      </c>
      <c r="E520" s="277">
        <v>27000</v>
      </c>
      <c r="F520" s="275" t="s">
        <v>2563</v>
      </c>
      <c r="G520" s="309" t="s">
        <v>2072</v>
      </c>
      <c r="H520" s="309">
        <v>44211</v>
      </c>
      <c r="I520" s="309">
        <v>44211</v>
      </c>
      <c r="J520" s="276">
        <v>82</v>
      </c>
    </row>
    <row r="521" spans="1:10" ht="34.9" x14ac:dyDescent="0.35">
      <c r="A521" s="274" t="s">
        <v>2895</v>
      </c>
      <c r="B521" s="275" t="s">
        <v>2190</v>
      </c>
      <c r="C521" s="275" t="s">
        <v>2190</v>
      </c>
      <c r="D521" s="276">
        <v>81</v>
      </c>
      <c r="E521" s="277">
        <v>24000</v>
      </c>
      <c r="F521" s="275" t="s">
        <v>2635</v>
      </c>
      <c r="G521" s="309" t="s">
        <v>2072</v>
      </c>
      <c r="H521" s="309">
        <v>44211</v>
      </c>
      <c r="I521" s="309">
        <v>44211</v>
      </c>
      <c r="J521" s="276">
        <v>81</v>
      </c>
    </row>
    <row r="522" spans="1:10" ht="23.25" x14ac:dyDescent="0.35">
      <c r="A522" s="274" t="s">
        <v>2896</v>
      </c>
      <c r="B522" s="275" t="s">
        <v>2190</v>
      </c>
      <c r="C522" s="275" t="s">
        <v>2190</v>
      </c>
      <c r="D522" s="276">
        <v>76</v>
      </c>
      <c r="E522" s="277">
        <v>242170</v>
      </c>
      <c r="F522" s="275" t="s">
        <v>2209</v>
      </c>
      <c r="G522" s="309" t="s">
        <v>2072</v>
      </c>
      <c r="H522" s="309">
        <v>44335</v>
      </c>
      <c r="I522" s="309">
        <v>44335</v>
      </c>
      <c r="J522" s="276">
        <v>76</v>
      </c>
    </row>
    <row r="523" spans="1:10" ht="34.9" x14ac:dyDescent="0.35">
      <c r="A523" s="274" t="s">
        <v>2897</v>
      </c>
      <c r="B523" s="275" t="s">
        <v>2190</v>
      </c>
      <c r="C523" s="275" t="s">
        <v>2190</v>
      </c>
      <c r="D523" s="276">
        <v>75</v>
      </c>
      <c r="E523" s="277">
        <v>21000</v>
      </c>
      <c r="F523" s="275" t="s">
        <v>2668</v>
      </c>
      <c r="G523" s="309" t="s">
        <v>2072</v>
      </c>
      <c r="H523" s="309">
        <v>44210</v>
      </c>
      <c r="I523" s="309">
        <v>44210</v>
      </c>
      <c r="J523" s="276">
        <v>75</v>
      </c>
    </row>
    <row r="524" spans="1:10" ht="34.9" x14ac:dyDescent="0.35">
      <c r="A524" s="274" t="s">
        <v>2898</v>
      </c>
      <c r="B524" s="275" t="s">
        <v>2190</v>
      </c>
      <c r="C524" s="275" t="s">
        <v>2190</v>
      </c>
      <c r="D524" s="276">
        <v>74</v>
      </c>
      <c r="E524" s="277">
        <v>26667</v>
      </c>
      <c r="F524" s="275" t="s">
        <v>2899</v>
      </c>
      <c r="G524" s="309" t="s">
        <v>2072</v>
      </c>
      <c r="H524" s="309">
        <v>44210</v>
      </c>
      <c r="I524" s="309">
        <v>44210</v>
      </c>
      <c r="J524" s="276">
        <v>74</v>
      </c>
    </row>
    <row r="525" spans="1:10" ht="34.9" x14ac:dyDescent="0.35">
      <c r="A525" s="274" t="s">
        <v>2900</v>
      </c>
      <c r="B525" s="275" t="s">
        <v>2190</v>
      </c>
      <c r="C525" s="275" t="s">
        <v>2190</v>
      </c>
      <c r="D525" s="276">
        <v>72</v>
      </c>
      <c r="E525" s="277">
        <v>21000</v>
      </c>
      <c r="F525" s="275" t="s">
        <v>2316</v>
      </c>
      <c r="G525" s="309" t="s">
        <v>2072</v>
      </c>
      <c r="H525" s="309">
        <v>44210</v>
      </c>
      <c r="I525" s="309">
        <v>44210</v>
      </c>
      <c r="J525" s="276">
        <v>72</v>
      </c>
    </row>
    <row r="526" spans="1:10" ht="23.25" x14ac:dyDescent="0.35">
      <c r="A526" s="274" t="s">
        <v>2901</v>
      </c>
      <c r="B526" s="275" t="s">
        <v>2190</v>
      </c>
      <c r="C526" s="275" t="s">
        <v>2190</v>
      </c>
      <c r="D526" s="276">
        <v>70</v>
      </c>
      <c r="E526" s="277">
        <v>29877.599999999999</v>
      </c>
      <c r="F526" s="275" t="s">
        <v>2902</v>
      </c>
      <c r="G526" s="309" t="s">
        <v>2072</v>
      </c>
      <c r="H526" s="309">
        <v>44328</v>
      </c>
      <c r="I526" s="309">
        <v>44328</v>
      </c>
      <c r="J526" s="276">
        <v>70</v>
      </c>
    </row>
    <row r="527" spans="1:10" ht="34.9" x14ac:dyDescent="0.35">
      <c r="A527" s="274" t="s">
        <v>2903</v>
      </c>
      <c r="B527" s="275" t="s">
        <v>2190</v>
      </c>
      <c r="C527" s="275" t="s">
        <v>2190</v>
      </c>
      <c r="D527" s="276">
        <v>68</v>
      </c>
      <c r="E527" s="277">
        <v>21333</v>
      </c>
      <c r="F527" s="275" t="s">
        <v>2653</v>
      </c>
      <c r="G527" s="309" t="s">
        <v>2072</v>
      </c>
      <c r="H527" s="309">
        <v>44210</v>
      </c>
      <c r="I527" s="309">
        <v>44210</v>
      </c>
      <c r="J527" s="276">
        <v>68</v>
      </c>
    </row>
    <row r="528" spans="1:10" ht="69.75" x14ac:dyDescent="0.35">
      <c r="A528" s="227" t="s">
        <v>2904</v>
      </c>
      <c r="B528" s="275" t="s">
        <v>2190</v>
      </c>
      <c r="C528" s="275" t="s">
        <v>2190</v>
      </c>
      <c r="D528" s="276">
        <v>65</v>
      </c>
      <c r="E528" s="277">
        <v>30000</v>
      </c>
      <c r="F528" s="275" t="s">
        <v>2381</v>
      </c>
      <c r="G528" s="309" t="s">
        <v>2072</v>
      </c>
      <c r="H528" s="309">
        <v>44210</v>
      </c>
      <c r="I528" s="309">
        <v>44210</v>
      </c>
      <c r="J528" s="276">
        <v>65</v>
      </c>
    </row>
    <row r="529" spans="1:10" ht="34.9" x14ac:dyDescent="0.35">
      <c r="A529" s="274" t="s">
        <v>2905</v>
      </c>
      <c r="B529" s="275" t="s">
        <v>2190</v>
      </c>
      <c r="C529" s="275" t="s">
        <v>2190</v>
      </c>
      <c r="D529" s="276">
        <v>64</v>
      </c>
      <c r="E529" s="277">
        <v>30000</v>
      </c>
      <c r="F529" s="275" t="s">
        <v>2675</v>
      </c>
      <c r="G529" s="309" t="s">
        <v>2072</v>
      </c>
      <c r="H529" s="309">
        <v>44211</v>
      </c>
      <c r="I529" s="309">
        <v>44211</v>
      </c>
      <c r="J529" s="276">
        <v>64</v>
      </c>
    </row>
    <row r="530" spans="1:10" ht="34.9" x14ac:dyDescent="0.35">
      <c r="A530" s="227" t="s">
        <v>2906</v>
      </c>
      <c r="B530" s="275" t="s">
        <v>2190</v>
      </c>
      <c r="C530" s="275" t="s">
        <v>2190</v>
      </c>
      <c r="D530" s="276">
        <v>54</v>
      </c>
      <c r="E530" s="277">
        <v>33049.879999999997</v>
      </c>
      <c r="F530" s="275" t="s">
        <v>2137</v>
      </c>
      <c r="G530" s="309" t="s">
        <v>2072</v>
      </c>
      <c r="H530" s="309">
        <v>44209</v>
      </c>
      <c r="I530" s="309">
        <v>44209</v>
      </c>
      <c r="J530" s="276">
        <v>54</v>
      </c>
    </row>
    <row r="531" spans="1:10" ht="34.9" x14ac:dyDescent="0.35">
      <c r="A531" s="227" t="s">
        <v>2907</v>
      </c>
      <c r="B531" s="275" t="s">
        <v>2190</v>
      </c>
      <c r="C531" s="275" t="s">
        <v>2190</v>
      </c>
      <c r="D531" s="276">
        <v>53</v>
      </c>
      <c r="E531" s="277">
        <v>28500</v>
      </c>
      <c r="F531" s="275" t="s">
        <v>2403</v>
      </c>
      <c r="G531" s="309" t="s">
        <v>2072</v>
      </c>
      <c r="H531" s="309">
        <v>44213</v>
      </c>
      <c r="I531" s="309">
        <v>44213</v>
      </c>
      <c r="J531" s="276">
        <v>53</v>
      </c>
    </row>
    <row r="532" spans="1:10" ht="23.25" x14ac:dyDescent="0.35">
      <c r="A532" s="227" t="s">
        <v>2908</v>
      </c>
      <c r="B532" s="275" t="s">
        <v>2190</v>
      </c>
      <c r="C532" s="275" t="s">
        <v>2190</v>
      </c>
      <c r="D532" s="276">
        <v>51</v>
      </c>
      <c r="E532" s="277">
        <v>22565.5</v>
      </c>
      <c r="F532" s="275" t="s">
        <v>2909</v>
      </c>
      <c r="G532" s="309" t="s">
        <v>2072</v>
      </c>
      <c r="H532" s="309">
        <v>44274</v>
      </c>
      <c r="I532" s="309">
        <v>44274</v>
      </c>
      <c r="J532" s="276">
        <v>51</v>
      </c>
    </row>
    <row r="533" spans="1:10" ht="34.9" x14ac:dyDescent="0.35">
      <c r="A533" s="227" t="s">
        <v>2910</v>
      </c>
      <c r="B533" s="275" t="s">
        <v>2190</v>
      </c>
      <c r="C533" s="275" t="s">
        <v>2190</v>
      </c>
      <c r="D533" s="276">
        <v>51</v>
      </c>
      <c r="E533" s="277">
        <v>27000</v>
      </c>
      <c r="F533" s="275" t="s">
        <v>2401</v>
      </c>
      <c r="G533" s="309" t="s">
        <v>2072</v>
      </c>
      <c r="H533" s="309">
        <v>44209</v>
      </c>
      <c r="I533" s="309">
        <v>44209</v>
      </c>
      <c r="J533" s="276">
        <v>51</v>
      </c>
    </row>
    <row r="534" spans="1:10" ht="23.25" x14ac:dyDescent="0.35">
      <c r="A534" s="227" t="s">
        <v>2911</v>
      </c>
      <c r="B534" s="275" t="s">
        <v>2190</v>
      </c>
      <c r="C534" s="275" t="s">
        <v>2190</v>
      </c>
      <c r="D534" s="276">
        <v>50</v>
      </c>
      <c r="E534" s="277">
        <v>31200</v>
      </c>
      <c r="F534" s="275" t="s">
        <v>2912</v>
      </c>
      <c r="G534" s="309" t="s">
        <v>2072</v>
      </c>
      <c r="H534" s="309">
        <v>44209</v>
      </c>
      <c r="I534" s="309">
        <v>44209</v>
      </c>
      <c r="J534" s="276">
        <v>50</v>
      </c>
    </row>
    <row r="535" spans="1:10" ht="34.9" x14ac:dyDescent="0.35">
      <c r="A535" s="227" t="s">
        <v>2913</v>
      </c>
      <c r="B535" s="275" t="s">
        <v>2190</v>
      </c>
      <c r="C535" s="275" t="s">
        <v>2190</v>
      </c>
      <c r="D535" s="276">
        <v>49</v>
      </c>
      <c r="E535" s="277">
        <v>20000</v>
      </c>
      <c r="F535" s="275" t="s">
        <v>2536</v>
      </c>
      <c r="G535" s="309" t="s">
        <v>2072</v>
      </c>
      <c r="H535" s="309">
        <v>44222</v>
      </c>
      <c r="I535" s="309">
        <v>44222</v>
      </c>
      <c r="J535" s="276">
        <v>49</v>
      </c>
    </row>
    <row r="536" spans="1:10" ht="23.25" x14ac:dyDescent="0.35">
      <c r="A536" s="227" t="s">
        <v>2196</v>
      </c>
      <c r="B536" s="275" t="s">
        <v>2190</v>
      </c>
      <c r="C536" s="275" t="s">
        <v>2190</v>
      </c>
      <c r="D536" s="276">
        <v>45</v>
      </c>
      <c r="E536" s="277">
        <v>36596.5</v>
      </c>
      <c r="F536" s="275" t="s">
        <v>2197</v>
      </c>
      <c r="G536" s="309" t="s">
        <v>2072</v>
      </c>
      <c r="H536" s="309">
        <v>44210</v>
      </c>
      <c r="I536" s="309">
        <v>44210</v>
      </c>
      <c r="J536" s="276">
        <v>45</v>
      </c>
    </row>
    <row r="537" spans="1:10" ht="23.25" x14ac:dyDescent="0.35">
      <c r="A537" s="227" t="s">
        <v>2691</v>
      </c>
      <c r="B537" s="275" t="s">
        <v>2190</v>
      </c>
      <c r="C537" s="275" t="s">
        <v>2190</v>
      </c>
      <c r="D537" s="276">
        <v>44</v>
      </c>
      <c r="E537" s="277">
        <v>30322.29</v>
      </c>
      <c r="F537" s="275" t="s">
        <v>2201</v>
      </c>
      <c r="G537" s="309" t="s">
        <v>2072</v>
      </c>
      <c r="H537" s="309">
        <v>44209</v>
      </c>
      <c r="I537" s="309">
        <v>44209</v>
      </c>
      <c r="J537" s="276">
        <v>44</v>
      </c>
    </row>
    <row r="538" spans="1:10" ht="23.25" x14ac:dyDescent="0.35">
      <c r="A538" s="274" t="s">
        <v>2914</v>
      </c>
      <c r="B538" s="275" t="s">
        <v>2190</v>
      </c>
      <c r="C538" s="275" t="s">
        <v>2190</v>
      </c>
      <c r="D538" s="276">
        <v>31</v>
      </c>
      <c r="E538" s="277">
        <v>30000</v>
      </c>
      <c r="F538" s="275" t="s">
        <v>2276</v>
      </c>
      <c r="G538" s="309" t="s">
        <v>2072</v>
      </c>
      <c r="H538" s="309">
        <v>44208</v>
      </c>
      <c r="I538" s="309">
        <v>44208</v>
      </c>
      <c r="J538" s="276">
        <v>31</v>
      </c>
    </row>
    <row r="539" spans="1:10" ht="23.25" x14ac:dyDescent="0.35">
      <c r="A539" s="274" t="s">
        <v>2915</v>
      </c>
      <c r="B539" s="275" t="s">
        <v>2190</v>
      </c>
      <c r="C539" s="275" t="s">
        <v>2190</v>
      </c>
      <c r="D539" s="276">
        <v>30</v>
      </c>
      <c r="E539" s="277">
        <v>2140448.63</v>
      </c>
      <c r="F539" s="275" t="s">
        <v>2916</v>
      </c>
      <c r="G539" s="309" t="s">
        <v>2072</v>
      </c>
      <c r="H539" s="309">
        <v>44256</v>
      </c>
      <c r="I539" s="309">
        <v>44256</v>
      </c>
      <c r="J539" s="276">
        <v>30</v>
      </c>
    </row>
    <row r="540" spans="1:10" ht="46.5" x14ac:dyDescent="0.35">
      <c r="A540" s="274" t="s">
        <v>2917</v>
      </c>
      <c r="B540" s="275" t="s">
        <v>2190</v>
      </c>
      <c r="C540" s="275" t="s">
        <v>2190</v>
      </c>
      <c r="D540" s="276">
        <v>28</v>
      </c>
      <c r="E540" s="277">
        <v>26600</v>
      </c>
      <c r="F540" s="275" t="s">
        <v>2430</v>
      </c>
      <c r="G540" s="309" t="s">
        <v>2072</v>
      </c>
      <c r="H540" s="309">
        <v>44208</v>
      </c>
      <c r="I540" s="309">
        <v>44208</v>
      </c>
      <c r="J540" s="276">
        <v>28</v>
      </c>
    </row>
    <row r="541" spans="1:10" ht="23.25" x14ac:dyDescent="0.35">
      <c r="A541" s="274" t="s">
        <v>2918</v>
      </c>
      <c r="B541" s="275" t="s">
        <v>2190</v>
      </c>
      <c r="C541" s="275" t="s">
        <v>2190</v>
      </c>
      <c r="D541" s="276">
        <v>26</v>
      </c>
      <c r="E541" s="277">
        <v>24000</v>
      </c>
      <c r="F541" s="275" t="s">
        <v>2385</v>
      </c>
      <c r="G541" s="309" t="s">
        <v>2072</v>
      </c>
      <c r="H541" s="309">
        <v>44207</v>
      </c>
      <c r="I541" s="309">
        <v>44207</v>
      </c>
      <c r="J541" s="276">
        <v>26</v>
      </c>
    </row>
    <row r="542" spans="1:10" ht="23.25" x14ac:dyDescent="0.35">
      <c r="A542" s="274" t="s">
        <v>2919</v>
      </c>
      <c r="B542" s="275" t="s">
        <v>2190</v>
      </c>
      <c r="C542" s="275" t="s">
        <v>2190</v>
      </c>
      <c r="D542" s="276">
        <v>25</v>
      </c>
      <c r="E542" s="277">
        <v>19500</v>
      </c>
      <c r="F542" s="275" t="s">
        <v>2274</v>
      </c>
      <c r="G542" s="309" t="s">
        <v>2072</v>
      </c>
      <c r="H542" s="309">
        <v>44207</v>
      </c>
      <c r="I542" s="309">
        <v>44207</v>
      </c>
      <c r="J542" s="276">
        <v>25</v>
      </c>
    </row>
    <row r="543" spans="1:10" ht="23.25" x14ac:dyDescent="0.35">
      <c r="A543" s="227" t="s">
        <v>2920</v>
      </c>
      <c r="B543" s="275" t="s">
        <v>2190</v>
      </c>
      <c r="C543" s="275" t="s">
        <v>2190</v>
      </c>
      <c r="D543" s="276">
        <v>22</v>
      </c>
      <c r="E543" s="277">
        <v>269268.05</v>
      </c>
      <c r="F543" s="275" t="s">
        <v>2916</v>
      </c>
      <c r="G543" s="309" t="s">
        <v>2072</v>
      </c>
      <c r="H543" s="309">
        <v>44238</v>
      </c>
      <c r="I543" s="309">
        <v>44238</v>
      </c>
      <c r="J543" s="276">
        <v>22</v>
      </c>
    </row>
    <row r="544" spans="1:10" ht="23.25" x14ac:dyDescent="0.35">
      <c r="A544" s="274" t="s">
        <v>2921</v>
      </c>
      <c r="B544" s="275" t="s">
        <v>2190</v>
      </c>
      <c r="C544" s="275" t="s">
        <v>2190</v>
      </c>
      <c r="D544" s="276">
        <v>21</v>
      </c>
      <c r="E544" s="277">
        <v>27000</v>
      </c>
      <c r="F544" s="275" t="s">
        <v>2287</v>
      </c>
      <c r="G544" s="309" t="s">
        <v>2072</v>
      </c>
      <c r="H544" s="309">
        <v>44207</v>
      </c>
      <c r="I544" s="309">
        <v>44207</v>
      </c>
      <c r="J544" s="276">
        <v>21</v>
      </c>
    </row>
    <row r="545" spans="1:10" ht="23.25" x14ac:dyDescent="0.35">
      <c r="A545" s="274" t="s">
        <v>2922</v>
      </c>
      <c r="B545" s="275" t="s">
        <v>2190</v>
      </c>
      <c r="C545" s="275" t="s">
        <v>2190</v>
      </c>
      <c r="D545" s="276">
        <v>20</v>
      </c>
      <c r="E545" s="277">
        <v>21000</v>
      </c>
      <c r="F545" s="275" t="s">
        <v>2923</v>
      </c>
      <c r="G545" s="309" t="s">
        <v>2072</v>
      </c>
      <c r="H545" s="309">
        <v>44207</v>
      </c>
      <c r="I545" s="309">
        <v>44207</v>
      </c>
      <c r="J545" s="276">
        <v>20</v>
      </c>
    </row>
    <row r="546" spans="1:10" ht="23.25" x14ac:dyDescent="0.35">
      <c r="A546" s="227" t="s">
        <v>2924</v>
      </c>
      <c r="B546" s="275" t="s">
        <v>2190</v>
      </c>
      <c r="C546" s="275" t="s">
        <v>2190</v>
      </c>
      <c r="D546" s="276">
        <v>19</v>
      </c>
      <c r="E546" s="277">
        <v>22233</v>
      </c>
      <c r="F546" s="275" t="s">
        <v>2278</v>
      </c>
      <c r="G546" s="309" t="s">
        <v>2072</v>
      </c>
      <c r="H546" s="309">
        <v>44213</v>
      </c>
      <c r="I546" s="309">
        <v>44213</v>
      </c>
      <c r="J546" s="276">
        <v>19</v>
      </c>
    </row>
    <row r="547" spans="1:10" ht="23.25" x14ac:dyDescent="0.35">
      <c r="A547" s="227" t="s">
        <v>2921</v>
      </c>
      <c r="B547" s="275" t="s">
        <v>2190</v>
      </c>
      <c r="C547" s="275" t="s">
        <v>2190</v>
      </c>
      <c r="D547" s="276">
        <v>18</v>
      </c>
      <c r="E547" s="277">
        <v>27000</v>
      </c>
      <c r="F547" s="275" t="s">
        <v>2406</v>
      </c>
      <c r="G547" s="309" t="s">
        <v>2072</v>
      </c>
      <c r="H547" s="309">
        <v>44207</v>
      </c>
      <c r="I547" s="309">
        <v>44207</v>
      </c>
      <c r="J547" s="276">
        <v>18</v>
      </c>
    </row>
    <row r="548" spans="1:10" ht="23.25" x14ac:dyDescent="0.35">
      <c r="A548" s="227" t="s">
        <v>2925</v>
      </c>
      <c r="B548" s="275" t="s">
        <v>2190</v>
      </c>
      <c r="C548" s="275" t="s">
        <v>2190</v>
      </c>
      <c r="D548" s="276">
        <v>17</v>
      </c>
      <c r="E548" s="277">
        <v>24000</v>
      </c>
      <c r="F548" s="275" t="s">
        <v>2282</v>
      </c>
      <c r="G548" s="309" t="s">
        <v>2072</v>
      </c>
      <c r="H548" s="309">
        <v>44207</v>
      </c>
      <c r="I548" s="309">
        <v>44207</v>
      </c>
      <c r="J548" s="276">
        <v>17</v>
      </c>
    </row>
    <row r="549" spans="1:10" ht="23.25" x14ac:dyDescent="0.35">
      <c r="A549" s="227" t="s">
        <v>2921</v>
      </c>
      <c r="B549" s="275" t="s">
        <v>2190</v>
      </c>
      <c r="C549" s="275" t="s">
        <v>2190</v>
      </c>
      <c r="D549" s="276">
        <v>15</v>
      </c>
      <c r="E549" s="277">
        <v>24000</v>
      </c>
      <c r="F549" s="275" t="s">
        <v>2408</v>
      </c>
      <c r="G549" s="309" t="s">
        <v>2072</v>
      </c>
      <c r="H549" s="309">
        <v>44207</v>
      </c>
      <c r="I549" s="309">
        <v>44207</v>
      </c>
      <c r="J549" s="276">
        <v>15</v>
      </c>
    </row>
    <row r="550" spans="1:10" ht="23.25" x14ac:dyDescent="0.35">
      <c r="A550" s="227" t="s">
        <v>2926</v>
      </c>
      <c r="B550" s="275" t="s">
        <v>2190</v>
      </c>
      <c r="C550" s="275" t="s">
        <v>2190</v>
      </c>
      <c r="D550" s="276">
        <v>14</v>
      </c>
      <c r="E550" s="277">
        <v>24000</v>
      </c>
      <c r="F550" s="275" t="s">
        <v>2286</v>
      </c>
      <c r="G550" s="309" t="s">
        <v>2072</v>
      </c>
      <c r="H550" s="309">
        <v>44210</v>
      </c>
      <c r="I550" s="309">
        <v>44210</v>
      </c>
      <c r="J550" s="276">
        <v>14</v>
      </c>
    </row>
    <row r="551" spans="1:10" ht="23.25" x14ac:dyDescent="0.35">
      <c r="A551" s="227" t="s">
        <v>2927</v>
      </c>
      <c r="B551" s="275" t="s">
        <v>2190</v>
      </c>
      <c r="C551" s="275" t="s">
        <v>2190</v>
      </c>
      <c r="D551" s="276">
        <v>12</v>
      </c>
      <c r="E551" s="277">
        <v>23040</v>
      </c>
      <c r="F551" s="275" t="s">
        <v>2129</v>
      </c>
      <c r="G551" s="309" t="s">
        <v>2072</v>
      </c>
      <c r="H551" s="309">
        <v>44207</v>
      </c>
      <c r="I551" s="309">
        <v>44207</v>
      </c>
      <c r="J551" s="276">
        <v>12</v>
      </c>
    </row>
    <row r="552" spans="1:10" ht="23.25" x14ac:dyDescent="0.35">
      <c r="A552" s="227" t="s">
        <v>2928</v>
      </c>
      <c r="B552" s="275" t="s">
        <v>2190</v>
      </c>
      <c r="C552" s="275" t="s">
        <v>2190</v>
      </c>
      <c r="D552" s="276">
        <v>11</v>
      </c>
      <c r="E552" s="277">
        <v>18480.400000000001</v>
      </c>
      <c r="F552" s="275" t="s">
        <v>2647</v>
      </c>
      <c r="G552" s="309" t="s">
        <v>2072</v>
      </c>
      <c r="H552" s="309">
        <v>44207</v>
      </c>
      <c r="I552" s="309">
        <v>44207</v>
      </c>
      <c r="J552" s="276">
        <v>11</v>
      </c>
    </row>
    <row r="553" spans="1:10" ht="23.25" x14ac:dyDescent="0.35">
      <c r="A553" s="227" t="s">
        <v>2929</v>
      </c>
      <c r="B553" s="275" t="s">
        <v>2190</v>
      </c>
      <c r="C553" s="275" t="s">
        <v>2190</v>
      </c>
      <c r="D553" s="276">
        <v>7</v>
      </c>
      <c r="E553" s="277">
        <v>31019.300000000003</v>
      </c>
      <c r="F553" s="275" t="s">
        <v>2930</v>
      </c>
      <c r="G553" s="309" t="s">
        <v>2072</v>
      </c>
      <c r="H553" s="309">
        <v>44218</v>
      </c>
      <c r="I553" s="309">
        <v>44218</v>
      </c>
      <c r="J553" s="276">
        <v>7</v>
      </c>
    </row>
    <row r="554" spans="1:10" ht="23.25" x14ac:dyDescent="0.35">
      <c r="A554" s="227" t="s">
        <v>2931</v>
      </c>
      <c r="B554" s="275" t="s">
        <v>2190</v>
      </c>
      <c r="C554" s="275" t="s">
        <v>2190</v>
      </c>
      <c r="D554" s="276">
        <v>6</v>
      </c>
      <c r="E554" s="277">
        <v>19833</v>
      </c>
      <c r="F554" s="275" t="s">
        <v>2280</v>
      </c>
      <c r="G554" s="309" t="s">
        <v>2072</v>
      </c>
      <c r="H554" s="309">
        <v>44204</v>
      </c>
      <c r="I554" s="309">
        <v>44204</v>
      </c>
      <c r="J554" s="276">
        <v>6</v>
      </c>
    </row>
    <row r="555" spans="1:10" ht="23.25" x14ac:dyDescent="0.35">
      <c r="A555" s="227" t="s">
        <v>2931</v>
      </c>
      <c r="B555" s="275" t="s">
        <v>2190</v>
      </c>
      <c r="C555" s="275" t="s">
        <v>2190</v>
      </c>
      <c r="D555" s="276">
        <v>5</v>
      </c>
      <c r="E555" s="277">
        <v>19833</v>
      </c>
      <c r="F555" s="275" t="s">
        <v>2289</v>
      </c>
      <c r="G555" s="309" t="s">
        <v>2072</v>
      </c>
      <c r="H555" s="309">
        <v>44207</v>
      </c>
      <c r="I555" s="309">
        <v>44207</v>
      </c>
      <c r="J555" s="276">
        <v>5</v>
      </c>
    </row>
    <row r="556" spans="1:10" ht="23.25" x14ac:dyDescent="0.35">
      <c r="A556" s="227" t="s">
        <v>2932</v>
      </c>
      <c r="B556" s="275" t="s">
        <v>2190</v>
      </c>
      <c r="C556" s="275" t="s">
        <v>2190</v>
      </c>
      <c r="D556" s="276">
        <v>2</v>
      </c>
      <c r="E556" s="277">
        <v>25858.1</v>
      </c>
      <c r="F556" s="275" t="s">
        <v>2933</v>
      </c>
      <c r="G556" s="309" t="s">
        <v>2072</v>
      </c>
      <c r="H556" s="309">
        <v>44210</v>
      </c>
      <c r="I556" s="309">
        <v>44210</v>
      </c>
      <c r="J556" s="276">
        <v>2</v>
      </c>
    </row>
    <row r="557" spans="1:10" ht="23.25" x14ac:dyDescent="0.35">
      <c r="A557" s="227" t="s">
        <v>2934</v>
      </c>
      <c r="B557" s="275" t="s">
        <v>2190</v>
      </c>
      <c r="C557" s="275" t="s">
        <v>2190</v>
      </c>
      <c r="D557" s="276">
        <v>1</v>
      </c>
      <c r="E557" s="277">
        <v>30000</v>
      </c>
      <c r="F557" s="275" t="s">
        <v>2935</v>
      </c>
      <c r="G557" s="309" t="s">
        <v>2072</v>
      </c>
      <c r="H557" s="309">
        <v>44202</v>
      </c>
      <c r="I557" s="309">
        <v>44202</v>
      </c>
      <c r="J557" s="276">
        <v>1</v>
      </c>
    </row>
    <row r="558" spans="1:10" ht="46.5" x14ac:dyDescent="0.35">
      <c r="A558" s="274" t="s">
        <v>2936</v>
      </c>
      <c r="B558" s="275" t="s">
        <v>2937</v>
      </c>
      <c r="C558" s="275" t="s">
        <v>2069</v>
      </c>
      <c r="D558" s="276" t="s">
        <v>2938</v>
      </c>
      <c r="E558" s="277">
        <v>272721.59999999998</v>
      </c>
      <c r="F558" s="275" t="s">
        <v>2939</v>
      </c>
      <c r="G558" s="276" t="s">
        <v>2082</v>
      </c>
      <c r="H558" s="309">
        <v>44201</v>
      </c>
      <c r="I558" s="309">
        <v>44322</v>
      </c>
      <c r="J558" s="278" t="s">
        <v>2940</v>
      </c>
    </row>
    <row r="559" spans="1:10" ht="46.5" x14ac:dyDescent="0.35">
      <c r="A559" s="274" t="s">
        <v>2941</v>
      </c>
      <c r="B559" s="275" t="s">
        <v>2937</v>
      </c>
      <c r="C559" s="275" t="s">
        <v>2069</v>
      </c>
      <c r="D559" s="276" t="s">
        <v>2942</v>
      </c>
      <c r="E559" s="277">
        <v>797680</v>
      </c>
      <c r="F559" s="275" t="s">
        <v>2943</v>
      </c>
      <c r="G559" s="276" t="s">
        <v>2082</v>
      </c>
      <c r="H559" s="309">
        <v>44222</v>
      </c>
      <c r="I559" s="309">
        <v>44508</v>
      </c>
      <c r="J559" s="278" t="s">
        <v>2944</v>
      </c>
    </row>
    <row r="560" spans="1:10" ht="34.9" x14ac:dyDescent="0.35">
      <c r="A560" s="274" t="s">
        <v>2945</v>
      </c>
      <c r="B560" s="275" t="s">
        <v>2937</v>
      </c>
      <c r="C560" s="275" t="s">
        <v>2069</v>
      </c>
      <c r="D560" s="276" t="s">
        <v>2946</v>
      </c>
      <c r="E560" s="277">
        <v>109000</v>
      </c>
      <c r="F560" s="275" t="s">
        <v>476</v>
      </c>
      <c r="G560" s="276" t="s">
        <v>2072</v>
      </c>
      <c r="H560" s="309">
        <v>44070</v>
      </c>
      <c r="I560" s="309">
        <v>44319</v>
      </c>
      <c r="J560" s="278" t="s">
        <v>2947</v>
      </c>
    </row>
    <row r="561" spans="1:10" ht="34.9" x14ac:dyDescent="0.35">
      <c r="A561" s="274" t="s">
        <v>2948</v>
      </c>
      <c r="B561" s="275" t="s">
        <v>2937</v>
      </c>
      <c r="C561" s="275" t="s">
        <v>2069</v>
      </c>
      <c r="D561" s="276" t="s">
        <v>2949</v>
      </c>
      <c r="E561" s="277">
        <v>85500</v>
      </c>
      <c r="F561" s="275" t="s">
        <v>2950</v>
      </c>
      <c r="G561" s="276" t="s">
        <v>2072</v>
      </c>
      <c r="H561" s="309">
        <v>44375</v>
      </c>
      <c r="I561" s="309">
        <v>44375</v>
      </c>
      <c r="J561" s="278" t="s">
        <v>2951</v>
      </c>
    </row>
    <row r="562" spans="1:10" ht="46.5" x14ac:dyDescent="0.35">
      <c r="A562" s="274" t="s">
        <v>2952</v>
      </c>
      <c r="B562" s="275" t="s">
        <v>2937</v>
      </c>
      <c r="C562" s="275" t="s">
        <v>2069</v>
      </c>
      <c r="D562" s="276" t="s">
        <v>2120</v>
      </c>
      <c r="E562" s="277">
        <v>70000</v>
      </c>
      <c r="F562" s="275" t="s">
        <v>2953</v>
      </c>
      <c r="G562" s="276" t="s">
        <v>2072</v>
      </c>
      <c r="H562" s="309">
        <v>44203</v>
      </c>
      <c r="I562" s="309">
        <v>44284</v>
      </c>
      <c r="J562" s="278" t="s">
        <v>2954</v>
      </c>
    </row>
    <row r="563" spans="1:10" ht="58.15" x14ac:dyDescent="0.35">
      <c r="A563" s="274" t="s">
        <v>2955</v>
      </c>
      <c r="B563" s="275" t="s">
        <v>2937</v>
      </c>
      <c r="C563" s="275" t="s">
        <v>2069</v>
      </c>
      <c r="D563" s="276" t="s">
        <v>2956</v>
      </c>
      <c r="E563" s="277">
        <v>195000</v>
      </c>
      <c r="F563" s="275" t="s">
        <v>472</v>
      </c>
      <c r="G563" s="276" t="s">
        <v>2072</v>
      </c>
      <c r="H563" s="309">
        <v>43714</v>
      </c>
      <c r="I563" s="309">
        <v>44357</v>
      </c>
      <c r="J563" s="278" t="s">
        <v>2957</v>
      </c>
    </row>
    <row r="564" spans="1:10" ht="23.25" x14ac:dyDescent="0.35">
      <c r="A564" s="274" t="s">
        <v>2958</v>
      </c>
      <c r="B564" s="275" t="s">
        <v>2937</v>
      </c>
      <c r="C564" s="275" t="s">
        <v>2069</v>
      </c>
      <c r="D564" s="276" t="s">
        <v>2959</v>
      </c>
      <c r="E564" s="277">
        <v>374000</v>
      </c>
      <c r="F564" s="275" t="s">
        <v>2523</v>
      </c>
      <c r="G564" s="276" t="s">
        <v>2072</v>
      </c>
      <c r="H564" s="309">
        <v>44236</v>
      </c>
      <c r="I564" s="309">
        <v>44256</v>
      </c>
      <c r="J564" s="278" t="s">
        <v>2960</v>
      </c>
    </row>
    <row r="565" spans="1:10" ht="34.9" x14ac:dyDescent="0.35">
      <c r="A565" s="274" t="s">
        <v>2961</v>
      </c>
      <c r="B565" s="275" t="s">
        <v>2937</v>
      </c>
      <c r="C565" s="275" t="s">
        <v>2069</v>
      </c>
      <c r="D565" s="276" t="s">
        <v>2962</v>
      </c>
      <c r="E565" s="277">
        <v>19767</v>
      </c>
      <c r="F565" s="275" t="s">
        <v>2963</v>
      </c>
      <c r="G565" s="276" t="s">
        <v>2072</v>
      </c>
      <c r="H565" s="309">
        <v>43766</v>
      </c>
      <c r="I565" s="309">
        <v>44537</v>
      </c>
      <c r="J565" s="278" t="s">
        <v>2964</v>
      </c>
    </row>
    <row r="566" spans="1:10" ht="34.9" x14ac:dyDescent="0.35">
      <c r="A566" s="274" t="s">
        <v>2965</v>
      </c>
      <c r="B566" s="275" t="s">
        <v>2937</v>
      </c>
      <c r="C566" s="275" t="s">
        <v>2069</v>
      </c>
      <c r="D566" s="276" t="s">
        <v>2966</v>
      </c>
      <c r="E566" s="277">
        <v>77920</v>
      </c>
      <c r="F566" s="275" t="s">
        <v>2967</v>
      </c>
      <c r="G566" s="276" t="s">
        <v>2072</v>
      </c>
      <c r="H566" s="309">
        <v>44504</v>
      </c>
      <c r="I566" s="309">
        <v>44510</v>
      </c>
      <c r="J566" s="278" t="s">
        <v>2968</v>
      </c>
    </row>
    <row r="567" spans="1:10" ht="23.25" x14ac:dyDescent="0.35">
      <c r="A567" s="274" t="s">
        <v>2969</v>
      </c>
      <c r="B567" s="275" t="s">
        <v>2937</v>
      </c>
      <c r="C567" s="275" t="s">
        <v>2069</v>
      </c>
      <c r="D567" s="276" t="s">
        <v>2970</v>
      </c>
      <c r="E567" s="277">
        <v>380000</v>
      </c>
      <c r="F567" s="275" t="s">
        <v>2523</v>
      </c>
      <c r="G567" s="309" t="s">
        <v>2072</v>
      </c>
      <c r="H567" s="309">
        <v>44435</v>
      </c>
      <c r="I567" s="309">
        <v>44524</v>
      </c>
      <c r="J567" s="278" t="s">
        <v>2971</v>
      </c>
    </row>
    <row r="568" spans="1:10" ht="34.9" x14ac:dyDescent="0.35">
      <c r="A568" s="274" t="s">
        <v>2972</v>
      </c>
      <c r="B568" s="275" t="s">
        <v>2937</v>
      </c>
      <c r="C568" s="275" t="s">
        <v>2069</v>
      </c>
      <c r="D568" s="276" t="s">
        <v>2973</v>
      </c>
      <c r="E568" s="277">
        <v>123600</v>
      </c>
      <c r="F568" s="275" t="s">
        <v>2974</v>
      </c>
      <c r="G568" s="309" t="s">
        <v>2072</v>
      </c>
      <c r="H568" s="309">
        <v>44228</v>
      </c>
      <c r="I568" s="309">
        <v>44330</v>
      </c>
      <c r="J568" s="278" t="s">
        <v>2975</v>
      </c>
    </row>
    <row r="569" spans="1:10" ht="23.25" x14ac:dyDescent="0.35">
      <c r="A569" s="274" t="s">
        <v>2976</v>
      </c>
      <c r="B569" s="275" t="s">
        <v>2937</v>
      </c>
      <c r="C569" s="275" t="s">
        <v>2069</v>
      </c>
      <c r="D569" s="276" t="s">
        <v>2977</v>
      </c>
      <c r="E569" s="277">
        <v>63034.83</v>
      </c>
      <c r="F569" s="275" t="s">
        <v>2397</v>
      </c>
      <c r="G569" s="309" t="s">
        <v>2072</v>
      </c>
      <c r="H569" s="309">
        <v>43628</v>
      </c>
      <c r="I569" s="309">
        <v>44216</v>
      </c>
      <c r="J569" s="278" t="s">
        <v>2978</v>
      </c>
    </row>
    <row r="570" spans="1:10" ht="46.5" x14ac:dyDescent="0.35">
      <c r="A570" s="274" t="s">
        <v>2979</v>
      </c>
      <c r="B570" s="275" t="s">
        <v>2937</v>
      </c>
      <c r="C570" s="275" t="s">
        <v>2069</v>
      </c>
      <c r="D570" s="276" t="s">
        <v>2980</v>
      </c>
      <c r="E570" s="277">
        <v>75998</v>
      </c>
      <c r="F570" s="275" t="s">
        <v>2981</v>
      </c>
      <c r="G570" s="309" t="s">
        <v>2072</v>
      </c>
      <c r="H570" s="309">
        <v>44386</v>
      </c>
      <c r="I570" s="309">
        <v>44389</v>
      </c>
      <c r="J570" s="278" t="s">
        <v>2982</v>
      </c>
    </row>
    <row r="571" spans="1:10" ht="23.25" x14ac:dyDescent="0.35">
      <c r="A571" s="274" t="s">
        <v>2983</v>
      </c>
      <c r="B571" s="275" t="s">
        <v>2937</v>
      </c>
      <c r="C571" s="275" t="s">
        <v>2069</v>
      </c>
      <c r="D571" s="276" t="s">
        <v>2984</v>
      </c>
      <c r="E571" s="277">
        <v>108000</v>
      </c>
      <c r="F571" s="275" t="s">
        <v>478</v>
      </c>
      <c r="G571" s="309" t="s">
        <v>2072</v>
      </c>
      <c r="H571" s="309">
        <v>44231</v>
      </c>
      <c r="I571" s="309">
        <v>44300</v>
      </c>
      <c r="J571" s="278" t="s">
        <v>2985</v>
      </c>
    </row>
    <row r="572" spans="1:10" ht="34.9" x14ac:dyDescent="0.35">
      <c r="A572" s="274" t="s">
        <v>2986</v>
      </c>
      <c r="B572" s="275" t="s">
        <v>2937</v>
      </c>
      <c r="C572" s="275" t="s">
        <v>2069</v>
      </c>
      <c r="D572" s="276" t="s">
        <v>2085</v>
      </c>
      <c r="E572" s="277">
        <v>125000</v>
      </c>
      <c r="F572" s="275" t="s">
        <v>475</v>
      </c>
      <c r="G572" s="309" t="s">
        <v>2072</v>
      </c>
      <c r="H572" s="309">
        <v>44111</v>
      </c>
      <c r="I572" s="309">
        <v>44224</v>
      </c>
      <c r="J572" s="278" t="s">
        <v>2987</v>
      </c>
    </row>
    <row r="573" spans="1:10" ht="34.9" x14ac:dyDescent="0.35">
      <c r="A573" s="274" t="s">
        <v>2988</v>
      </c>
      <c r="B573" s="275" t="s">
        <v>2937</v>
      </c>
      <c r="C573" s="275" t="s">
        <v>2069</v>
      </c>
      <c r="D573" s="276" t="s">
        <v>2089</v>
      </c>
      <c r="E573" s="277">
        <v>132573</v>
      </c>
      <c r="F573" s="275" t="s">
        <v>479</v>
      </c>
      <c r="G573" s="309" t="s">
        <v>2072</v>
      </c>
      <c r="H573" s="309">
        <v>44270</v>
      </c>
      <c r="I573" s="309">
        <v>44270</v>
      </c>
      <c r="J573" s="278" t="s">
        <v>2989</v>
      </c>
    </row>
    <row r="574" spans="1:10" ht="34.9" x14ac:dyDescent="0.35">
      <c r="A574" s="274" t="s">
        <v>2990</v>
      </c>
      <c r="B574" s="275" t="s">
        <v>2937</v>
      </c>
      <c r="C574" s="275" t="s">
        <v>2069</v>
      </c>
      <c r="D574" s="276" t="s">
        <v>2101</v>
      </c>
      <c r="E574" s="277">
        <v>66000</v>
      </c>
      <c r="F574" s="275" t="s">
        <v>2991</v>
      </c>
      <c r="G574" s="309" t="s">
        <v>2072</v>
      </c>
      <c r="H574" s="309">
        <v>44098</v>
      </c>
      <c r="I574" s="309">
        <v>44272</v>
      </c>
      <c r="J574" s="278" t="s">
        <v>2992</v>
      </c>
    </row>
    <row r="575" spans="1:10" ht="23.25" x14ac:dyDescent="0.35">
      <c r="A575" s="274" t="s">
        <v>2993</v>
      </c>
      <c r="B575" s="275" t="s">
        <v>2937</v>
      </c>
      <c r="C575" s="275" t="s">
        <v>2069</v>
      </c>
      <c r="D575" s="276" t="s">
        <v>2109</v>
      </c>
      <c r="E575" s="277">
        <v>37984</v>
      </c>
      <c r="F575" s="275" t="s">
        <v>2994</v>
      </c>
      <c r="G575" s="309" t="s">
        <v>2072</v>
      </c>
      <c r="H575" s="309">
        <v>44347</v>
      </c>
      <c r="I575" s="309">
        <v>44354</v>
      </c>
      <c r="J575" s="278" t="s">
        <v>2995</v>
      </c>
    </row>
    <row r="576" spans="1:10" ht="34.9" x14ac:dyDescent="0.35">
      <c r="A576" s="274" t="s">
        <v>2996</v>
      </c>
      <c r="B576" s="275" t="s">
        <v>2997</v>
      </c>
      <c r="C576" s="275" t="s">
        <v>2069</v>
      </c>
      <c r="D576" s="276" t="s">
        <v>2998</v>
      </c>
      <c r="E576" s="277">
        <v>22000</v>
      </c>
      <c r="F576" s="275" t="s">
        <v>2999</v>
      </c>
      <c r="G576" s="309" t="s">
        <v>2082</v>
      </c>
      <c r="H576" s="309">
        <v>42133</v>
      </c>
      <c r="I576" s="309">
        <v>44498</v>
      </c>
      <c r="J576" s="278" t="s">
        <v>3000</v>
      </c>
    </row>
    <row r="577" spans="1:10" x14ac:dyDescent="0.35">
      <c r="A577" s="281"/>
      <c r="B577" s="281"/>
      <c r="C577" s="281"/>
      <c r="D577" s="282"/>
      <c r="E577" s="281"/>
      <c r="F577" s="281"/>
      <c r="G577" s="283"/>
      <c r="H577" s="284"/>
      <c r="I577" s="284"/>
      <c r="J577" s="284"/>
    </row>
    <row r="578" spans="1:10" ht="17.649999999999999" x14ac:dyDescent="0.35">
      <c r="A578" s="285" t="s">
        <v>184</v>
      </c>
      <c r="B578" s="286"/>
      <c r="C578" s="286"/>
      <c r="D578" s="287"/>
      <c r="E578" s="288">
        <f>+SUM(E579:E1158)</f>
        <v>34737707.510000005</v>
      </c>
      <c r="F578" s="286"/>
      <c r="G578" s="289"/>
      <c r="H578" s="290"/>
      <c r="I578" s="290"/>
      <c r="J578" s="290"/>
    </row>
    <row r="579" spans="1:10" ht="23.25" x14ac:dyDescent="0.35">
      <c r="A579" s="275" t="s">
        <v>3001</v>
      </c>
      <c r="B579" s="275" t="s">
        <v>2068</v>
      </c>
      <c r="C579" s="275" t="s">
        <v>2069</v>
      </c>
      <c r="D579" s="276" t="s">
        <v>3002</v>
      </c>
      <c r="E579" s="277">
        <v>174500</v>
      </c>
      <c r="F579" s="275" t="s">
        <v>2071</v>
      </c>
      <c r="G579" s="309" t="s">
        <v>2072</v>
      </c>
      <c r="H579" s="309">
        <v>43549</v>
      </c>
      <c r="I579" s="309">
        <v>44704</v>
      </c>
      <c r="J579" s="276" t="s">
        <v>3003</v>
      </c>
    </row>
    <row r="580" spans="1:10" ht="23.25" x14ac:dyDescent="0.35">
      <c r="A580" s="275" t="s">
        <v>3004</v>
      </c>
      <c r="B580" s="275" t="s">
        <v>3005</v>
      </c>
      <c r="C580" s="275" t="s">
        <v>2069</v>
      </c>
      <c r="D580" s="276">
        <v>43</v>
      </c>
      <c r="E580" s="277">
        <v>28450.06</v>
      </c>
      <c r="F580" s="275" t="s">
        <v>3006</v>
      </c>
      <c r="G580" s="309" t="s">
        <v>2072</v>
      </c>
      <c r="H580" s="309">
        <v>44624</v>
      </c>
      <c r="I580" s="309">
        <v>44624</v>
      </c>
      <c r="J580" s="276" t="s">
        <v>3007</v>
      </c>
    </row>
    <row r="581" spans="1:10" ht="23.25" x14ac:dyDescent="0.35">
      <c r="A581" s="275" t="s">
        <v>3004</v>
      </c>
      <c r="B581" s="275" t="s">
        <v>3005</v>
      </c>
      <c r="C581" s="275" t="s">
        <v>2069</v>
      </c>
      <c r="D581" s="276">
        <v>42</v>
      </c>
      <c r="E581" s="277">
        <v>24351.8</v>
      </c>
      <c r="F581" s="275" t="s">
        <v>3008</v>
      </c>
      <c r="G581" s="309" t="s">
        <v>2072</v>
      </c>
      <c r="H581" s="309">
        <v>44624</v>
      </c>
      <c r="I581" s="309">
        <v>44624</v>
      </c>
      <c r="J581" s="276" t="s">
        <v>3009</v>
      </c>
    </row>
    <row r="582" spans="1:10" ht="23.25" x14ac:dyDescent="0.35">
      <c r="A582" s="275" t="s">
        <v>3004</v>
      </c>
      <c r="B582" s="275" t="s">
        <v>3005</v>
      </c>
      <c r="C582" s="275" t="s">
        <v>2069</v>
      </c>
      <c r="D582" s="276">
        <v>41</v>
      </c>
      <c r="E582" s="277">
        <v>45055.98</v>
      </c>
      <c r="F582" s="275" t="s">
        <v>3010</v>
      </c>
      <c r="G582" s="309" t="s">
        <v>2072</v>
      </c>
      <c r="H582" s="309">
        <v>44624</v>
      </c>
      <c r="I582" s="309">
        <v>44624</v>
      </c>
      <c r="J582" s="276" t="s">
        <v>3011</v>
      </c>
    </row>
    <row r="583" spans="1:10" ht="23.25" x14ac:dyDescent="0.35">
      <c r="A583" s="275" t="s">
        <v>3012</v>
      </c>
      <c r="B583" s="275" t="s">
        <v>3005</v>
      </c>
      <c r="C583" s="275" t="s">
        <v>2069</v>
      </c>
      <c r="D583" s="276">
        <v>148</v>
      </c>
      <c r="E583" s="277">
        <v>46658.33</v>
      </c>
      <c r="F583" s="275" t="s">
        <v>3013</v>
      </c>
      <c r="G583" s="309" t="s">
        <v>2072</v>
      </c>
      <c r="H583" s="309">
        <v>44755</v>
      </c>
      <c r="I583" s="309">
        <v>44755</v>
      </c>
      <c r="J583" s="276" t="s">
        <v>3014</v>
      </c>
    </row>
    <row r="584" spans="1:10" ht="34.9" x14ac:dyDescent="0.35">
      <c r="A584" s="275" t="s">
        <v>3012</v>
      </c>
      <c r="B584" s="275" t="s">
        <v>3005</v>
      </c>
      <c r="C584" s="275" t="s">
        <v>2069</v>
      </c>
      <c r="D584" s="276">
        <v>147</v>
      </c>
      <c r="E584" s="277">
        <v>19085.41</v>
      </c>
      <c r="F584" s="275" t="s">
        <v>3015</v>
      </c>
      <c r="G584" s="309" t="s">
        <v>2072</v>
      </c>
      <c r="H584" s="309">
        <v>44755</v>
      </c>
      <c r="I584" s="309">
        <v>44755</v>
      </c>
      <c r="J584" s="276" t="s">
        <v>3016</v>
      </c>
    </row>
    <row r="585" spans="1:10" ht="23.25" x14ac:dyDescent="0.35">
      <c r="A585" s="275" t="s">
        <v>3017</v>
      </c>
      <c r="B585" s="275" t="s">
        <v>3005</v>
      </c>
      <c r="C585" s="275" t="s">
        <v>2069</v>
      </c>
      <c r="D585" s="276">
        <v>116</v>
      </c>
      <c r="E585" s="277">
        <v>31378.76</v>
      </c>
      <c r="F585" s="275" t="s">
        <v>3018</v>
      </c>
      <c r="G585" s="309" t="s">
        <v>2072</v>
      </c>
      <c r="H585" s="309">
        <v>44720</v>
      </c>
      <c r="I585" s="309">
        <v>44720</v>
      </c>
      <c r="J585" s="276" t="s">
        <v>3019</v>
      </c>
    </row>
    <row r="586" spans="1:10" ht="46.5" x14ac:dyDescent="0.35">
      <c r="A586" s="274" t="s">
        <v>3020</v>
      </c>
      <c r="B586" s="275" t="s">
        <v>2079</v>
      </c>
      <c r="C586" s="275" t="s">
        <v>2069</v>
      </c>
      <c r="D586" s="276" t="s">
        <v>3021</v>
      </c>
      <c r="E586" s="277">
        <v>293485.28000000003</v>
      </c>
      <c r="F586" s="275" t="s">
        <v>3022</v>
      </c>
      <c r="G586" s="309" t="s">
        <v>2072</v>
      </c>
      <c r="H586" s="309">
        <v>44526</v>
      </c>
      <c r="I586" s="309">
        <v>44596</v>
      </c>
      <c r="J586" s="276" t="s">
        <v>3023</v>
      </c>
    </row>
    <row r="587" spans="1:10" ht="58.15" x14ac:dyDescent="0.35">
      <c r="A587" s="274" t="s">
        <v>3024</v>
      </c>
      <c r="B587" s="275" t="s">
        <v>2079</v>
      </c>
      <c r="C587" s="275" t="s">
        <v>2069</v>
      </c>
      <c r="D587" s="276" t="s">
        <v>3025</v>
      </c>
      <c r="E587" s="277">
        <v>45000</v>
      </c>
      <c r="F587" s="275" t="s">
        <v>2789</v>
      </c>
      <c r="G587" s="309" t="s">
        <v>2082</v>
      </c>
      <c r="H587" s="309">
        <v>44468</v>
      </c>
      <c r="I587" s="309">
        <v>44589</v>
      </c>
      <c r="J587" s="276" t="s">
        <v>3026</v>
      </c>
    </row>
    <row r="588" spans="1:10" ht="23.25" x14ac:dyDescent="0.35">
      <c r="A588" s="274" t="s">
        <v>3027</v>
      </c>
      <c r="B588" s="275" t="s">
        <v>2079</v>
      </c>
      <c r="C588" s="275" t="s">
        <v>2069</v>
      </c>
      <c r="D588" s="276" t="s">
        <v>3028</v>
      </c>
      <c r="E588" s="277">
        <v>240750</v>
      </c>
      <c r="F588" s="275" t="s">
        <v>2789</v>
      </c>
      <c r="G588" s="309" t="s">
        <v>2082</v>
      </c>
      <c r="H588" s="309">
        <v>44076</v>
      </c>
      <c r="I588" s="309">
        <v>44727</v>
      </c>
      <c r="J588" s="276" t="s">
        <v>3029</v>
      </c>
    </row>
    <row r="589" spans="1:10" ht="34.9" x14ac:dyDescent="0.35">
      <c r="A589" s="274" t="s">
        <v>3030</v>
      </c>
      <c r="B589" s="275" t="s">
        <v>2079</v>
      </c>
      <c r="C589" s="275" t="s">
        <v>2069</v>
      </c>
      <c r="D589" s="276" t="s">
        <v>3031</v>
      </c>
      <c r="E589" s="277">
        <v>225209</v>
      </c>
      <c r="F589" s="275" t="s">
        <v>2090</v>
      </c>
      <c r="G589" s="309" t="s">
        <v>2072</v>
      </c>
      <c r="H589" s="309">
        <v>44721</v>
      </c>
      <c r="I589" s="309">
        <v>44726</v>
      </c>
      <c r="J589" s="276" t="s">
        <v>3032</v>
      </c>
    </row>
    <row r="590" spans="1:10" ht="23.25" x14ac:dyDescent="0.35">
      <c r="A590" s="274" t="s">
        <v>3033</v>
      </c>
      <c r="B590" s="275" t="s">
        <v>2119</v>
      </c>
      <c r="C590" s="275" t="s">
        <v>2069</v>
      </c>
      <c r="D590" s="276" t="s">
        <v>3034</v>
      </c>
      <c r="E590" s="277">
        <v>383664</v>
      </c>
      <c r="F590" s="275" t="s">
        <v>2129</v>
      </c>
      <c r="G590" s="309" t="s">
        <v>2082</v>
      </c>
      <c r="H590" s="309">
        <v>44298</v>
      </c>
      <c r="I590" s="309">
        <v>44593</v>
      </c>
      <c r="J590" s="276" t="s">
        <v>3035</v>
      </c>
    </row>
    <row r="591" spans="1:10" ht="23.25" x14ac:dyDescent="0.35">
      <c r="A591" s="274" t="s">
        <v>3036</v>
      </c>
      <c r="B591" s="275" t="s">
        <v>2119</v>
      </c>
      <c r="C591" s="275" t="s">
        <v>2069</v>
      </c>
      <c r="D591" s="276" t="s">
        <v>3037</v>
      </c>
      <c r="E591" s="277">
        <v>4294728.6100000003</v>
      </c>
      <c r="F591" s="275" t="s">
        <v>3038</v>
      </c>
      <c r="G591" s="309" t="s">
        <v>2082</v>
      </c>
      <c r="H591" s="309">
        <v>44127</v>
      </c>
      <c r="I591" s="309">
        <v>44726</v>
      </c>
      <c r="J591" s="276" t="s">
        <v>3039</v>
      </c>
    </row>
    <row r="592" spans="1:10" ht="23.25" x14ac:dyDescent="0.35">
      <c r="A592" s="274" t="s">
        <v>3040</v>
      </c>
      <c r="B592" s="275" t="s">
        <v>2119</v>
      </c>
      <c r="C592" s="275" t="s">
        <v>2069</v>
      </c>
      <c r="D592" s="276" t="s">
        <v>3037</v>
      </c>
      <c r="E592" s="277">
        <v>1420405.23</v>
      </c>
      <c r="F592" s="275" t="s">
        <v>2164</v>
      </c>
      <c r="G592" s="309" t="s">
        <v>2072</v>
      </c>
      <c r="H592" s="309">
        <v>44127</v>
      </c>
      <c r="I592" s="309">
        <v>44599</v>
      </c>
      <c r="J592" s="276" t="s">
        <v>3039</v>
      </c>
    </row>
    <row r="593" spans="1:10" ht="34.9" x14ac:dyDescent="0.35">
      <c r="A593" s="274" t="s">
        <v>3041</v>
      </c>
      <c r="B593" s="275" t="s">
        <v>2119</v>
      </c>
      <c r="C593" s="275" t="s">
        <v>2069</v>
      </c>
      <c r="D593" s="276" t="s">
        <v>3042</v>
      </c>
      <c r="E593" s="277">
        <v>509320</v>
      </c>
      <c r="F593" s="275" t="s">
        <v>2153</v>
      </c>
      <c r="G593" s="309" t="s">
        <v>2072</v>
      </c>
      <c r="H593" s="309">
        <v>43866</v>
      </c>
      <c r="I593" s="309">
        <v>44593</v>
      </c>
      <c r="J593" s="276" t="s">
        <v>3043</v>
      </c>
    </row>
    <row r="594" spans="1:10" ht="34.9" x14ac:dyDescent="0.35">
      <c r="A594" s="274" t="s">
        <v>3044</v>
      </c>
      <c r="B594" s="275" t="s">
        <v>2119</v>
      </c>
      <c r="C594" s="275" t="s">
        <v>2069</v>
      </c>
      <c r="D594" s="276" t="s">
        <v>3025</v>
      </c>
      <c r="E594" s="277">
        <v>401940</v>
      </c>
      <c r="F594" s="275" t="s">
        <v>2153</v>
      </c>
      <c r="G594" s="309" t="s">
        <v>2082</v>
      </c>
      <c r="H594" s="309">
        <v>44662</v>
      </c>
      <c r="I594" s="309">
        <v>44677</v>
      </c>
      <c r="J594" s="276" t="s">
        <v>3045</v>
      </c>
    </row>
    <row r="595" spans="1:10" ht="46.5" x14ac:dyDescent="0.35">
      <c r="A595" s="274" t="s">
        <v>3046</v>
      </c>
      <c r="B595" s="275" t="s">
        <v>2119</v>
      </c>
      <c r="C595" s="275" t="s">
        <v>2069</v>
      </c>
      <c r="D595" s="276" t="s">
        <v>3047</v>
      </c>
      <c r="E595" s="277">
        <v>679136.61</v>
      </c>
      <c r="F595" s="275" t="s">
        <v>2434</v>
      </c>
      <c r="G595" s="309" t="s">
        <v>2082</v>
      </c>
      <c r="H595" s="309">
        <v>44734</v>
      </c>
      <c r="I595" s="309">
        <v>44768</v>
      </c>
      <c r="J595" s="276" t="s">
        <v>3048</v>
      </c>
    </row>
    <row r="596" spans="1:10" ht="34.9" x14ac:dyDescent="0.35">
      <c r="A596" s="274" t="s">
        <v>3049</v>
      </c>
      <c r="B596" s="275" t="s">
        <v>2119</v>
      </c>
      <c r="C596" s="275" t="s">
        <v>2069</v>
      </c>
      <c r="D596" s="276" t="s">
        <v>3050</v>
      </c>
      <c r="E596" s="277">
        <v>399946</v>
      </c>
      <c r="F596" s="275" t="s">
        <v>2149</v>
      </c>
      <c r="G596" s="309" t="s">
        <v>2072</v>
      </c>
      <c r="H596" s="309">
        <v>44537</v>
      </c>
      <c r="I596" s="309">
        <v>44616</v>
      </c>
      <c r="J596" s="276" t="s">
        <v>3051</v>
      </c>
    </row>
    <row r="597" spans="1:10" ht="34.9" x14ac:dyDescent="0.35">
      <c r="A597" s="274" t="s">
        <v>3052</v>
      </c>
      <c r="B597" s="275" t="s">
        <v>2119</v>
      </c>
      <c r="C597" s="275" t="s">
        <v>2069</v>
      </c>
      <c r="D597" s="276" t="s">
        <v>3053</v>
      </c>
      <c r="E597" s="277">
        <v>2263282</v>
      </c>
      <c r="F597" s="275" t="s">
        <v>2137</v>
      </c>
      <c r="G597" s="309" t="s">
        <v>2082</v>
      </c>
      <c r="H597" s="309">
        <v>44270</v>
      </c>
      <c r="I597" s="309">
        <v>44586</v>
      </c>
      <c r="J597" s="276" t="s">
        <v>3054</v>
      </c>
    </row>
    <row r="598" spans="1:10" ht="23.25" x14ac:dyDescent="0.35">
      <c r="A598" s="274" t="s">
        <v>3055</v>
      </c>
      <c r="B598" s="275" t="s">
        <v>2119</v>
      </c>
      <c r="C598" s="275" t="s">
        <v>2069</v>
      </c>
      <c r="D598" s="276" t="s">
        <v>3056</v>
      </c>
      <c r="E598" s="277">
        <v>267000</v>
      </c>
      <c r="F598" s="275" t="s">
        <v>2121</v>
      </c>
      <c r="G598" s="309" t="s">
        <v>2072</v>
      </c>
      <c r="H598" s="309">
        <v>44266</v>
      </c>
      <c r="I598" s="309">
        <v>44600</v>
      </c>
      <c r="J598" s="276" t="s">
        <v>2122</v>
      </c>
    </row>
    <row r="599" spans="1:10" ht="34.9" x14ac:dyDescent="0.35">
      <c r="A599" s="274" t="s">
        <v>3057</v>
      </c>
      <c r="B599" s="275" t="s">
        <v>2119</v>
      </c>
      <c r="C599" s="275" t="s">
        <v>2069</v>
      </c>
      <c r="D599" s="276" t="s">
        <v>3058</v>
      </c>
      <c r="E599" s="277">
        <v>838599.96</v>
      </c>
      <c r="F599" s="275" t="s">
        <v>2076</v>
      </c>
      <c r="G599" s="309" t="s">
        <v>2082</v>
      </c>
      <c r="H599" s="309">
        <v>44126</v>
      </c>
      <c r="I599" s="309">
        <v>44593</v>
      </c>
      <c r="J599" s="276" t="s">
        <v>3059</v>
      </c>
    </row>
    <row r="600" spans="1:10" ht="34.9" x14ac:dyDescent="0.35">
      <c r="A600" s="274" t="s">
        <v>3060</v>
      </c>
      <c r="B600" s="275" t="s">
        <v>2119</v>
      </c>
      <c r="C600" s="275" t="s">
        <v>2069</v>
      </c>
      <c r="D600" s="276" t="s">
        <v>3061</v>
      </c>
      <c r="E600" s="277">
        <v>1072215</v>
      </c>
      <c r="F600" s="275" t="s">
        <v>2076</v>
      </c>
      <c r="G600" s="309" t="s">
        <v>2082</v>
      </c>
      <c r="H600" s="309">
        <v>44400</v>
      </c>
      <c r="I600" s="309">
        <v>44596</v>
      </c>
      <c r="J600" s="276" t="s">
        <v>3062</v>
      </c>
    </row>
    <row r="601" spans="1:10" ht="23.25" x14ac:dyDescent="0.35">
      <c r="A601" s="274" t="s">
        <v>3063</v>
      </c>
      <c r="B601" s="275" t="s">
        <v>2119</v>
      </c>
      <c r="C601" s="275" t="s">
        <v>2069</v>
      </c>
      <c r="D601" s="276" t="s">
        <v>3064</v>
      </c>
      <c r="E601" s="277">
        <v>157838.41</v>
      </c>
      <c r="F601" s="275" t="s">
        <v>2158</v>
      </c>
      <c r="G601" s="309" t="s">
        <v>2072</v>
      </c>
      <c r="H601" s="309">
        <v>44118</v>
      </c>
      <c r="I601" s="309">
        <v>44596</v>
      </c>
      <c r="J601" s="276" t="s">
        <v>2159</v>
      </c>
    </row>
    <row r="602" spans="1:10" ht="23.25" x14ac:dyDescent="0.35">
      <c r="A602" s="274" t="s">
        <v>3065</v>
      </c>
      <c r="B602" s="275" t="s">
        <v>2119</v>
      </c>
      <c r="C602" s="275" t="s">
        <v>2069</v>
      </c>
      <c r="D602" s="276" t="s">
        <v>3066</v>
      </c>
      <c r="E602" s="277">
        <v>1428832.9300000004</v>
      </c>
      <c r="F602" s="275" t="s">
        <v>2125</v>
      </c>
      <c r="G602" s="309" t="s">
        <v>2072</v>
      </c>
      <c r="H602" s="309">
        <v>43493</v>
      </c>
      <c r="I602" s="309">
        <v>44708</v>
      </c>
      <c r="J602" s="276" t="s">
        <v>3067</v>
      </c>
    </row>
    <row r="603" spans="1:10" ht="23.25" x14ac:dyDescent="0.35">
      <c r="A603" s="274" t="s">
        <v>3068</v>
      </c>
      <c r="B603" s="275" t="s">
        <v>2119</v>
      </c>
      <c r="C603" s="275" t="s">
        <v>2069</v>
      </c>
      <c r="D603" s="276" t="s">
        <v>3031</v>
      </c>
      <c r="E603" s="277">
        <v>333903.5</v>
      </c>
      <c r="F603" s="275" t="s">
        <v>2125</v>
      </c>
      <c r="G603" s="309" t="s">
        <v>2082</v>
      </c>
      <c r="H603" s="309">
        <v>44746</v>
      </c>
      <c r="I603" s="309">
        <v>44763</v>
      </c>
      <c r="J603" s="276" t="s">
        <v>3069</v>
      </c>
    </row>
    <row r="604" spans="1:10" ht="34.9" x14ac:dyDescent="0.35">
      <c r="A604" s="274" t="s">
        <v>3070</v>
      </c>
      <c r="B604" s="275" t="s">
        <v>2119</v>
      </c>
      <c r="C604" s="275" t="s">
        <v>2069</v>
      </c>
      <c r="D604" s="276" t="s">
        <v>3071</v>
      </c>
      <c r="E604" s="277">
        <v>570127.60000000009</v>
      </c>
      <c r="F604" s="275" t="s">
        <v>2116</v>
      </c>
      <c r="G604" s="309" t="s">
        <v>2082</v>
      </c>
      <c r="H604" s="309">
        <v>44399</v>
      </c>
      <c r="I604" s="309">
        <v>44708</v>
      </c>
      <c r="J604" s="276" t="s">
        <v>3072</v>
      </c>
    </row>
    <row r="605" spans="1:10" ht="34.9" x14ac:dyDescent="0.35">
      <c r="A605" s="274" t="s">
        <v>3073</v>
      </c>
      <c r="B605" s="275" t="s">
        <v>2169</v>
      </c>
      <c r="C605" s="275" t="s">
        <v>2069</v>
      </c>
      <c r="D605" s="276" t="s">
        <v>3074</v>
      </c>
      <c r="E605" s="277">
        <v>168000</v>
      </c>
      <c r="F605" s="275" t="s">
        <v>3075</v>
      </c>
      <c r="G605" s="309" t="s">
        <v>2072</v>
      </c>
      <c r="H605" s="309">
        <v>44783</v>
      </c>
      <c r="I605" s="309">
        <v>44783</v>
      </c>
      <c r="J605" s="276" t="s">
        <v>3074</v>
      </c>
    </row>
    <row r="606" spans="1:10" ht="34.9" x14ac:dyDescent="0.35">
      <c r="A606" s="274" t="s">
        <v>3076</v>
      </c>
      <c r="B606" s="275" t="s">
        <v>2169</v>
      </c>
      <c r="C606" s="275" t="s">
        <v>2069</v>
      </c>
      <c r="D606" s="276" t="s">
        <v>3074</v>
      </c>
      <c r="E606" s="277">
        <v>244625.2</v>
      </c>
      <c r="F606" s="275" t="s">
        <v>3077</v>
      </c>
      <c r="G606" s="309" t="s">
        <v>2072</v>
      </c>
      <c r="H606" s="309">
        <v>44783</v>
      </c>
      <c r="I606" s="309">
        <v>44783</v>
      </c>
      <c r="J606" s="276" t="s">
        <v>3074</v>
      </c>
    </row>
    <row r="607" spans="1:10" ht="46.5" x14ac:dyDescent="0.35">
      <c r="A607" s="274" t="s">
        <v>3078</v>
      </c>
      <c r="B607" s="275" t="s">
        <v>2169</v>
      </c>
      <c r="C607" s="275" t="s">
        <v>2069</v>
      </c>
      <c r="D607" s="276" t="s">
        <v>3079</v>
      </c>
      <c r="E607" s="277">
        <v>80016</v>
      </c>
      <c r="F607" s="275" t="s">
        <v>2187</v>
      </c>
      <c r="G607" s="309" t="s">
        <v>2072</v>
      </c>
      <c r="H607" s="309">
        <v>44718</v>
      </c>
      <c r="I607" s="309">
        <v>44718</v>
      </c>
      <c r="J607" s="276" t="s">
        <v>3080</v>
      </c>
    </row>
    <row r="608" spans="1:10" ht="34.9" x14ac:dyDescent="0.35">
      <c r="A608" s="274" t="s">
        <v>3081</v>
      </c>
      <c r="B608" s="275" t="s">
        <v>2169</v>
      </c>
      <c r="C608" s="275" t="s">
        <v>2069</v>
      </c>
      <c r="D608" s="276" t="s">
        <v>3082</v>
      </c>
      <c r="E608" s="277">
        <v>167661.5</v>
      </c>
      <c r="F608" s="275" t="s">
        <v>3083</v>
      </c>
      <c r="G608" s="309" t="s">
        <v>2072</v>
      </c>
      <c r="H608" s="309">
        <v>44718</v>
      </c>
      <c r="I608" s="309">
        <v>44718</v>
      </c>
      <c r="J608" s="276" t="s">
        <v>3084</v>
      </c>
    </row>
    <row r="609" spans="1:10" ht="23.25" x14ac:dyDescent="0.35">
      <c r="A609" s="274" t="s">
        <v>3085</v>
      </c>
      <c r="B609" s="275" t="s">
        <v>2169</v>
      </c>
      <c r="C609" s="275" t="s">
        <v>2069</v>
      </c>
      <c r="D609" s="276" t="s">
        <v>3086</v>
      </c>
      <c r="E609" s="277">
        <v>113148</v>
      </c>
      <c r="F609" s="275" t="s">
        <v>3087</v>
      </c>
      <c r="G609" s="309" t="s">
        <v>2072</v>
      </c>
      <c r="H609" s="309">
        <v>44718</v>
      </c>
      <c r="I609" s="309">
        <v>44718</v>
      </c>
      <c r="J609" s="276" t="s">
        <v>3088</v>
      </c>
    </row>
    <row r="610" spans="1:10" ht="23.25" x14ac:dyDescent="0.35">
      <c r="A610" s="274" t="s">
        <v>3089</v>
      </c>
      <c r="B610" s="275" t="s">
        <v>2169</v>
      </c>
      <c r="C610" s="275" t="s">
        <v>2069</v>
      </c>
      <c r="D610" s="276" t="s">
        <v>3031</v>
      </c>
      <c r="E610" s="277">
        <v>68349.119999999995</v>
      </c>
      <c r="F610" s="275" t="s">
        <v>3090</v>
      </c>
      <c r="G610" s="309" t="s">
        <v>2072</v>
      </c>
      <c r="H610" s="309">
        <v>44718</v>
      </c>
      <c r="I610" s="309">
        <v>44718</v>
      </c>
      <c r="J610" s="276" t="s">
        <v>3091</v>
      </c>
    </row>
    <row r="611" spans="1:10" ht="23.25" x14ac:dyDescent="0.35">
      <c r="A611" s="274" t="s">
        <v>3092</v>
      </c>
      <c r="B611" s="275" t="s">
        <v>2190</v>
      </c>
      <c r="C611" s="275" t="s">
        <v>2190</v>
      </c>
      <c r="D611" s="276">
        <v>156</v>
      </c>
      <c r="E611" s="277">
        <v>21857</v>
      </c>
      <c r="F611" s="275" t="s">
        <v>2930</v>
      </c>
      <c r="G611" s="309" t="s">
        <v>2072</v>
      </c>
      <c r="H611" s="309">
        <v>44762</v>
      </c>
      <c r="I611" s="309">
        <v>44762</v>
      </c>
      <c r="J611" s="276" t="s">
        <v>3093</v>
      </c>
    </row>
    <row r="612" spans="1:10" ht="23.25" x14ac:dyDescent="0.35">
      <c r="A612" s="274" t="s">
        <v>3094</v>
      </c>
      <c r="B612" s="275" t="s">
        <v>2190</v>
      </c>
      <c r="C612" s="275" t="s">
        <v>2190</v>
      </c>
      <c r="D612" s="276">
        <v>26</v>
      </c>
      <c r="E612" s="277">
        <v>30000</v>
      </c>
      <c r="F612" s="275" t="s">
        <v>3095</v>
      </c>
      <c r="G612" s="309" t="s">
        <v>2072</v>
      </c>
      <c r="H612" s="309">
        <v>44573</v>
      </c>
      <c r="I612" s="309">
        <v>44573</v>
      </c>
      <c r="J612" s="276" t="s">
        <v>3096</v>
      </c>
    </row>
    <row r="613" spans="1:10" ht="23.25" x14ac:dyDescent="0.35">
      <c r="A613" s="274" t="s">
        <v>3097</v>
      </c>
      <c r="B613" s="275" t="s">
        <v>2190</v>
      </c>
      <c r="C613" s="275" t="s">
        <v>2190</v>
      </c>
      <c r="D613" s="276">
        <v>575</v>
      </c>
      <c r="E613" s="277">
        <v>19500</v>
      </c>
      <c r="F613" s="275" t="s">
        <v>3098</v>
      </c>
      <c r="G613" s="309" t="s">
        <v>2072</v>
      </c>
      <c r="H613" s="309">
        <v>44663</v>
      </c>
      <c r="I613" s="309">
        <v>44663</v>
      </c>
      <c r="J613" s="276" t="s">
        <v>3099</v>
      </c>
    </row>
    <row r="614" spans="1:10" ht="46.5" x14ac:dyDescent="0.35">
      <c r="A614" s="274" t="s">
        <v>3100</v>
      </c>
      <c r="B614" s="275" t="s">
        <v>2190</v>
      </c>
      <c r="C614" s="275" t="s">
        <v>2190</v>
      </c>
      <c r="D614" s="276">
        <v>1253</v>
      </c>
      <c r="E614" s="277">
        <v>25000</v>
      </c>
      <c r="F614" s="275" t="s">
        <v>3101</v>
      </c>
      <c r="G614" s="309" t="s">
        <v>2072</v>
      </c>
      <c r="H614" s="309">
        <v>44764</v>
      </c>
      <c r="I614" s="309">
        <v>44764</v>
      </c>
      <c r="J614" s="276" t="s">
        <v>3102</v>
      </c>
    </row>
    <row r="615" spans="1:10" ht="58.15" x14ac:dyDescent="0.35">
      <c r="A615" s="274" t="s">
        <v>3103</v>
      </c>
      <c r="B615" s="275" t="s">
        <v>2190</v>
      </c>
      <c r="C615" s="275" t="s">
        <v>2190</v>
      </c>
      <c r="D615" s="276">
        <v>1235</v>
      </c>
      <c r="E615" s="277">
        <v>30000</v>
      </c>
      <c r="F615" s="275" t="s">
        <v>3104</v>
      </c>
      <c r="G615" s="309" t="s">
        <v>2072</v>
      </c>
      <c r="H615" s="309">
        <v>44762</v>
      </c>
      <c r="I615" s="309">
        <v>44762</v>
      </c>
      <c r="J615" s="276" t="s">
        <v>3105</v>
      </c>
    </row>
    <row r="616" spans="1:10" ht="58.15" x14ac:dyDescent="0.35">
      <c r="A616" s="274" t="s">
        <v>3106</v>
      </c>
      <c r="B616" s="275" t="s">
        <v>2190</v>
      </c>
      <c r="C616" s="275" t="s">
        <v>2190</v>
      </c>
      <c r="D616" s="276">
        <v>871</v>
      </c>
      <c r="E616" s="277">
        <v>24000</v>
      </c>
      <c r="F616" s="275" t="s">
        <v>3107</v>
      </c>
      <c r="G616" s="309" t="s">
        <v>2072</v>
      </c>
      <c r="H616" s="309">
        <v>44707</v>
      </c>
      <c r="I616" s="309">
        <v>44707</v>
      </c>
      <c r="J616" s="276" t="s">
        <v>3108</v>
      </c>
    </row>
    <row r="617" spans="1:10" ht="46.5" x14ac:dyDescent="0.35">
      <c r="A617" s="274" t="s">
        <v>3109</v>
      </c>
      <c r="B617" s="275" t="s">
        <v>2190</v>
      </c>
      <c r="C617" s="275" t="s">
        <v>2190</v>
      </c>
      <c r="D617" s="276">
        <v>1115</v>
      </c>
      <c r="E617" s="277">
        <v>21000</v>
      </c>
      <c r="F617" s="275" t="s">
        <v>3110</v>
      </c>
      <c r="G617" s="309" t="s">
        <v>2072</v>
      </c>
      <c r="H617" s="309">
        <v>44750</v>
      </c>
      <c r="I617" s="309">
        <v>44750</v>
      </c>
      <c r="J617" s="276" t="s">
        <v>3111</v>
      </c>
    </row>
    <row r="618" spans="1:10" ht="46.5" x14ac:dyDescent="0.35">
      <c r="A618" s="274" t="s">
        <v>3112</v>
      </c>
      <c r="B618" s="275" t="s">
        <v>2190</v>
      </c>
      <c r="C618" s="275" t="s">
        <v>2190</v>
      </c>
      <c r="D618" s="276">
        <v>1233</v>
      </c>
      <c r="E618" s="277">
        <v>30000</v>
      </c>
      <c r="F618" s="275" t="s">
        <v>3113</v>
      </c>
      <c r="G618" s="309" t="s">
        <v>2072</v>
      </c>
      <c r="H618" s="309">
        <v>44762</v>
      </c>
      <c r="I618" s="309">
        <v>44762</v>
      </c>
      <c r="J618" s="276" t="s">
        <v>3114</v>
      </c>
    </row>
    <row r="619" spans="1:10" ht="58.15" x14ac:dyDescent="0.35">
      <c r="A619" s="274" t="s">
        <v>3115</v>
      </c>
      <c r="B619" s="275" t="s">
        <v>2190</v>
      </c>
      <c r="C619" s="275" t="s">
        <v>2190</v>
      </c>
      <c r="D619" s="276">
        <v>1234</v>
      </c>
      <c r="E619" s="277">
        <v>32500</v>
      </c>
      <c r="F619" s="275" t="s">
        <v>3116</v>
      </c>
      <c r="G619" s="309" t="s">
        <v>2072</v>
      </c>
      <c r="H619" s="309">
        <v>44762</v>
      </c>
      <c r="I619" s="309">
        <v>44762</v>
      </c>
      <c r="J619" s="276" t="s">
        <v>3117</v>
      </c>
    </row>
    <row r="620" spans="1:10" ht="34.9" x14ac:dyDescent="0.35">
      <c r="A620" s="274" t="s">
        <v>3118</v>
      </c>
      <c r="B620" s="275" t="s">
        <v>2190</v>
      </c>
      <c r="C620" s="275" t="s">
        <v>2190</v>
      </c>
      <c r="D620" s="276">
        <v>1346</v>
      </c>
      <c r="E620" s="277">
        <v>21000</v>
      </c>
      <c r="F620" s="275" t="s">
        <v>3119</v>
      </c>
      <c r="G620" s="309" t="s">
        <v>2072</v>
      </c>
      <c r="H620" s="309">
        <v>44782</v>
      </c>
      <c r="I620" s="309">
        <v>44782</v>
      </c>
      <c r="J620" s="276" t="s">
        <v>3120</v>
      </c>
    </row>
    <row r="621" spans="1:10" ht="46.5" x14ac:dyDescent="0.35">
      <c r="A621" s="274" t="s">
        <v>3121</v>
      </c>
      <c r="B621" s="275" t="s">
        <v>2190</v>
      </c>
      <c r="C621" s="275" t="s">
        <v>2190</v>
      </c>
      <c r="D621" s="276">
        <v>1267</v>
      </c>
      <c r="E621" s="277">
        <v>32000</v>
      </c>
      <c r="F621" s="275" t="s">
        <v>2519</v>
      </c>
      <c r="G621" s="309" t="s">
        <v>2072</v>
      </c>
      <c r="H621" s="309">
        <v>44767</v>
      </c>
      <c r="I621" s="309">
        <v>44767</v>
      </c>
      <c r="J621" s="276" t="s">
        <v>3122</v>
      </c>
    </row>
    <row r="622" spans="1:10" ht="58.15" x14ac:dyDescent="0.35">
      <c r="A622" s="274" t="s">
        <v>3123</v>
      </c>
      <c r="B622" s="275" t="s">
        <v>2190</v>
      </c>
      <c r="C622" s="275" t="s">
        <v>2190</v>
      </c>
      <c r="D622" s="276">
        <v>713</v>
      </c>
      <c r="E622" s="277">
        <v>32000</v>
      </c>
      <c r="F622" s="275" t="s">
        <v>2580</v>
      </c>
      <c r="G622" s="309" t="s">
        <v>2072</v>
      </c>
      <c r="H622" s="309">
        <v>44686</v>
      </c>
      <c r="I622" s="309">
        <v>44686</v>
      </c>
      <c r="J622" s="276" t="s">
        <v>3124</v>
      </c>
    </row>
    <row r="623" spans="1:10" ht="46.5" x14ac:dyDescent="0.35">
      <c r="A623" s="274" t="s">
        <v>3125</v>
      </c>
      <c r="B623" s="275" t="s">
        <v>2190</v>
      </c>
      <c r="C623" s="275" t="s">
        <v>2190</v>
      </c>
      <c r="D623" s="276">
        <v>1314</v>
      </c>
      <c r="E623" s="277">
        <v>20000</v>
      </c>
      <c r="F623" s="275" t="s">
        <v>3126</v>
      </c>
      <c r="G623" s="309" t="s">
        <v>2072</v>
      </c>
      <c r="H623" s="309">
        <v>44776</v>
      </c>
      <c r="I623" s="309">
        <v>44776</v>
      </c>
      <c r="J623" s="276" t="s">
        <v>3127</v>
      </c>
    </row>
    <row r="624" spans="1:10" ht="46.5" x14ac:dyDescent="0.35">
      <c r="A624" s="274" t="s">
        <v>3128</v>
      </c>
      <c r="B624" s="275" t="s">
        <v>2190</v>
      </c>
      <c r="C624" s="275" t="s">
        <v>2190</v>
      </c>
      <c r="D624" s="276">
        <v>1242</v>
      </c>
      <c r="E624" s="277">
        <v>21000</v>
      </c>
      <c r="F624" s="275" t="s">
        <v>3129</v>
      </c>
      <c r="G624" s="309" t="s">
        <v>2072</v>
      </c>
      <c r="H624" s="309">
        <v>44764</v>
      </c>
      <c r="I624" s="309">
        <v>44764</v>
      </c>
      <c r="J624" s="276" t="s">
        <v>3130</v>
      </c>
    </row>
    <row r="625" spans="1:10" ht="34.9" x14ac:dyDescent="0.35">
      <c r="A625" s="274" t="s">
        <v>3131</v>
      </c>
      <c r="B625" s="275" t="s">
        <v>2190</v>
      </c>
      <c r="C625" s="275" t="s">
        <v>2190</v>
      </c>
      <c r="D625" s="276">
        <v>1191</v>
      </c>
      <c r="E625" s="277">
        <v>27500</v>
      </c>
      <c r="F625" s="275" t="s">
        <v>3132</v>
      </c>
      <c r="G625" s="309" t="s">
        <v>2072</v>
      </c>
      <c r="H625" s="309">
        <v>44757</v>
      </c>
      <c r="I625" s="309">
        <v>44757</v>
      </c>
      <c r="J625" s="276" t="s">
        <v>3133</v>
      </c>
    </row>
    <row r="626" spans="1:10" ht="23.25" x14ac:dyDescent="0.35">
      <c r="A626" s="274" t="s">
        <v>3134</v>
      </c>
      <c r="B626" s="275" t="s">
        <v>2190</v>
      </c>
      <c r="C626" s="275" t="s">
        <v>2190</v>
      </c>
      <c r="D626" s="276">
        <v>1313</v>
      </c>
      <c r="E626" s="277">
        <v>30000</v>
      </c>
      <c r="F626" s="275" t="s">
        <v>3135</v>
      </c>
      <c r="G626" s="309" t="s">
        <v>2072</v>
      </c>
      <c r="H626" s="309">
        <v>44776</v>
      </c>
      <c r="I626" s="309">
        <v>44776</v>
      </c>
      <c r="J626" s="276" t="s">
        <v>3136</v>
      </c>
    </row>
    <row r="627" spans="1:10" ht="46.5" x14ac:dyDescent="0.35">
      <c r="A627" s="274" t="s">
        <v>3137</v>
      </c>
      <c r="B627" s="275" t="s">
        <v>2190</v>
      </c>
      <c r="C627" s="275" t="s">
        <v>2190</v>
      </c>
      <c r="D627" s="276">
        <v>1114</v>
      </c>
      <c r="E627" s="277">
        <v>36000</v>
      </c>
      <c r="F627" s="275" t="s">
        <v>3138</v>
      </c>
      <c r="G627" s="309" t="s">
        <v>2072</v>
      </c>
      <c r="H627" s="309">
        <v>44749</v>
      </c>
      <c r="I627" s="309">
        <v>44749</v>
      </c>
      <c r="J627" s="276" t="s">
        <v>3139</v>
      </c>
    </row>
    <row r="628" spans="1:10" ht="34.9" x14ac:dyDescent="0.35">
      <c r="A628" s="274" t="s">
        <v>3140</v>
      </c>
      <c r="B628" s="275" t="s">
        <v>2190</v>
      </c>
      <c r="C628" s="275" t="s">
        <v>2190</v>
      </c>
      <c r="D628" s="276">
        <v>1258</v>
      </c>
      <c r="E628" s="277">
        <v>27500</v>
      </c>
      <c r="F628" s="275" t="s">
        <v>3141</v>
      </c>
      <c r="G628" s="309" t="s">
        <v>2072</v>
      </c>
      <c r="H628" s="309">
        <v>44764</v>
      </c>
      <c r="I628" s="309">
        <v>44764</v>
      </c>
      <c r="J628" s="276" t="s">
        <v>3142</v>
      </c>
    </row>
    <row r="629" spans="1:10" ht="58.15" x14ac:dyDescent="0.35">
      <c r="A629" s="274" t="s">
        <v>3143</v>
      </c>
      <c r="B629" s="275" t="s">
        <v>2190</v>
      </c>
      <c r="C629" s="275" t="s">
        <v>2190</v>
      </c>
      <c r="D629" s="276">
        <v>110</v>
      </c>
      <c r="E629" s="277">
        <v>36000</v>
      </c>
      <c r="F629" s="275" t="s">
        <v>3144</v>
      </c>
      <c r="G629" s="309" t="s">
        <v>2072</v>
      </c>
      <c r="H629" s="309">
        <v>44582</v>
      </c>
      <c r="I629" s="309">
        <v>44582</v>
      </c>
      <c r="J629" s="276" t="s">
        <v>3145</v>
      </c>
    </row>
    <row r="630" spans="1:10" ht="46.5" x14ac:dyDescent="0.35">
      <c r="A630" s="274" t="s">
        <v>3146</v>
      </c>
      <c r="B630" s="275" t="s">
        <v>2190</v>
      </c>
      <c r="C630" s="275" t="s">
        <v>2190</v>
      </c>
      <c r="D630" s="276">
        <v>671</v>
      </c>
      <c r="E630" s="277">
        <v>24000</v>
      </c>
      <c r="F630" s="275" t="s">
        <v>3147</v>
      </c>
      <c r="G630" s="309" t="s">
        <v>2072</v>
      </c>
      <c r="H630" s="309">
        <v>44680</v>
      </c>
      <c r="I630" s="309">
        <v>44680</v>
      </c>
      <c r="J630" s="276" t="s">
        <v>3148</v>
      </c>
    </row>
    <row r="631" spans="1:10" ht="58.15" x14ac:dyDescent="0.35">
      <c r="A631" s="274" t="s">
        <v>3149</v>
      </c>
      <c r="B631" s="275" t="s">
        <v>2190</v>
      </c>
      <c r="C631" s="275" t="s">
        <v>2190</v>
      </c>
      <c r="D631" s="276">
        <v>176</v>
      </c>
      <c r="E631" s="277">
        <v>36000</v>
      </c>
      <c r="F631" s="275" t="s">
        <v>3150</v>
      </c>
      <c r="G631" s="309" t="s">
        <v>2072</v>
      </c>
      <c r="H631" s="309">
        <v>44587</v>
      </c>
      <c r="I631" s="309">
        <v>44587</v>
      </c>
      <c r="J631" s="276" t="s">
        <v>3151</v>
      </c>
    </row>
    <row r="632" spans="1:10" ht="58.15" x14ac:dyDescent="0.35">
      <c r="A632" s="274" t="s">
        <v>3152</v>
      </c>
      <c r="B632" s="275" t="s">
        <v>2190</v>
      </c>
      <c r="C632" s="275" t="s">
        <v>2190</v>
      </c>
      <c r="D632" s="276">
        <v>1139</v>
      </c>
      <c r="E632" s="277">
        <v>22500</v>
      </c>
      <c r="F632" s="275" t="s">
        <v>3153</v>
      </c>
      <c r="G632" s="309" t="s">
        <v>2072</v>
      </c>
      <c r="H632" s="309">
        <v>44754</v>
      </c>
      <c r="I632" s="309">
        <v>44754</v>
      </c>
      <c r="J632" s="276" t="s">
        <v>3154</v>
      </c>
    </row>
    <row r="633" spans="1:10" ht="46.5" x14ac:dyDescent="0.35">
      <c r="A633" s="274" t="s">
        <v>3155</v>
      </c>
      <c r="B633" s="275" t="s">
        <v>2190</v>
      </c>
      <c r="C633" s="275" t="s">
        <v>2190</v>
      </c>
      <c r="D633" s="276">
        <v>1434</v>
      </c>
      <c r="E633" s="277">
        <v>28000</v>
      </c>
      <c r="F633" s="275" t="s">
        <v>3147</v>
      </c>
      <c r="G633" s="309" t="s">
        <v>2072</v>
      </c>
      <c r="H633" s="309">
        <v>44798</v>
      </c>
      <c r="I633" s="309">
        <v>44798</v>
      </c>
      <c r="J633" s="276" t="s">
        <v>3156</v>
      </c>
    </row>
    <row r="634" spans="1:10" ht="46.5" x14ac:dyDescent="0.35">
      <c r="A634" s="274" t="s">
        <v>3157</v>
      </c>
      <c r="B634" s="275" t="s">
        <v>2190</v>
      </c>
      <c r="C634" s="275" t="s">
        <v>2190</v>
      </c>
      <c r="D634" s="276">
        <v>595</v>
      </c>
      <c r="E634" s="277">
        <v>28500</v>
      </c>
      <c r="F634" s="275" t="s">
        <v>3158</v>
      </c>
      <c r="G634" s="309" t="s">
        <v>2072</v>
      </c>
      <c r="H634" s="309">
        <v>44672</v>
      </c>
      <c r="I634" s="309">
        <v>44672</v>
      </c>
      <c r="J634" s="276" t="s">
        <v>3159</v>
      </c>
    </row>
    <row r="635" spans="1:10" ht="46.5" x14ac:dyDescent="0.35">
      <c r="A635" s="274" t="s">
        <v>3160</v>
      </c>
      <c r="B635" s="275" t="s">
        <v>2190</v>
      </c>
      <c r="C635" s="275" t="s">
        <v>2190</v>
      </c>
      <c r="D635" s="276">
        <v>718</v>
      </c>
      <c r="E635" s="277">
        <v>30000</v>
      </c>
      <c r="F635" s="275" t="s">
        <v>3161</v>
      </c>
      <c r="G635" s="309" t="s">
        <v>2072</v>
      </c>
      <c r="H635" s="309">
        <v>44686</v>
      </c>
      <c r="I635" s="309">
        <v>44686</v>
      </c>
      <c r="J635" s="276" t="s">
        <v>3162</v>
      </c>
    </row>
    <row r="636" spans="1:10" ht="34.9" x14ac:dyDescent="0.35">
      <c r="A636" s="274" t="s">
        <v>3163</v>
      </c>
      <c r="B636" s="275" t="s">
        <v>2190</v>
      </c>
      <c r="C636" s="275" t="s">
        <v>2190</v>
      </c>
      <c r="D636" s="276">
        <v>175</v>
      </c>
      <c r="E636" s="277">
        <v>24000</v>
      </c>
      <c r="F636" s="275" t="s">
        <v>3164</v>
      </c>
      <c r="G636" s="309" t="s">
        <v>2072</v>
      </c>
      <c r="H636" s="309">
        <v>44587</v>
      </c>
      <c r="I636" s="309">
        <v>44587</v>
      </c>
      <c r="J636" s="276" t="s">
        <v>3165</v>
      </c>
    </row>
    <row r="637" spans="1:10" ht="58.15" x14ac:dyDescent="0.35">
      <c r="A637" s="274" t="s">
        <v>3166</v>
      </c>
      <c r="B637" s="275" t="s">
        <v>2190</v>
      </c>
      <c r="C637" s="275" t="s">
        <v>2190</v>
      </c>
      <c r="D637" s="276">
        <v>1291</v>
      </c>
      <c r="E637" s="277">
        <v>32000</v>
      </c>
      <c r="F637" s="275" t="s">
        <v>3167</v>
      </c>
      <c r="G637" s="309" t="s">
        <v>2072</v>
      </c>
      <c r="H637" s="309">
        <v>44769</v>
      </c>
      <c r="I637" s="309">
        <v>44769</v>
      </c>
      <c r="J637" s="276" t="s">
        <v>3168</v>
      </c>
    </row>
    <row r="638" spans="1:10" ht="58.15" x14ac:dyDescent="0.35">
      <c r="A638" s="274" t="s">
        <v>3169</v>
      </c>
      <c r="B638" s="275" t="s">
        <v>2190</v>
      </c>
      <c r="C638" s="275" t="s">
        <v>2190</v>
      </c>
      <c r="D638" s="276">
        <v>584</v>
      </c>
      <c r="E638" s="277">
        <v>28500</v>
      </c>
      <c r="F638" s="275" t="s">
        <v>3170</v>
      </c>
      <c r="G638" s="309" t="s">
        <v>2072</v>
      </c>
      <c r="H638" s="309">
        <v>44664</v>
      </c>
      <c r="I638" s="309">
        <v>44664</v>
      </c>
      <c r="J638" s="276" t="s">
        <v>3171</v>
      </c>
    </row>
    <row r="639" spans="1:10" ht="58.15" x14ac:dyDescent="0.35">
      <c r="A639" s="274" t="s">
        <v>3172</v>
      </c>
      <c r="B639" s="275" t="s">
        <v>2190</v>
      </c>
      <c r="C639" s="275" t="s">
        <v>2190</v>
      </c>
      <c r="D639" s="276">
        <v>107</v>
      </c>
      <c r="E639" s="277">
        <v>36000</v>
      </c>
      <c r="F639" s="275" t="s">
        <v>3173</v>
      </c>
      <c r="G639" s="309" t="s">
        <v>2072</v>
      </c>
      <c r="H639" s="309">
        <v>44581</v>
      </c>
      <c r="I639" s="309">
        <v>44581</v>
      </c>
      <c r="J639" s="276" t="s">
        <v>3174</v>
      </c>
    </row>
    <row r="640" spans="1:10" ht="34.9" x14ac:dyDescent="0.35">
      <c r="A640" s="274" t="s">
        <v>3175</v>
      </c>
      <c r="B640" s="275" t="s">
        <v>2190</v>
      </c>
      <c r="C640" s="275" t="s">
        <v>2190</v>
      </c>
      <c r="D640" s="276">
        <v>963</v>
      </c>
      <c r="E640" s="277">
        <v>30000</v>
      </c>
      <c r="F640" s="275" t="s">
        <v>2361</v>
      </c>
      <c r="G640" s="309" t="s">
        <v>2072</v>
      </c>
      <c r="H640" s="309">
        <v>44726</v>
      </c>
      <c r="I640" s="309">
        <v>44726</v>
      </c>
      <c r="J640" s="276" t="s">
        <v>3176</v>
      </c>
    </row>
    <row r="641" spans="1:10" ht="46.5" x14ac:dyDescent="0.35">
      <c r="A641" s="274" t="s">
        <v>3177</v>
      </c>
      <c r="B641" s="275" t="s">
        <v>2190</v>
      </c>
      <c r="C641" s="275" t="s">
        <v>2190</v>
      </c>
      <c r="D641" s="276">
        <v>1347</v>
      </c>
      <c r="E641" s="277">
        <v>24000</v>
      </c>
      <c r="F641" s="275" t="s">
        <v>3178</v>
      </c>
      <c r="G641" s="309" t="s">
        <v>2072</v>
      </c>
      <c r="H641" s="309">
        <v>44782</v>
      </c>
      <c r="I641" s="309">
        <v>44782</v>
      </c>
      <c r="J641" s="276" t="s">
        <v>3179</v>
      </c>
    </row>
    <row r="642" spans="1:10" ht="34.9" x14ac:dyDescent="0.35">
      <c r="A642" s="274" t="s">
        <v>3180</v>
      </c>
      <c r="B642" s="275" t="s">
        <v>2190</v>
      </c>
      <c r="C642" s="275" t="s">
        <v>2190</v>
      </c>
      <c r="D642" s="276">
        <v>1184</v>
      </c>
      <c r="E642" s="277">
        <v>22500</v>
      </c>
      <c r="F642" s="275" t="s">
        <v>3181</v>
      </c>
      <c r="G642" s="309" t="s">
        <v>2072</v>
      </c>
      <c r="H642" s="309">
        <v>44756</v>
      </c>
      <c r="I642" s="309">
        <v>44756</v>
      </c>
      <c r="J642" s="276" t="s">
        <v>3182</v>
      </c>
    </row>
    <row r="643" spans="1:10" ht="46.5" x14ac:dyDescent="0.35">
      <c r="A643" s="274" t="s">
        <v>3183</v>
      </c>
      <c r="B643" s="275" t="s">
        <v>2190</v>
      </c>
      <c r="C643" s="275" t="s">
        <v>2190</v>
      </c>
      <c r="D643" s="276">
        <v>1218</v>
      </c>
      <c r="E643" s="277">
        <v>30000</v>
      </c>
      <c r="F643" s="275" t="s">
        <v>3184</v>
      </c>
      <c r="G643" s="309" t="s">
        <v>2072</v>
      </c>
      <c r="H643" s="309">
        <v>44761</v>
      </c>
      <c r="I643" s="309">
        <v>44761</v>
      </c>
      <c r="J643" s="276" t="s">
        <v>3185</v>
      </c>
    </row>
    <row r="644" spans="1:10" ht="46.5" x14ac:dyDescent="0.35">
      <c r="A644" s="274" t="s">
        <v>3186</v>
      </c>
      <c r="B644" s="275" t="s">
        <v>2190</v>
      </c>
      <c r="C644" s="275" t="s">
        <v>2190</v>
      </c>
      <c r="D644" s="276">
        <v>837</v>
      </c>
      <c r="E644" s="277">
        <v>20000</v>
      </c>
      <c r="F644" s="275" t="s">
        <v>3187</v>
      </c>
      <c r="G644" s="309" t="s">
        <v>2072</v>
      </c>
      <c r="H644" s="309">
        <v>44704</v>
      </c>
      <c r="I644" s="309">
        <v>44704</v>
      </c>
      <c r="J644" s="276" t="s">
        <v>3188</v>
      </c>
    </row>
    <row r="645" spans="1:10" ht="46.5" x14ac:dyDescent="0.35">
      <c r="A645" s="274" t="s">
        <v>3189</v>
      </c>
      <c r="B645" s="275" t="s">
        <v>2190</v>
      </c>
      <c r="C645" s="275" t="s">
        <v>2190</v>
      </c>
      <c r="D645" s="276">
        <v>1257</v>
      </c>
      <c r="E645" s="277">
        <v>30000</v>
      </c>
      <c r="F645" s="275" t="s">
        <v>3190</v>
      </c>
      <c r="G645" s="309" t="s">
        <v>2072</v>
      </c>
      <c r="H645" s="309">
        <v>44764</v>
      </c>
      <c r="I645" s="309">
        <v>44764</v>
      </c>
      <c r="J645" s="276" t="s">
        <v>3191</v>
      </c>
    </row>
    <row r="646" spans="1:10" ht="46.5" x14ac:dyDescent="0.35">
      <c r="A646" s="274" t="s">
        <v>3192</v>
      </c>
      <c r="B646" s="275" t="s">
        <v>2190</v>
      </c>
      <c r="C646" s="275" t="s">
        <v>2190</v>
      </c>
      <c r="D646" s="276">
        <v>1002</v>
      </c>
      <c r="E646" s="277">
        <v>30000</v>
      </c>
      <c r="F646" s="275" t="s">
        <v>3193</v>
      </c>
      <c r="G646" s="309" t="s">
        <v>2072</v>
      </c>
      <c r="H646" s="309">
        <v>44734</v>
      </c>
      <c r="I646" s="309">
        <v>44734</v>
      </c>
      <c r="J646" s="276" t="s">
        <v>3194</v>
      </c>
    </row>
    <row r="647" spans="1:10" ht="23.25" x14ac:dyDescent="0.35">
      <c r="A647" s="274" t="s">
        <v>3195</v>
      </c>
      <c r="B647" s="275" t="s">
        <v>2190</v>
      </c>
      <c r="C647" s="275" t="s">
        <v>2190</v>
      </c>
      <c r="D647" s="276">
        <v>1413</v>
      </c>
      <c r="E647" s="277">
        <v>24000</v>
      </c>
      <c r="F647" s="275" t="s">
        <v>3196</v>
      </c>
      <c r="G647" s="309" t="s">
        <v>2072</v>
      </c>
      <c r="H647" s="309">
        <v>44795</v>
      </c>
      <c r="I647" s="309">
        <v>44795</v>
      </c>
      <c r="J647" s="276" t="s">
        <v>3197</v>
      </c>
    </row>
    <row r="648" spans="1:10" ht="23.25" x14ac:dyDescent="0.35">
      <c r="A648" s="274" t="s">
        <v>3198</v>
      </c>
      <c r="B648" s="275" t="s">
        <v>2190</v>
      </c>
      <c r="C648" s="275" t="s">
        <v>2190</v>
      </c>
      <c r="D648" s="276">
        <v>1336</v>
      </c>
      <c r="E648" s="277">
        <v>20000</v>
      </c>
      <c r="F648" s="275" t="s">
        <v>3199</v>
      </c>
      <c r="G648" s="309" t="s">
        <v>2072</v>
      </c>
      <c r="H648" s="309">
        <v>44781</v>
      </c>
      <c r="I648" s="309">
        <v>44781</v>
      </c>
      <c r="J648" s="276" t="s">
        <v>3200</v>
      </c>
    </row>
    <row r="649" spans="1:10" ht="34.9" x14ac:dyDescent="0.35">
      <c r="A649" s="274" t="s">
        <v>3201</v>
      </c>
      <c r="B649" s="275" t="s">
        <v>2190</v>
      </c>
      <c r="C649" s="275" t="s">
        <v>2190</v>
      </c>
      <c r="D649" s="276">
        <v>1100</v>
      </c>
      <c r="E649" s="277">
        <v>35000</v>
      </c>
      <c r="F649" s="275" t="s">
        <v>3202</v>
      </c>
      <c r="G649" s="309" t="s">
        <v>2072</v>
      </c>
      <c r="H649" s="309">
        <v>44749</v>
      </c>
      <c r="I649" s="309">
        <v>44749</v>
      </c>
      <c r="J649" s="276" t="s">
        <v>3203</v>
      </c>
    </row>
    <row r="650" spans="1:10" ht="23.25" x14ac:dyDescent="0.35">
      <c r="A650" s="274" t="s">
        <v>3204</v>
      </c>
      <c r="B650" s="275" t="s">
        <v>2190</v>
      </c>
      <c r="C650" s="275" t="s">
        <v>2190</v>
      </c>
      <c r="D650" s="276">
        <v>593</v>
      </c>
      <c r="E650" s="277">
        <v>24000</v>
      </c>
      <c r="F650" s="275" t="s">
        <v>3205</v>
      </c>
      <c r="G650" s="309" t="s">
        <v>2072</v>
      </c>
      <c r="H650" s="309">
        <v>44672</v>
      </c>
      <c r="I650" s="309">
        <v>44672</v>
      </c>
      <c r="J650" s="276" t="s">
        <v>3206</v>
      </c>
    </row>
    <row r="651" spans="1:10" ht="58.15" x14ac:dyDescent="0.35">
      <c r="A651" s="274" t="s">
        <v>3207</v>
      </c>
      <c r="B651" s="275" t="s">
        <v>2190</v>
      </c>
      <c r="C651" s="275" t="s">
        <v>2190</v>
      </c>
      <c r="D651" s="276">
        <v>579</v>
      </c>
      <c r="E651" s="277">
        <v>19500</v>
      </c>
      <c r="F651" s="275" t="s">
        <v>3208</v>
      </c>
      <c r="G651" s="309" t="s">
        <v>2072</v>
      </c>
      <c r="H651" s="309">
        <v>44663</v>
      </c>
      <c r="I651" s="309">
        <v>44663</v>
      </c>
      <c r="J651" s="276" t="s">
        <v>3209</v>
      </c>
    </row>
    <row r="652" spans="1:10" ht="58.15" x14ac:dyDescent="0.35">
      <c r="A652" s="274" t="s">
        <v>3210</v>
      </c>
      <c r="B652" s="275" t="s">
        <v>2190</v>
      </c>
      <c r="C652" s="275" t="s">
        <v>2190</v>
      </c>
      <c r="D652" s="276">
        <v>581</v>
      </c>
      <c r="E652" s="277">
        <v>22000</v>
      </c>
      <c r="F652" s="275" t="s">
        <v>3211</v>
      </c>
      <c r="G652" s="309" t="s">
        <v>2072</v>
      </c>
      <c r="H652" s="309">
        <v>44663</v>
      </c>
      <c r="I652" s="309">
        <v>44663</v>
      </c>
      <c r="J652" s="276" t="s">
        <v>3212</v>
      </c>
    </row>
    <row r="653" spans="1:10" ht="58.15" x14ac:dyDescent="0.35">
      <c r="A653" s="274" t="s">
        <v>3213</v>
      </c>
      <c r="B653" s="275" t="s">
        <v>2190</v>
      </c>
      <c r="C653" s="275" t="s">
        <v>2190</v>
      </c>
      <c r="D653" s="276">
        <v>310</v>
      </c>
      <c r="E653" s="277">
        <v>36000</v>
      </c>
      <c r="F653" s="275" t="s">
        <v>3214</v>
      </c>
      <c r="G653" s="309" t="s">
        <v>2072</v>
      </c>
      <c r="H653" s="309">
        <v>44603</v>
      </c>
      <c r="I653" s="309">
        <v>44603</v>
      </c>
      <c r="J653" s="276" t="s">
        <v>3215</v>
      </c>
    </row>
    <row r="654" spans="1:10" ht="34.9" x14ac:dyDescent="0.35">
      <c r="A654" s="274" t="s">
        <v>3216</v>
      </c>
      <c r="B654" s="275" t="s">
        <v>2190</v>
      </c>
      <c r="C654" s="275" t="s">
        <v>2190</v>
      </c>
      <c r="D654" s="276">
        <v>1039</v>
      </c>
      <c r="E654" s="277">
        <v>30000</v>
      </c>
      <c r="F654" s="275" t="s">
        <v>3217</v>
      </c>
      <c r="G654" s="309" t="s">
        <v>2072</v>
      </c>
      <c r="H654" s="309">
        <v>44742</v>
      </c>
      <c r="I654" s="309">
        <v>44742</v>
      </c>
      <c r="J654" s="276" t="s">
        <v>3218</v>
      </c>
    </row>
    <row r="655" spans="1:10" ht="34.9" x14ac:dyDescent="0.35">
      <c r="A655" s="274" t="s">
        <v>3219</v>
      </c>
      <c r="B655" s="275" t="s">
        <v>2190</v>
      </c>
      <c r="C655" s="275" t="s">
        <v>2190</v>
      </c>
      <c r="D655" s="276">
        <v>1073</v>
      </c>
      <c r="E655" s="277">
        <v>28000</v>
      </c>
      <c r="F655" s="275" t="s">
        <v>3220</v>
      </c>
      <c r="G655" s="309" t="s">
        <v>2072</v>
      </c>
      <c r="H655" s="309">
        <v>44747</v>
      </c>
      <c r="I655" s="309">
        <v>44747</v>
      </c>
      <c r="J655" s="276" t="s">
        <v>3221</v>
      </c>
    </row>
    <row r="656" spans="1:10" ht="58.15" x14ac:dyDescent="0.35">
      <c r="A656" s="274" t="s">
        <v>3222</v>
      </c>
      <c r="B656" s="275" t="s">
        <v>2190</v>
      </c>
      <c r="C656" s="275" t="s">
        <v>2190</v>
      </c>
      <c r="D656" s="276">
        <v>1282</v>
      </c>
      <c r="E656" s="277">
        <v>21000</v>
      </c>
      <c r="F656" s="275" t="s">
        <v>2807</v>
      </c>
      <c r="G656" s="309" t="s">
        <v>2072</v>
      </c>
      <c r="H656" s="309">
        <v>44768</v>
      </c>
      <c r="I656" s="309">
        <v>44768</v>
      </c>
      <c r="J656" s="276" t="s">
        <v>3223</v>
      </c>
    </row>
    <row r="657" spans="1:10" ht="58.15" x14ac:dyDescent="0.35">
      <c r="A657" s="274" t="s">
        <v>3224</v>
      </c>
      <c r="B657" s="275" t="s">
        <v>2190</v>
      </c>
      <c r="C657" s="275" t="s">
        <v>2190</v>
      </c>
      <c r="D657" s="276">
        <v>732</v>
      </c>
      <c r="E657" s="277">
        <v>35000</v>
      </c>
      <c r="F657" s="275" t="s">
        <v>3225</v>
      </c>
      <c r="G657" s="309" t="s">
        <v>2072</v>
      </c>
      <c r="H657" s="309">
        <v>44690</v>
      </c>
      <c r="I657" s="309">
        <v>44690</v>
      </c>
      <c r="J657" s="276" t="s">
        <v>3226</v>
      </c>
    </row>
    <row r="658" spans="1:10" ht="46.5" x14ac:dyDescent="0.35">
      <c r="A658" s="274" t="s">
        <v>3227</v>
      </c>
      <c r="B658" s="275" t="s">
        <v>2190</v>
      </c>
      <c r="C658" s="275" t="s">
        <v>2190</v>
      </c>
      <c r="D658" s="276">
        <v>1079</v>
      </c>
      <c r="E658" s="277">
        <v>20000</v>
      </c>
      <c r="F658" s="275" t="s">
        <v>3228</v>
      </c>
      <c r="G658" s="309" t="s">
        <v>2072</v>
      </c>
      <c r="H658" s="309">
        <v>44747</v>
      </c>
      <c r="I658" s="309">
        <v>44747</v>
      </c>
      <c r="J658" s="276" t="s">
        <v>3229</v>
      </c>
    </row>
    <row r="659" spans="1:10" ht="46.5" x14ac:dyDescent="0.35">
      <c r="A659" s="274" t="s">
        <v>3230</v>
      </c>
      <c r="B659" s="275" t="s">
        <v>2190</v>
      </c>
      <c r="C659" s="275" t="s">
        <v>2190</v>
      </c>
      <c r="D659" s="276">
        <v>747</v>
      </c>
      <c r="E659" s="277">
        <v>20000</v>
      </c>
      <c r="F659" s="275" t="s">
        <v>3231</v>
      </c>
      <c r="G659" s="309" t="s">
        <v>2072</v>
      </c>
      <c r="H659" s="309">
        <v>44692</v>
      </c>
      <c r="I659" s="309">
        <v>44692</v>
      </c>
      <c r="J659" s="276" t="s">
        <v>3232</v>
      </c>
    </row>
    <row r="660" spans="1:10" ht="34.9" x14ac:dyDescent="0.35">
      <c r="A660" s="274" t="s">
        <v>3233</v>
      </c>
      <c r="B660" s="275" t="s">
        <v>2190</v>
      </c>
      <c r="C660" s="275" t="s">
        <v>2190</v>
      </c>
      <c r="D660" s="276">
        <v>1068</v>
      </c>
      <c r="E660" s="277">
        <v>35500</v>
      </c>
      <c r="F660" s="275" t="s">
        <v>3228</v>
      </c>
      <c r="G660" s="309" t="s">
        <v>2072</v>
      </c>
      <c r="H660" s="309">
        <v>44746</v>
      </c>
      <c r="I660" s="309">
        <v>44746</v>
      </c>
      <c r="J660" s="276" t="s">
        <v>3234</v>
      </c>
    </row>
    <row r="661" spans="1:10" ht="46.5" x14ac:dyDescent="0.35">
      <c r="A661" s="274" t="s">
        <v>3235</v>
      </c>
      <c r="B661" s="275" t="s">
        <v>2190</v>
      </c>
      <c r="C661" s="275" t="s">
        <v>2190</v>
      </c>
      <c r="D661" s="276">
        <v>1108</v>
      </c>
      <c r="E661" s="277">
        <v>30000</v>
      </c>
      <c r="F661" s="275" t="s">
        <v>2276</v>
      </c>
      <c r="G661" s="309" t="s">
        <v>2072</v>
      </c>
      <c r="H661" s="309">
        <v>44749</v>
      </c>
      <c r="I661" s="309">
        <v>44749</v>
      </c>
      <c r="J661" s="276" t="s">
        <v>3236</v>
      </c>
    </row>
    <row r="662" spans="1:10" ht="23.25" x14ac:dyDescent="0.35">
      <c r="A662" s="274" t="s">
        <v>3237</v>
      </c>
      <c r="B662" s="275" t="s">
        <v>2190</v>
      </c>
      <c r="C662" s="275" t="s">
        <v>2190</v>
      </c>
      <c r="D662" s="276">
        <v>1328</v>
      </c>
      <c r="E662" s="277">
        <v>20000</v>
      </c>
      <c r="F662" s="275" t="s">
        <v>3238</v>
      </c>
      <c r="G662" s="309" t="s">
        <v>2072</v>
      </c>
      <c r="H662" s="309">
        <v>44778</v>
      </c>
      <c r="I662" s="309">
        <v>44778</v>
      </c>
      <c r="J662" s="276" t="s">
        <v>3239</v>
      </c>
    </row>
    <row r="663" spans="1:10" ht="58.15" x14ac:dyDescent="0.35">
      <c r="A663" s="274" t="s">
        <v>3240</v>
      </c>
      <c r="B663" s="275" t="s">
        <v>2190</v>
      </c>
      <c r="C663" s="275" t="s">
        <v>2190</v>
      </c>
      <c r="D663" s="276">
        <v>152</v>
      </c>
      <c r="E663" s="277">
        <v>32000</v>
      </c>
      <c r="F663" s="275" t="s">
        <v>3241</v>
      </c>
      <c r="G663" s="309" t="s">
        <v>2072</v>
      </c>
      <c r="H663" s="309">
        <v>44585</v>
      </c>
      <c r="I663" s="309">
        <v>44585</v>
      </c>
      <c r="J663" s="276" t="s">
        <v>3242</v>
      </c>
    </row>
    <row r="664" spans="1:10" ht="34.9" x14ac:dyDescent="0.35">
      <c r="A664" s="274" t="s">
        <v>3243</v>
      </c>
      <c r="B664" s="275" t="s">
        <v>2190</v>
      </c>
      <c r="C664" s="275" t="s">
        <v>2190</v>
      </c>
      <c r="D664" s="276">
        <v>1280</v>
      </c>
      <c r="E664" s="277">
        <v>30000</v>
      </c>
      <c r="F664" s="275" t="s">
        <v>3244</v>
      </c>
      <c r="G664" s="309" t="s">
        <v>2072</v>
      </c>
      <c r="H664" s="309">
        <v>44768</v>
      </c>
      <c r="I664" s="309">
        <v>44768</v>
      </c>
      <c r="J664" s="276" t="s">
        <v>3245</v>
      </c>
    </row>
    <row r="665" spans="1:10" ht="58.15" x14ac:dyDescent="0.35">
      <c r="A665" s="274" t="s">
        <v>3246</v>
      </c>
      <c r="B665" s="275" t="s">
        <v>2190</v>
      </c>
      <c r="C665" s="275" t="s">
        <v>2190</v>
      </c>
      <c r="D665" s="276">
        <v>1182</v>
      </c>
      <c r="E665" s="277">
        <v>35000</v>
      </c>
      <c r="F665" s="275" t="s">
        <v>3173</v>
      </c>
      <c r="G665" s="309" t="s">
        <v>2072</v>
      </c>
      <c r="H665" s="309">
        <v>44756</v>
      </c>
      <c r="I665" s="309">
        <v>44756</v>
      </c>
      <c r="J665" s="276" t="s">
        <v>3247</v>
      </c>
    </row>
    <row r="666" spans="1:10" ht="34.9" x14ac:dyDescent="0.35">
      <c r="A666" s="274" t="s">
        <v>3248</v>
      </c>
      <c r="B666" s="275" t="s">
        <v>2190</v>
      </c>
      <c r="C666" s="275" t="s">
        <v>2190</v>
      </c>
      <c r="D666" s="276">
        <v>1128</v>
      </c>
      <c r="E666" s="277">
        <v>35000</v>
      </c>
      <c r="F666" s="275" t="s">
        <v>2548</v>
      </c>
      <c r="G666" s="309" t="s">
        <v>2072</v>
      </c>
      <c r="H666" s="309">
        <v>44750</v>
      </c>
      <c r="I666" s="309">
        <v>44750</v>
      </c>
      <c r="J666" s="276" t="s">
        <v>3249</v>
      </c>
    </row>
    <row r="667" spans="1:10" ht="58.15" x14ac:dyDescent="0.35">
      <c r="A667" s="274" t="s">
        <v>3250</v>
      </c>
      <c r="B667" s="275" t="s">
        <v>2190</v>
      </c>
      <c r="C667" s="275" t="s">
        <v>2190</v>
      </c>
      <c r="D667" s="276">
        <v>1121</v>
      </c>
      <c r="E667" s="277">
        <v>35000</v>
      </c>
      <c r="F667" s="275" t="s">
        <v>2272</v>
      </c>
      <c r="G667" s="309" t="s">
        <v>2072</v>
      </c>
      <c r="H667" s="309">
        <v>44750</v>
      </c>
      <c r="I667" s="309">
        <v>44750</v>
      </c>
      <c r="J667" s="276" t="s">
        <v>3251</v>
      </c>
    </row>
    <row r="668" spans="1:10" ht="46.5" x14ac:dyDescent="0.35">
      <c r="A668" s="274" t="s">
        <v>3252</v>
      </c>
      <c r="B668" s="275" t="s">
        <v>2190</v>
      </c>
      <c r="C668" s="275" t="s">
        <v>2190</v>
      </c>
      <c r="D668" s="276">
        <v>1278</v>
      </c>
      <c r="E668" s="277">
        <v>24000</v>
      </c>
      <c r="F668" s="275" t="s">
        <v>3253</v>
      </c>
      <c r="G668" s="309" t="s">
        <v>2072</v>
      </c>
      <c r="H668" s="309">
        <v>44768</v>
      </c>
      <c r="I668" s="309">
        <v>44768</v>
      </c>
      <c r="J668" s="276" t="s">
        <v>3254</v>
      </c>
    </row>
    <row r="669" spans="1:10" ht="46.5" x14ac:dyDescent="0.35">
      <c r="A669" s="274" t="s">
        <v>3255</v>
      </c>
      <c r="B669" s="275" t="s">
        <v>2190</v>
      </c>
      <c r="C669" s="275" t="s">
        <v>2190</v>
      </c>
      <c r="D669" s="276">
        <v>636</v>
      </c>
      <c r="E669" s="277">
        <v>20000</v>
      </c>
      <c r="F669" s="275" t="s">
        <v>3256</v>
      </c>
      <c r="G669" s="309" t="s">
        <v>2072</v>
      </c>
      <c r="H669" s="309">
        <v>44678</v>
      </c>
      <c r="I669" s="309">
        <v>44678</v>
      </c>
      <c r="J669" s="276" t="s">
        <v>3257</v>
      </c>
    </row>
    <row r="670" spans="1:10" ht="46.5" x14ac:dyDescent="0.35">
      <c r="A670" s="274" t="s">
        <v>3258</v>
      </c>
      <c r="B670" s="275" t="s">
        <v>2190</v>
      </c>
      <c r="C670" s="275" t="s">
        <v>2190</v>
      </c>
      <c r="D670" s="276">
        <v>1404</v>
      </c>
      <c r="E670" s="277">
        <v>21000</v>
      </c>
      <c r="F670" s="275" t="s">
        <v>3259</v>
      </c>
      <c r="G670" s="309" t="s">
        <v>2072</v>
      </c>
      <c r="H670" s="309">
        <v>44791</v>
      </c>
      <c r="I670" s="309">
        <v>44791</v>
      </c>
      <c r="J670" s="276" t="s">
        <v>3260</v>
      </c>
    </row>
    <row r="671" spans="1:10" ht="46.5" x14ac:dyDescent="0.35">
      <c r="A671" s="274" t="s">
        <v>3261</v>
      </c>
      <c r="B671" s="275" t="s">
        <v>2190</v>
      </c>
      <c r="C671" s="275" t="s">
        <v>2190</v>
      </c>
      <c r="D671" s="276">
        <v>1447</v>
      </c>
      <c r="E671" s="277">
        <v>24000</v>
      </c>
      <c r="F671" s="275" t="s">
        <v>3262</v>
      </c>
      <c r="G671" s="309" t="s">
        <v>2072</v>
      </c>
      <c r="H671" s="309">
        <v>44799</v>
      </c>
      <c r="I671" s="309">
        <v>44799</v>
      </c>
      <c r="J671" s="276" t="s">
        <v>3263</v>
      </c>
    </row>
    <row r="672" spans="1:10" ht="46.5" x14ac:dyDescent="0.35">
      <c r="A672" s="274" t="s">
        <v>3264</v>
      </c>
      <c r="B672" s="275" t="s">
        <v>2190</v>
      </c>
      <c r="C672" s="275" t="s">
        <v>2190</v>
      </c>
      <c r="D672" s="276">
        <v>1377</v>
      </c>
      <c r="E672" s="277">
        <v>24000</v>
      </c>
      <c r="F672" s="275" t="s">
        <v>3265</v>
      </c>
      <c r="G672" s="309" t="s">
        <v>2072</v>
      </c>
      <c r="H672" s="309">
        <v>44789</v>
      </c>
      <c r="I672" s="309">
        <v>44789</v>
      </c>
      <c r="J672" s="276" t="s">
        <v>3266</v>
      </c>
    </row>
    <row r="673" spans="1:10" ht="46.5" x14ac:dyDescent="0.35">
      <c r="A673" s="274" t="s">
        <v>3267</v>
      </c>
      <c r="B673" s="275" t="s">
        <v>2190</v>
      </c>
      <c r="C673" s="275" t="s">
        <v>2190</v>
      </c>
      <c r="D673" s="276">
        <v>52</v>
      </c>
      <c r="E673" s="277">
        <v>33000</v>
      </c>
      <c r="F673" s="275" t="s">
        <v>2250</v>
      </c>
      <c r="G673" s="309" t="s">
        <v>2072</v>
      </c>
      <c r="H673" s="309">
        <v>44574</v>
      </c>
      <c r="I673" s="309">
        <v>44574</v>
      </c>
      <c r="J673" s="276" t="s">
        <v>3268</v>
      </c>
    </row>
    <row r="674" spans="1:10" ht="34.9" x14ac:dyDescent="0.35">
      <c r="A674" s="274" t="s">
        <v>3269</v>
      </c>
      <c r="B674" s="275" t="s">
        <v>2190</v>
      </c>
      <c r="C674" s="275" t="s">
        <v>2190</v>
      </c>
      <c r="D674" s="276">
        <v>1462</v>
      </c>
      <c r="E674" s="277">
        <v>24000</v>
      </c>
      <c r="F674" s="275" t="s">
        <v>3270</v>
      </c>
      <c r="G674" s="309" t="s">
        <v>2072</v>
      </c>
      <c r="H674" s="309">
        <v>44804</v>
      </c>
      <c r="I674" s="309">
        <v>44804</v>
      </c>
      <c r="J674" s="276" t="s">
        <v>3271</v>
      </c>
    </row>
    <row r="675" spans="1:10" ht="23.25" x14ac:dyDescent="0.35">
      <c r="A675" s="274" t="s">
        <v>3272</v>
      </c>
      <c r="B675" s="275" t="s">
        <v>2190</v>
      </c>
      <c r="C675" s="275" t="s">
        <v>2190</v>
      </c>
      <c r="D675" s="276">
        <v>901</v>
      </c>
      <c r="E675" s="277">
        <v>24000</v>
      </c>
      <c r="F675" s="275" t="s">
        <v>3270</v>
      </c>
      <c r="G675" s="309" t="s">
        <v>2072</v>
      </c>
      <c r="H675" s="309">
        <v>44711</v>
      </c>
      <c r="I675" s="309">
        <v>44711</v>
      </c>
      <c r="J675" s="276" t="s">
        <v>3273</v>
      </c>
    </row>
    <row r="676" spans="1:10" ht="58.15" x14ac:dyDescent="0.35">
      <c r="A676" s="274" t="s">
        <v>3274</v>
      </c>
      <c r="B676" s="275" t="s">
        <v>2190</v>
      </c>
      <c r="C676" s="275" t="s">
        <v>2190</v>
      </c>
      <c r="D676" s="276">
        <v>1153</v>
      </c>
      <c r="E676" s="277">
        <v>30000</v>
      </c>
      <c r="F676" s="275" t="s">
        <v>3275</v>
      </c>
      <c r="G676" s="309" t="s">
        <v>2072</v>
      </c>
      <c r="H676" s="309">
        <v>44755</v>
      </c>
      <c r="I676" s="309">
        <v>44755</v>
      </c>
      <c r="J676" s="276" t="s">
        <v>3276</v>
      </c>
    </row>
    <row r="677" spans="1:10" ht="46.5" x14ac:dyDescent="0.35">
      <c r="A677" s="274" t="s">
        <v>3277</v>
      </c>
      <c r="B677" s="275" t="s">
        <v>2190</v>
      </c>
      <c r="C677" s="275" t="s">
        <v>2190</v>
      </c>
      <c r="D677" s="276">
        <v>1243</v>
      </c>
      <c r="E677" s="277">
        <v>30000</v>
      </c>
      <c r="F677" s="275" t="s">
        <v>3278</v>
      </c>
      <c r="G677" s="309" t="s">
        <v>2072</v>
      </c>
      <c r="H677" s="309">
        <v>44764</v>
      </c>
      <c r="I677" s="309">
        <v>44764</v>
      </c>
      <c r="J677" s="276" t="s">
        <v>3279</v>
      </c>
    </row>
    <row r="678" spans="1:10" ht="46.5" x14ac:dyDescent="0.35">
      <c r="A678" s="274" t="s">
        <v>3280</v>
      </c>
      <c r="B678" s="275" t="s">
        <v>2190</v>
      </c>
      <c r="C678" s="275" t="s">
        <v>2190</v>
      </c>
      <c r="D678" s="276">
        <v>1244</v>
      </c>
      <c r="E678" s="277">
        <v>30000</v>
      </c>
      <c r="F678" s="275" t="s">
        <v>3281</v>
      </c>
      <c r="G678" s="309" t="s">
        <v>2072</v>
      </c>
      <c r="H678" s="309">
        <v>44764</v>
      </c>
      <c r="I678" s="309">
        <v>44764</v>
      </c>
      <c r="J678" s="276" t="s">
        <v>3282</v>
      </c>
    </row>
    <row r="679" spans="1:10" ht="34.9" x14ac:dyDescent="0.35">
      <c r="A679" s="274" t="s">
        <v>3283</v>
      </c>
      <c r="B679" s="275" t="s">
        <v>2190</v>
      </c>
      <c r="C679" s="275" t="s">
        <v>2190</v>
      </c>
      <c r="D679" s="276">
        <v>1109</v>
      </c>
      <c r="E679" s="277">
        <v>28000</v>
      </c>
      <c r="F679" s="275" t="s">
        <v>2679</v>
      </c>
      <c r="G679" s="309" t="s">
        <v>2072</v>
      </c>
      <c r="H679" s="309">
        <v>44749</v>
      </c>
      <c r="I679" s="309">
        <v>44749</v>
      </c>
      <c r="J679" s="276" t="s">
        <v>3284</v>
      </c>
    </row>
    <row r="680" spans="1:10" ht="46.5" x14ac:dyDescent="0.35">
      <c r="A680" s="274" t="s">
        <v>3285</v>
      </c>
      <c r="B680" s="275" t="s">
        <v>2190</v>
      </c>
      <c r="C680" s="275" t="s">
        <v>2190</v>
      </c>
      <c r="D680" s="276">
        <v>204</v>
      </c>
      <c r="E680" s="277">
        <v>24000</v>
      </c>
      <c r="F680" s="275" t="s">
        <v>3286</v>
      </c>
      <c r="G680" s="309" t="s">
        <v>2072</v>
      </c>
      <c r="H680" s="309">
        <v>44592</v>
      </c>
      <c r="I680" s="309">
        <v>44592</v>
      </c>
      <c r="J680" s="276" t="s">
        <v>3287</v>
      </c>
    </row>
    <row r="681" spans="1:10" ht="46.5" x14ac:dyDescent="0.35">
      <c r="A681" s="274" t="s">
        <v>3288</v>
      </c>
      <c r="B681" s="275" t="s">
        <v>2190</v>
      </c>
      <c r="C681" s="275" t="s">
        <v>2190</v>
      </c>
      <c r="D681" s="276">
        <v>726</v>
      </c>
      <c r="E681" s="277">
        <v>32000</v>
      </c>
      <c r="F681" s="275" t="s">
        <v>3289</v>
      </c>
      <c r="G681" s="309" t="s">
        <v>2072</v>
      </c>
      <c r="H681" s="309">
        <v>44690</v>
      </c>
      <c r="I681" s="309">
        <v>44690</v>
      </c>
      <c r="J681" s="276" t="s">
        <v>3290</v>
      </c>
    </row>
    <row r="682" spans="1:10" ht="46.5" x14ac:dyDescent="0.35">
      <c r="A682" s="274" t="s">
        <v>3291</v>
      </c>
      <c r="B682" s="275" t="s">
        <v>2190</v>
      </c>
      <c r="C682" s="275" t="s">
        <v>2190</v>
      </c>
      <c r="D682" s="276">
        <v>1117</v>
      </c>
      <c r="E682" s="277">
        <v>30000</v>
      </c>
      <c r="F682" s="275" t="s">
        <v>3292</v>
      </c>
      <c r="G682" s="309" t="s">
        <v>2072</v>
      </c>
      <c r="H682" s="309">
        <v>44750</v>
      </c>
      <c r="I682" s="309">
        <v>44750</v>
      </c>
      <c r="J682" s="276" t="s">
        <v>3293</v>
      </c>
    </row>
    <row r="683" spans="1:10" ht="46.5" x14ac:dyDescent="0.35">
      <c r="A683" s="274" t="s">
        <v>3294</v>
      </c>
      <c r="B683" s="275" t="s">
        <v>2190</v>
      </c>
      <c r="C683" s="275" t="s">
        <v>2190</v>
      </c>
      <c r="D683" s="276">
        <v>1395</v>
      </c>
      <c r="E683" s="277">
        <v>30000</v>
      </c>
      <c r="F683" s="275" t="s">
        <v>3295</v>
      </c>
      <c r="G683" s="309" t="s">
        <v>2072</v>
      </c>
      <c r="H683" s="309">
        <v>44791</v>
      </c>
      <c r="I683" s="309">
        <v>44791</v>
      </c>
      <c r="J683" s="276" t="s">
        <v>3296</v>
      </c>
    </row>
    <row r="684" spans="1:10" ht="46.5" x14ac:dyDescent="0.35">
      <c r="A684" s="274" t="s">
        <v>3297</v>
      </c>
      <c r="B684" s="275" t="s">
        <v>2190</v>
      </c>
      <c r="C684" s="275" t="s">
        <v>2190</v>
      </c>
      <c r="D684" s="276">
        <v>1219</v>
      </c>
      <c r="E684" s="277">
        <v>21000</v>
      </c>
      <c r="F684" s="275" t="s">
        <v>3298</v>
      </c>
      <c r="G684" s="309" t="s">
        <v>2072</v>
      </c>
      <c r="H684" s="309">
        <v>44761</v>
      </c>
      <c r="I684" s="309">
        <v>44761</v>
      </c>
      <c r="J684" s="276" t="s">
        <v>3299</v>
      </c>
    </row>
    <row r="685" spans="1:10" ht="46.5" x14ac:dyDescent="0.35">
      <c r="A685" s="274" t="s">
        <v>3300</v>
      </c>
      <c r="B685" s="275" t="s">
        <v>2190</v>
      </c>
      <c r="C685" s="275" t="s">
        <v>2190</v>
      </c>
      <c r="D685" s="276">
        <v>1263</v>
      </c>
      <c r="E685" s="277">
        <v>21000</v>
      </c>
      <c r="F685" s="275" t="s">
        <v>3301</v>
      </c>
      <c r="G685" s="309" t="s">
        <v>2072</v>
      </c>
      <c r="H685" s="309">
        <v>44767</v>
      </c>
      <c r="I685" s="309">
        <v>44767</v>
      </c>
      <c r="J685" s="276" t="s">
        <v>3302</v>
      </c>
    </row>
    <row r="686" spans="1:10" ht="46.5" x14ac:dyDescent="0.35">
      <c r="A686" s="274" t="s">
        <v>3303</v>
      </c>
      <c r="B686" s="275" t="s">
        <v>2190</v>
      </c>
      <c r="C686" s="275" t="s">
        <v>2190</v>
      </c>
      <c r="D686" s="276">
        <v>1200</v>
      </c>
      <c r="E686" s="277">
        <v>30000</v>
      </c>
      <c r="F686" s="275" t="s">
        <v>3304</v>
      </c>
      <c r="G686" s="309" t="s">
        <v>2072</v>
      </c>
      <c r="H686" s="309">
        <v>44760</v>
      </c>
      <c r="I686" s="309">
        <v>44760</v>
      </c>
      <c r="J686" s="276" t="s">
        <v>3305</v>
      </c>
    </row>
    <row r="687" spans="1:10" ht="46.5" x14ac:dyDescent="0.35">
      <c r="A687" s="274" t="s">
        <v>3306</v>
      </c>
      <c r="B687" s="275" t="s">
        <v>2190</v>
      </c>
      <c r="C687" s="275" t="s">
        <v>2190</v>
      </c>
      <c r="D687" s="276">
        <v>1460</v>
      </c>
      <c r="E687" s="277">
        <v>20000</v>
      </c>
      <c r="F687" s="275" t="s">
        <v>3307</v>
      </c>
      <c r="G687" s="309" t="s">
        <v>2072</v>
      </c>
      <c r="H687" s="309">
        <v>44799</v>
      </c>
      <c r="I687" s="309">
        <v>44799</v>
      </c>
      <c r="J687" s="276" t="s">
        <v>3308</v>
      </c>
    </row>
    <row r="688" spans="1:10" ht="46.5" x14ac:dyDescent="0.35">
      <c r="A688" s="274" t="s">
        <v>3309</v>
      </c>
      <c r="B688" s="275" t="s">
        <v>2190</v>
      </c>
      <c r="C688" s="275" t="s">
        <v>2190</v>
      </c>
      <c r="D688" s="276">
        <v>1376</v>
      </c>
      <c r="E688" s="277">
        <v>20000</v>
      </c>
      <c r="F688" s="275" t="s">
        <v>3310</v>
      </c>
      <c r="G688" s="309" t="s">
        <v>2072</v>
      </c>
      <c r="H688" s="309">
        <v>44788</v>
      </c>
      <c r="I688" s="309">
        <v>44788</v>
      </c>
      <c r="J688" s="276" t="s">
        <v>3311</v>
      </c>
    </row>
    <row r="689" spans="1:10" ht="58.15" x14ac:dyDescent="0.35">
      <c r="A689" s="274" t="s">
        <v>3312</v>
      </c>
      <c r="B689" s="275" t="s">
        <v>2190</v>
      </c>
      <c r="C689" s="275" t="s">
        <v>2190</v>
      </c>
      <c r="D689" s="276">
        <v>193</v>
      </c>
      <c r="E689" s="277">
        <v>36000</v>
      </c>
      <c r="F689" s="275" t="s">
        <v>3313</v>
      </c>
      <c r="G689" s="309" t="s">
        <v>2072</v>
      </c>
      <c r="H689" s="309">
        <v>44589</v>
      </c>
      <c r="I689" s="309">
        <v>44589</v>
      </c>
      <c r="J689" s="276" t="s">
        <v>3314</v>
      </c>
    </row>
    <row r="690" spans="1:10" ht="34.9" x14ac:dyDescent="0.35">
      <c r="A690" s="274" t="s">
        <v>3315</v>
      </c>
      <c r="B690" s="275" t="s">
        <v>2190</v>
      </c>
      <c r="C690" s="275" t="s">
        <v>2190</v>
      </c>
      <c r="D690" s="276">
        <v>333</v>
      </c>
      <c r="E690" s="277">
        <v>20000</v>
      </c>
      <c r="F690" s="275" t="s">
        <v>3138</v>
      </c>
      <c r="G690" s="309" t="s">
        <v>2072</v>
      </c>
      <c r="H690" s="309">
        <v>44607</v>
      </c>
      <c r="I690" s="309">
        <v>44607</v>
      </c>
      <c r="J690" s="276" t="s">
        <v>3316</v>
      </c>
    </row>
    <row r="691" spans="1:10" ht="34.9" x14ac:dyDescent="0.35">
      <c r="A691" s="274" t="s">
        <v>3317</v>
      </c>
      <c r="B691" s="275" t="s">
        <v>2190</v>
      </c>
      <c r="C691" s="275" t="s">
        <v>2190</v>
      </c>
      <c r="D691" s="276">
        <v>173</v>
      </c>
      <c r="E691" s="277">
        <v>24000</v>
      </c>
      <c r="F691" s="275" t="s">
        <v>3318</v>
      </c>
      <c r="G691" s="309" t="s">
        <v>2072</v>
      </c>
      <c r="H691" s="309">
        <v>44587</v>
      </c>
      <c r="I691" s="309">
        <v>44587</v>
      </c>
      <c r="J691" s="276" t="s">
        <v>3319</v>
      </c>
    </row>
    <row r="692" spans="1:10" ht="46.5" x14ac:dyDescent="0.35">
      <c r="A692" s="274" t="s">
        <v>3320</v>
      </c>
      <c r="B692" s="275" t="s">
        <v>2190</v>
      </c>
      <c r="C692" s="275" t="s">
        <v>2190</v>
      </c>
      <c r="D692" s="276">
        <v>1123</v>
      </c>
      <c r="E692" s="277">
        <v>30000</v>
      </c>
      <c r="F692" s="275" t="s">
        <v>3321</v>
      </c>
      <c r="G692" s="309" t="s">
        <v>2072</v>
      </c>
      <c r="H692" s="309">
        <v>44750</v>
      </c>
      <c r="I692" s="309">
        <v>44750</v>
      </c>
      <c r="J692" s="276" t="s">
        <v>3322</v>
      </c>
    </row>
    <row r="693" spans="1:10" ht="46.5" x14ac:dyDescent="0.35">
      <c r="A693" s="274" t="s">
        <v>3323</v>
      </c>
      <c r="B693" s="275" t="s">
        <v>2190</v>
      </c>
      <c r="C693" s="275" t="s">
        <v>2190</v>
      </c>
      <c r="D693" s="276">
        <v>1116</v>
      </c>
      <c r="E693" s="277">
        <v>35000</v>
      </c>
      <c r="F693" s="275" t="s">
        <v>3324</v>
      </c>
      <c r="G693" s="309" t="s">
        <v>2072</v>
      </c>
      <c r="H693" s="309">
        <v>44750</v>
      </c>
      <c r="I693" s="309">
        <v>44750</v>
      </c>
      <c r="J693" s="276" t="s">
        <v>3325</v>
      </c>
    </row>
    <row r="694" spans="1:10" ht="46.5" x14ac:dyDescent="0.35">
      <c r="A694" s="274" t="s">
        <v>3326</v>
      </c>
      <c r="B694" s="275" t="s">
        <v>2190</v>
      </c>
      <c r="C694" s="275" t="s">
        <v>2190</v>
      </c>
      <c r="D694" s="276">
        <v>1126</v>
      </c>
      <c r="E694" s="277">
        <v>35000</v>
      </c>
      <c r="F694" s="275" t="s">
        <v>3327</v>
      </c>
      <c r="G694" s="309" t="s">
        <v>2072</v>
      </c>
      <c r="H694" s="309">
        <v>44750</v>
      </c>
      <c r="I694" s="309">
        <v>44750</v>
      </c>
      <c r="J694" s="276" t="s">
        <v>3328</v>
      </c>
    </row>
    <row r="695" spans="1:10" ht="46.5" x14ac:dyDescent="0.35">
      <c r="A695" s="274" t="s">
        <v>3329</v>
      </c>
      <c r="B695" s="275" t="s">
        <v>2190</v>
      </c>
      <c r="C695" s="275" t="s">
        <v>2190</v>
      </c>
      <c r="D695" s="276">
        <v>1053</v>
      </c>
      <c r="E695" s="277">
        <v>32500</v>
      </c>
      <c r="F695" s="275" t="s">
        <v>3330</v>
      </c>
      <c r="G695" s="309" t="s">
        <v>2072</v>
      </c>
      <c r="H695" s="309">
        <v>44742</v>
      </c>
      <c r="I695" s="309">
        <v>44742</v>
      </c>
      <c r="J695" s="276" t="s">
        <v>3331</v>
      </c>
    </row>
    <row r="696" spans="1:10" ht="34.9" x14ac:dyDescent="0.35">
      <c r="A696" s="274" t="s">
        <v>3332</v>
      </c>
      <c r="B696" s="275" t="s">
        <v>2190</v>
      </c>
      <c r="C696" s="275" t="s">
        <v>2190</v>
      </c>
      <c r="D696" s="276">
        <v>1432</v>
      </c>
      <c r="E696" s="277">
        <v>20000</v>
      </c>
      <c r="F696" s="275" t="s">
        <v>3333</v>
      </c>
      <c r="G696" s="309" t="s">
        <v>2072</v>
      </c>
      <c r="H696" s="309">
        <v>44798</v>
      </c>
      <c r="I696" s="309">
        <v>44798</v>
      </c>
      <c r="J696" s="276" t="s">
        <v>3334</v>
      </c>
    </row>
    <row r="697" spans="1:10" ht="23.25" x14ac:dyDescent="0.35">
      <c r="A697" s="274" t="s">
        <v>3335</v>
      </c>
      <c r="B697" s="275" t="s">
        <v>2190</v>
      </c>
      <c r="C697" s="275" t="s">
        <v>2190</v>
      </c>
      <c r="D697" s="276">
        <v>1299</v>
      </c>
      <c r="E697" s="277">
        <v>36000</v>
      </c>
      <c r="F697" s="275" t="s">
        <v>3336</v>
      </c>
      <c r="G697" s="309" t="s">
        <v>2072</v>
      </c>
      <c r="H697" s="309">
        <v>44776</v>
      </c>
      <c r="I697" s="309">
        <v>44776</v>
      </c>
      <c r="J697" s="276" t="s">
        <v>3337</v>
      </c>
    </row>
    <row r="698" spans="1:10" ht="23.25" x14ac:dyDescent="0.35">
      <c r="A698" s="274" t="s">
        <v>3338</v>
      </c>
      <c r="B698" s="275" t="s">
        <v>2190</v>
      </c>
      <c r="C698" s="275" t="s">
        <v>2190</v>
      </c>
      <c r="D698" s="276">
        <v>720</v>
      </c>
      <c r="E698" s="277">
        <v>28000</v>
      </c>
      <c r="F698" s="275" t="s">
        <v>3339</v>
      </c>
      <c r="G698" s="309" t="s">
        <v>2072</v>
      </c>
      <c r="H698" s="309">
        <v>44687</v>
      </c>
      <c r="I698" s="309">
        <v>44687</v>
      </c>
      <c r="J698" s="276" t="s">
        <v>3340</v>
      </c>
    </row>
    <row r="699" spans="1:10" ht="34.9" x14ac:dyDescent="0.35">
      <c r="A699" s="274" t="s">
        <v>3341</v>
      </c>
      <c r="B699" s="275" t="s">
        <v>2190</v>
      </c>
      <c r="C699" s="275" t="s">
        <v>2190</v>
      </c>
      <c r="D699" s="276">
        <v>1266</v>
      </c>
      <c r="E699" s="277">
        <v>36000</v>
      </c>
      <c r="F699" s="275" t="s">
        <v>3342</v>
      </c>
      <c r="G699" s="309" t="s">
        <v>2072</v>
      </c>
      <c r="H699" s="309">
        <v>44767</v>
      </c>
      <c r="I699" s="309">
        <v>44767</v>
      </c>
      <c r="J699" s="276" t="s">
        <v>3343</v>
      </c>
    </row>
    <row r="700" spans="1:10" ht="34.9" x14ac:dyDescent="0.35">
      <c r="A700" s="274" t="s">
        <v>3344</v>
      </c>
      <c r="B700" s="275" t="s">
        <v>2190</v>
      </c>
      <c r="C700" s="275" t="s">
        <v>2190</v>
      </c>
      <c r="D700" s="276">
        <v>1287</v>
      </c>
      <c r="E700" s="277">
        <v>25000</v>
      </c>
      <c r="F700" s="275" t="s">
        <v>3345</v>
      </c>
      <c r="G700" s="309" t="s">
        <v>2072</v>
      </c>
      <c r="H700" s="309">
        <v>44769</v>
      </c>
      <c r="I700" s="309">
        <v>44769</v>
      </c>
      <c r="J700" s="276" t="s">
        <v>3346</v>
      </c>
    </row>
    <row r="701" spans="1:10" ht="34.9" x14ac:dyDescent="0.35">
      <c r="A701" s="274" t="s">
        <v>3347</v>
      </c>
      <c r="B701" s="275" t="s">
        <v>2190</v>
      </c>
      <c r="C701" s="275" t="s">
        <v>2190</v>
      </c>
      <c r="D701" s="276">
        <v>21</v>
      </c>
      <c r="E701" s="277">
        <v>21000</v>
      </c>
      <c r="F701" s="275" t="s">
        <v>3348</v>
      </c>
      <c r="G701" s="309" t="s">
        <v>2072</v>
      </c>
      <c r="H701" s="309">
        <v>44573</v>
      </c>
      <c r="I701" s="309">
        <v>44573</v>
      </c>
      <c r="J701" s="276" t="s">
        <v>3349</v>
      </c>
    </row>
    <row r="702" spans="1:10" ht="46.5" x14ac:dyDescent="0.35">
      <c r="A702" s="274" t="s">
        <v>3350</v>
      </c>
      <c r="B702" s="275" t="s">
        <v>2190</v>
      </c>
      <c r="C702" s="275" t="s">
        <v>2190</v>
      </c>
      <c r="D702" s="276">
        <v>308</v>
      </c>
      <c r="E702" s="277">
        <v>36000</v>
      </c>
      <c r="F702" s="275" t="s">
        <v>3281</v>
      </c>
      <c r="G702" s="309" t="s">
        <v>2072</v>
      </c>
      <c r="H702" s="309">
        <v>44603</v>
      </c>
      <c r="I702" s="309">
        <v>44603</v>
      </c>
      <c r="J702" s="276" t="s">
        <v>3351</v>
      </c>
    </row>
    <row r="703" spans="1:10" ht="23.25" x14ac:dyDescent="0.35">
      <c r="A703" s="274" t="s">
        <v>3352</v>
      </c>
      <c r="B703" s="275" t="s">
        <v>2190</v>
      </c>
      <c r="C703" s="275" t="s">
        <v>2190</v>
      </c>
      <c r="D703" s="276">
        <v>997</v>
      </c>
      <c r="E703" s="277">
        <v>35000</v>
      </c>
      <c r="F703" s="275" t="s">
        <v>3353</v>
      </c>
      <c r="G703" s="309" t="s">
        <v>2072</v>
      </c>
      <c r="H703" s="309">
        <v>44732</v>
      </c>
      <c r="I703" s="309">
        <v>44732</v>
      </c>
      <c r="J703" s="276" t="s">
        <v>3354</v>
      </c>
    </row>
    <row r="704" spans="1:10" ht="46.5" x14ac:dyDescent="0.35">
      <c r="A704" s="274" t="s">
        <v>3355</v>
      </c>
      <c r="B704" s="275" t="s">
        <v>2190</v>
      </c>
      <c r="C704" s="275" t="s">
        <v>2190</v>
      </c>
      <c r="D704" s="276">
        <v>1361</v>
      </c>
      <c r="E704" s="277">
        <v>36000</v>
      </c>
      <c r="F704" s="275" t="s">
        <v>2782</v>
      </c>
      <c r="G704" s="309" t="s">
        <v>2072</v>
      </c>
      <c r="H704" s="309">
        <v>44783</v>
      </c>
      <c r="I704" s="309">
        <v>44783</v>
      </c>
      <c r="J704" s="276" t="s">
        <v>3356</v>
      </c>
    </row>
    <row r="705" spans="1:10" ht="46.5" x14ac:dyDescent="0.35">
      <c r="A705" s="274" t="s">
        <v>3357</v>
      </c>
      <c r="B705" s="275" t="s">
        <v>2190</v>
      </c>
      <c r="C705" s="275" t="s">
        <v>2190</v>
      </c>
      <c r="D705" s="276">
        <v>1353</v>
      </c>
      <c r="E705" s="277">
        <v>35000</v>
      </c>
      <c r="F705" s="275" t="s">
        <v>3358</v>
      </c>
      <c r="G705" s="309" t="s">
        <v>2072</v>
      </c>
      <c r="H705" s="309">
        <v>44783</v>
      </c>
      <c r="I705" s="309">
        <v>44783</v>
      </c>
      <c r="J705" s="276" t="s">
        <v>3359</v>
      </c>
    </row>
    <row r="706" spans="1:10" ht="34.9" x14ac:dyDescent="0.35">
      <c r="A706" s="274" t="s">
        <v>3360</v>
      </c>
      <c r="B706" s="275" t="s">
        <v>2190</v>
      </c>
      <c r="C706" s="275" t="s">
        <v>2190</v>
      </c>
      <c r="D706" s="276">
        <v>682</v>
      </c>
      <c r="E706" s="277">
        <v>28000</v>
      </c>
      <c r="F706" s="275" t="s">
        <v>2391</v>
      </c>
      <c r="G706" s="309" t="s">
        <v>2072</v>
      </c>
      <c r="H706" s="309">
        <v>44684</v>
      </c>
      <c r="I706" s="309">
        <v>44684</v>
      </c>
      <c r="J706" s="276" t="s">
        <v>3361</v>
      </c>
    </row>
    <row r="707" spans="1:10" ht="34.9" x14ac:dyDescent="0.35">
      <c r="A707" s="274" t="s">
        <v>3362</v>
      </c>
      <c r="B707" s="275" t="s">
        <v>2190</v>
      </c>
      <c r="C707" s="275" t="s">
        <v>2190</v>
      </c>
      <c r="D707" s="276">
        <v>1383</v>
      </c>
      <c r="E707" s="277">
        <v>31200</v>
      </c>
      <c r="F707" s="275" t="s">
        <v>3363</v>
      </c>
      <c r="G707" s="309" t="s">
        <v>2072</v>
      </c>
      <c r="H707" s="309">
        <v>44789</v>
      </c>
      <c r="I707" s="309">
        <v>44789</v>
      </c>
      <c r="J707" s="276" t="s">
        <v>3364</v>
      </c>
    </row>
    <row r="708" spans="1:10" ht="58.15" x14ac:dyDescent="0.35">
      <c r="A708" s="274" t="s">
        <v>3365</v>
      </c>
      <c r="B708" s="275" t="s">
        <v>2190</v>
      </c>
      <c r="C708" s="275" t="s">
        <v>2190</v>
      </c>
      <c r="D708" s="276">
        <v>722</v>
      </c>
      <c r="E708" s="277">
        <v>35000</v>
      </c>
      <c r="F708" s="275" t="s">
        <v>3366</v>
      </c>
      <c r="G708" s="309" t="s">
        <v>2072</v>
      </c>
      <c r="H708" s="309">
        <v>44690</v>
      </c>
      <c r="I708" s="309">
        <v>44690</v>
      </c>
      <c r="J708" s="276" t="s">
        <v>3367</v>
      </c>
    </row>
    <row r="709" spans="1:10" ht="34.9" x14ac:dyDescent="0.35">
      <c r="A709" s="274" t="s">
        <v>3368</v>
      </c>
      <c r="B709" s="275" t="s">
        <v>2190</v>
      </c>
      <c r="C709" s="275" t="s">
        <v>2190</v>
      </c>
      <c r="D709" s="276">
        <v>1085</v>
      </c>
      <c r="E709" s="277">
        <v>35000</v>
      </c>
      <c r="F709" s="275" t="s">
        <v>3369</v>
      </c>
      <c r="G709" s="309" t="s">
        <v>2072</v>
      </c>
      <c r="H709" s="309">
        <v>44747</v>
      </c>
      <c r="I709" s="309">
        <v>44747</v>
      </c>
      <c r="J709" s="276" t="s">
        <v>3370</v>
      </c>
    </row>
    <row r="710" spans="1:10" ht="34.9" x14ac:dyDescent="0.35">
      <c r="A710" s="274" t="s">
        <v>3371</v>
      </c>
      <c r="B710" s="275" t="s">
        <v>2190</v>
      </c>
      <c r="C710" s="275" t="s">
        <v>2190</v>
      </c>
      <c r="D710" s="276">
        <v>1149</v>
      </c>
      <c r="E710" s="277">
        <v>31500</v>
      </c>
      <c r="F710" s="275" t="s">
        <v>2223</v>
      </c>
      <c r="G710" s="309" t="s">
        <v>2072</v>
      </c>
      <c r="H710" s="309">
        <v>44754</v>
      </c>
      <c r="I710" s="309">
        <v>44754</v>
      </c>
      <c r="J710" s="276" t="s">
        <v>3372</v>
      </c>
    </row>
    <row r="711" spans="1:10" ht="58.15" x14ac:dyDescent="0.35">
      <c r="A711" s="274" t="s">
        <v>3373</v>
      </c>
      <c r="B711" s="275" t="s">
        <v>2190</v>
      </c>
      <c r="C711" s="275" t="s">
        <v>2190</v>
      </c>
      <c r="D711" s="276">
        <v>1397</v>
      </c>
      <c r="E711" s="277">
        <v>40000</v>
      </c>
      <c r="F711" s="275" t="s">
        <v>3374</v>
      </c>
      <c r="G711" s="309" t="s">
        <v>2072</v>
      </c>
      <c r="H711" s="309">
        <v>44791</v>
      </c>
      <c r="I711" s="309">
        <v>44791</v>
      </c>
      <c r="J711" s="276" t="s">
        <v>3375</v>
      </c>
    </row>
    <row r="712" spans="1:10" ht="34.9" x14ac:dyDescent="0.35">
      <c r="A712" s="274" t="s">
        <v>3376</v>
      </c>
      <c r="B712" s="275" t="s">
        <v>2190</v>
      </c>
      <c r="C712" s="275" t="s">
        <v>2190</v>
      </c>
      <c r="D712" s="276">
        <v>1298</v>
      </c>
      <c r="E712" s="277">
        <v>25500</v>
      </c>
      <c r="F712" s="275" t="s">
        <v>3377</v>
      </c>
      <c r="G712" s="309" t="s">
        <v>2072</v>
      </c>
      <c r="H712" s="309">
        <v>44774</v>
      </c>
      <c r="I712" s="309">
        <v>44774</v>
      </c>
      <c r="J712" s="276" t="s">
        <v>3378</v>
      </c>
    </row>
    <row r="713" spans="1:10" ht="58.15" x14ac:dyDescent="0.35">
      <c r="A713" s="274" t="s">
        <v>3379</v>
      </c>
      <c r="B713" s="275" t="s">
        <v>2190</v>
      </c>
      <c r="C713" s="275" t="s">
        <v>2190</v>
      </c>
      <c r="D713" s="276">
        <v>1398</v>
      </c>
      <c r="E713" s="277">
        <v>40000</v>
      </c>
      <c r="F713" s="275" t="s">
        <v>2319</v>
      </c>
      <c r="G713" s="309" t="s">
        <v>2072</v>
      </c>
      <c r="H713" s="309">
        <v>44791</v>
      </c>
      <c r="I713" s="309">
        <v>44791</v>
      </c>
      <c r="J713" s="276" t="s">
        <v>3380</v>
      </c>
    </row>
    <row r="714" spans="1:10" ht="34.9" x14ac:dyDescent="0.35">
      <c r="A714" s="274" t="s">
        <v>3381</v>
      </c>
      <c r="B714" s="275" t="s">
        <v>2190</v>
      </c>
      <c r="C714" s="275" t="s">
        <v>2190</v>
      </c>
      <c r="D714" s="276">
        <v>638</v>
      </c>
      <c r="E714" s="277">
        <v>30000</v>
      </c>
      <c r="F714" s="275" t="s">
        <v>2319</v>
      </c>
      <c r="G714" s="309" t="s">
        <v>2072</v>
      </c>
      <c r="H714" s="309">
        <v>44678</v>
      </c>
      <c r="I714" s="309">
        <v>44678</v>
      </c>
      <c r="J714" s="276" t="s">
        <v>3382</v>
      </c>
    </row>
    <row r="715" spans="1:10" ht="34.9" x14ac:dyDescent="0.35">
      <c r="A715" s="274" t="s">
        <v>3383</v>
      </c>
      <c r="B715" s="275" t="s">
        <v>2190</v>
      </c>
      <c r="C715" s="275" t="s">
        <v>2190</v>
      </c>
      <c r="D715" s="276">
        <v>16</v>
      </c>
      <c r="E715" s="277">
        <v>30000</v>
      </c>
      <c r="F715" s="275" t="s">
        <v>2264</v>
      </c>
      <c r="G715" s="309" t="s">
        <v>2072</v>
      </c>
      <c r="H715" s="309">
        <v>44572</v>
      </c>
      <c r="I715" s="309">
        <v>44572</v>
      </c>
      <c r="J715" s="276" t="s">
        <v>3384</v>
      </c>
    </row>
    <row r="716" spans="1:10" ht="23.25" x14ac:dyDescent="0.35">
      <c r="A716" s="274" t="s">
        <v>3385</v>
      </c>
      <c r="B716" s="275" t="s">
        <v>2190</v>
      </c>
      <c r="C716" s="275" t="s">
        <v>2190</v>
      </c>
      <c r="D716" s="276">
        <v>1428</v>
      </c>
      <c r="E716" s="277">
        <v>19500</v>
      </c>
      <c r="F716" s="275" t="s">
        <v>3386</v>
      </c>
      <c r="G716" s="309" t="s">
        <v>2072</v>
      </c>
      <c r="H716" s="309">
        <v>44797</v>
      </c>
      <c r="I716" s="309">
        <v>44797</v>
      </c>
      <c r="J716" s="276" t="s">
        <v>3387</v>
      </c>
    </row>
    <row r="717" spans="1:10" ht="46.5" x14ac:dyDescent="0.35">
      <c r="A717" s="274" t="s">
        <v>3388</v>
      </c>
      <c r="B717" s="275" t="s">
        <v>2190</v>
      </c>
      <c r="C717" s="275" t="s">
        <v>2190</v>
      </c>
      <c r="D717" s="276">
        <v>165</v>
      </c>
      <c r="E717" s="277">
        <v>24000</v>
      </c>
      <c r="F717" s="275" t="s">
        <v>3389</v>
      </c>
      <c r="G717" s="309" t="s">
        <v>2072</v>
      </c>
      <c r="H717" s="309">
        <v>44586</v>
      </c>
      <c r="I717" s="309">
        <v>44586</v>
      </c>
      <c r="J717" s="276" t="s">
        <v>3390</v>
      </c>
    </row>
    <row r="718" spans="1:10" ht="34.9" x14ac:dyDescent="0.35">
      <c r="A718" s="274" t="s">
        <v>3391</v>
      </c>
      <c r="B718" s="275" t="s">
        <v>2190</v>
      </c>
      <c r="C718" s="275" t="s">
        <v>2190</v>
      </c>
      <c r="D718" s="276">
        <v>755</v>
      </c>
      <c r="E718" s="277">
        <v>35000</v>
      </c>
      <c r="F718" s="275" t="s">
        <v>3392</v>
      </c>
      <c r="G718" s="309" t="s">
        <v>2072</v>
      </c>
      <c r="H718" s="309">
        <v>44693</v>
      </c>
      <c r="I718" s="309">
        <v>44693</v>
      </c>
      <c r="J718" s="276" t="s">
        <v>3393</v>
      </c>
    </row>
    <row r="719" spans="1:10" ht="23.25" x14ac:dyDescent="0.35">
      <c r="A719" s="274" t="s">
        <v>3394</v>
      </c>
      <c r="B719" s="275" t="s">
        <v>2190</v>
      </c>
      <c r="C719" s="275" t="s">
        <v>2190</v>
      </c>
      <c r="D719" s="276">
        <v>1418</v>
      </c>
      <c r="E719" s="277">
        <v>30000</v>
      </c>
      <c r="F719" s="275" t="s">
        <v>3395</v>
      </c>
      <c r="G719" s="309" t="s">
        <v>2072</v>
      </c>
      <c r="H719" s="309">
        <v>44796</v>
      </c>
      <c r="I719" s="309">
        <v>44796</v>
      </c>
      <c r="J719" s="276" t="s">
        <v>3396</v>
      </c>
    </row>
    <row r="720" spans="1:10" ht="34.9" x14ac:dyDescent="0.35">
      <c r="A720" s="274" t="s">
        <v>3397</v>
      </c>
      <c r="B720" s="275" t="s">
        <v>2190</v>
      </c>
      <c r="C720" s="275" t="s">
        <v>2190</v>
      </c>
      <c r="D720" s="276">
        <v>551</v>
      </c>
      <c r="E720" s="277">
        <v>21000</v>
      </c>
      <c r="F720" s="275" t="s">
        <v>3398</v>
      </c>
      <c r="G720" s="309" t="s">
        <v>2072</v>
      </c>
      <c r="H720" s="309">
        <v>44659</v>
      </c>
      <c r="I720" s="309">
        <v>44659</v>
      </c>
      <c r="J720" s="276" t="s">
        <v>3399</v>
      </c>
    </row>
    <row r="721" spans="1:10" ht="58.15" x14ac:dyDescent="0.35">
      <c r="A721" s="274" t="s">
        <v>3400</v>
      </c>
      <c r="B721" s="275" t="s">
        <v>2190</v>
      </c>
      <c r="C721" s="275" t="s">
        <v>2190</v>
      </c>
      <c r="D721" s="276">
        <v>1396</v>
      </c>
      <c r="E721" s="277">
        <v>19500</v>
      </c>
      <c r="F721" s="275" t="s">
        <v>2561</v>
      </c>
      <c r="G721" s="309" t="s">
        <v>2072</v>
      </c>
      <c r="H721" s="309">
        <v>44791</v>
      </c>
      <c r="I721" s="309">
        <v>44791</v>
      </c>
      <c r="J721" s="276" t="s">
        <v>3401</v>
      </c>
    </row>
    <row r="722" spans="1:10" ht="46.5" x14ac:dyDescent="0.35">
      <c r="A722" s="274" t="s">
        <v>3402</v>
      </c>
      <c r="B722" s="275" t="s">
        <v>2190</v>
      </c>
      <c r="C722" s="275" t="s">
        <v>2190</v>
      </c>
      <c r="D722" s="276">
        <v>251</v>
      </c>
      <c r="E722" s="277">
        <v>29850</v>
      </c>
      <c r="F722" s="275" t="s">
        <v>3403</v>
      </c>
      <c r="G722" s="309" t="s">
        <v>2072</v>
      </c>
      <c r="H722" s="309">
        <v>44652</v>
      </c>
      <c r="I722" s="309">
        <v>44652</v>
      </c>
      <c r="J722" s="276" t="s">
        <v>3404</v>
      </c>
    </row>
    <row r="723" spans="1:10" ht="58.15" x14ac:dyDescent="0.35">
      <c r="A723" s="274" t="s">
        <v>3405</v>
      </c>
      <c r="B723" s="275" t="s">
        <v>2190</v>
      </c>
      <c r="C723" s="275" t="s">
        <v>2190</v>
      </c>
      <c r="D723" s="276">
        <v>3</v>
      </c>
      <c r="E723" s="277">
        <v>28500</v>
      </c>
      <c r="F723" s="275" t="s">
        <v>3403</v>
      </c>
      <c r="G723" s="309" t="s">
        <v>2072</v>
      </c>
      <c r="H723" s="309">
        <v>44571</v>
      </c>
      <c r="I723" s="309">
        <v>44571</v>
      </c>
      <c r="J723" s="276" t="s">
        <v>3406</v>
      </c>
    </row>
    <row r="724" spans="1:10" ht="46.5" x14ac:dyDescent="0.35">
      <c r="A724" s="274" t="s">
        <v>3407</v>
      </c>
      <c r="B724" s="275" t="s">
        <v>2190</v>
      </c>
      <c r="C724" s="275" t="s">
        <v>2190</v>
      </c>
      <c r="D724" s="276">
        <v>757</v>
      </c>
      <c r="E724" s="277">
        <v>34000</v>
      </c>
      <c r="F724" s="275" t="s">
        <v>2430</v>
      </c>
      <c r="G724" s="309" t="s">
        <v>2072</v>
      </c>
      <c r="H724" s="309">
        <v>44693</v>
      </c>
      <c r="I724" s="309">
        <v>44693</v>
      </c>
      <c r="J724" s="276" t="s">
        <v>3408</v>
      </c>
    </row>
    <row r="725" spans="1:10" ht="46.5" x14ac:dyDescent="0.35">
      <c r="A725" s="274" t="s">
        <v>3409</v>
      </c>
      <c r="B725" s="275" t="s">
        <v>2190</v>
      </c>
      <c r="C725" s="275" t="s">
        <v>2190</v>
      </c>
      <c r="D725" s="276">
        <v>105</v>
      </c>
      <c r="E725" s="277">
        <v>24000</v>
      </c>
      <c r="F725" s="275" t="s">
        <v>2430</v>
      </c>
      <c r="G725" s="309" t="s">
        <v>2072</v>
      </c>
      <c r="H725" s="309">
        <v>44581</v>
      </c>
      <c r="I725" s="309">
        <v>44581</v>
      </c>
      <c r="J725" s="276" t="s">
        <v>3410</v>
      </c>
    </row>
    <row r="726" spans="1:10" ht="46.5" x14ac:dyDescent="0.35">
      <c r="A726" s="274" t="s">
        <v>3411</v>
      </c>
      <c r="B726" s="275" t="s">
        <v>2190</v>
      </c>
      <c r="C726" s="275" t="s">
        <v>2190</v>
      </c>
      <c r="D726" s="276">
        <v>1324</v>
      </c>
      <c r="E726" s="277">
        <v>36050</v>
      </c>
      <c r="F726" s="275" t="s">
        <v>3412</v>
      </c>
      <c r="G726" s="309" t="s">
        <v>2072</v>
      </c>
      <c r="H726" s="309">
        <v>44778</v>
      </c>
      <c r="I726" s="309">
        <v>44778</v>
      </c>
      <c r="J726" s="276" t="s">
        <v>3413</v>
      </c>
    </row>
    <row r="727" spans="1:10" ht="46.5" x14ac:dyDescent="0.35">
      <c r="A727" s="274" t="s">
        <v>3414</v>
      </c>
      <c r="B727" s="275" t="s">
        <v>2190</v>
      </c>
      <c r="C727" s="275" t="s">
        <v>2190</v>
      </c>
      <c r="D727" s="276">
        <v>952</v>
      </c>
      <c r="E727" s="277">
        <v>34000</v>
      </c>
      <c r="F727" s="275" t="s">
        <v>2430</v>
      </c>
      <c r="G727" s="309" t="s">
        <v>2072</v>
      </c>
      <c r="H727" s="309">
        <v>44720</v>
      </c>
      <c r="I727" s="309">
        <v>44720</v>
      </c>
      <c r="J727" s="276" t="s">
        <v>3415</v>
      </c>
    </row>
    <row r="728" spans="1:10" ht="58.15" x14ac:dyDescent="0.35">
      <c r="A728" s="274" t="s">
        <v>3416</v>
      </c>
      <c r="B728" s="275" t="s">
        <v>2190</v>
      </c>
      <c r="C728" s="275" t="s">
        <v>2190</v>
      </c>
      <c r="D728" s="276">
        <v>838</v>
      </c>
      <c r="E728" s="277">
        <v>36600</v>
      </c>
      <c r="F728" s="275" t="s">
        <v>3417</v>
      </c>
      <c r="G728" s="309" t="s">
        <v>2072</v>
      </c>
      <c r="H728" s="309">
        <v>44704</v>
      </c>
      <c r="I728" s="309">
        <v>44704</v>
      </c>
      <c r="J728" s="276" t="s">
        <v>3418</v>
      </c>
    </row>
    <row r="729" spans="1:10" ht="46.5" x14ac:dyDescent="0.35">
      <c r="A729" s="274" t="s">
        <v>3419</v>
      </c>
      <c r="B729" s="275" t="s">
        <v>2190</v>
      </c>
      <c r="C729" s="275" t="s">
        <v>2190</v>
      </c>
      <c r="D729" s="276">
        <v>1323</v>
      </c>
      <c r="E729" s="277">
        <v>35525</v>
      </c>
      <c r="F729" s="275" t="s">
        <v>3412</v>
      </c>
      <c r="G729" s="309" t="s">
        <v>2072</v>
      </c>
      <c r="H729" s="309">
        <v>44778</v>
      </c>
      <c r="I729" s="309">
        <v>44778</v>
      </c>
      <c r="J729" s="276" t="s">
        <v>3420</v>
      </c>
    </row>
    <row r="730" spans="1:10" ht="34.9" x14ac:dyDescent="0.35">
      <c r="A730" s="274" t="s">
        <v>3421</v>
      </c>
      <c r="B730" s="275" t="s">
        <v>2190</v>
      </c>
      <c r="C730" s="275" t="s">
        <v>2190</v>
      </c>
      <c r="D730" s="276">
        <v>563</v>
      </c>
      <c r="E730" s="277">
        <v>30000</v>
      </c>
      <c r="F730" s="275" t="s">
        <v>2935</v>
      </c>
      <c r="G730" s="309" t="s">
        <v>2072</v>
      </c>
      <c r="H730" s="309">
        <v>44662</v>
      </c>
      <c r="I730" s="309">
        <v>44662</v>
      </c>
      <c r="J730" s="276" t="s">
        <v>3422</v>
      </c>
    </row>
    <row r="731" spans="1:10" ht="58.15" x14ac:dyDescent="0.35">
      <c r="A731" s="274" t="s">
        <v>3423</v>
      </c>
      <c r="B731" s="275" t="s">
        <v>2190</v>
      </c>
      <c r="C731" s="275" t="s">
        <v>2190</v>
      </c>
      <c r="D731" s="276">
        <v>503</v>
      </c>
      <c r="E731" s="277">
        <v>30000</v>
      </c>
      <c r="F731" s="275" t="s">
        <v>2935</v>
      </c>
      <c r="G731" s="309" t="s">
        <v>2072</v>
      </c>
      <c r="H731" s="309">
        <v>44643</v>
      </c>
      <c r="I731" s="309">
        <v>44643</v>
      </c>
      <c r="J731" s="276" t="s">
        <v>3424</v>
      </c>
    </row>
    <row r="732" spans="1:10" ht="58.15" x14ac:dyDescent="0.35">
      <c r="A732" s="274" t="s">
        <v>3425</v>
      </c>
      <c r="B732" s="275" t="s">
        <v>2190</v>
      </c>
      <c r="C732" s="275" t="s">
        <v>2190</v>
      </c>
      <c r="D732" s="276">
        <v>294</v>
      </c>
      <c r="E732" s="277">
        <v>30000</v>
      </c>
      <c r="F732" s="275" t="s">
        <v>2935</v>
      </c>
      <c r="G732" s="309" t="s">
        <v>2072</v>
      </c>
      <c r="H732" s="309">
        <v>44602</v>
      </c>
      <c r="I732" s="309">
        <v>44602</v>
      </c>
      <c r="J732" s="276" t="s">
        <v>3426</v>
      </c>
    </row>
    <row r="733" spans="1:10" ht="58.15" x14ac:dyDescent="0.35">
      <c r="A733" s="274" t="s">
        <v>3427</v>
      </c>
      <c r="B733" s="275" t="s">
        <v>2190</v>
      </c>
      <c r="C733" s="275" t="s">
        <v>2190</v>
      </c>
      <c r="D733" s="276">
        <v>1017</v>
      </c>
      <c r="E733" s="277">
        <v>36700</v>
      </c>
      <c r="F733" s="275" t="s">
        <v>3417</v>
      </c>
      <c r="G733" s="309" t="s">
        <v>2072</v>
      </c>
      <c r="H733" s="309">
        <v>44739</v>
      </c>
      <c r="I733" s="309">
        <v>44739</v>
      </c>
      <c r="J733" s="276" t="s">
        <v>3428</v>
      </c>
    </row>
    <row r="734" spans="1:10" ht="58.15" x14ac:dyDescent="0.35">
      <c r="A734" s="274" t="s">
        <v>3429</v>
      </c>
      <c r="B734" s="275" t="s">
        <v>2190</v>
      </c>
      <c r="C734" s="275" t="s">
        <v>2190</v>
      </c>
      <c r="D734" s="276">
        <v>1144</v>
      </c>
      <c r="E734" s="277">
        <v>35900</v>
      </c>
      <c r="F734" s="275" t="s">
        <v>3417</v>
      </c>
      <c r="G734" s="309" t="s">
        <v>2072</v>
      </c>
      <c r="H734" s="309">
        <v>44754</v>
      </c>
      <c r="I734" s="309">
        <v>44754</v>
      </c>
      <c r="J734" s="276" t="s">
        <v>3430</v>
      </c>
    </row>
    <row r="735" spans="1:10" ht="46.5" x14ac:dyDescent="0.35">
      <c r="A735" s="274" t="s">
        <v>3431</v>
      </c>
      <c r="B735" s="275" t="s">
        <v>2190</v>
      </c>
      <c r="C735" s="275" t="s">
        <v>2190</v>
      </c>
      <c r="D735" s="276">
        <v>357</v>
      </c>
      <c r="E735" s="277">
        <v>23500</v>
      </c>
      <c r="F735" s="275" t="s">
        <v>2430</v>
      </c>
      <c r="G735" s="309" t="s">
        <v>2072</v>
      </c>
      <c r="H735" s="309">
        <v>44609</v>
      </c>
      <c r="I735" s="309">
        <v>44609</v>
      </c>
      <c r="J735" s="276" t="s">
        <v>3432</v>
      </c>
    </row>
    <row r="736" spans="1:10" ht="23.25" x14ac:dyDescent="0.35">
      <c r="A736" s="274" t="s">
        <v>3433</v>
      </c>
      <c r="B736" s="275" t="s">
        <v>2190</v>
      </c>
      <c r="C736" s="275" t="s">
        <v>2190</v>
      </c>
      <c r="D736" s="276">
        <v>564</v>
      </c>
      <c r="E736" s="277">
        <v>26500</v>
      </c>
      <c r="F736" s="275" t="s">
        <v>2561</v>
      </c>
      <c r="G736" s="309" t="s">
        <v>2072</v>
      </c>
      <c r="H736" s="309">
        <v>44662</v>
      </c>
      <c r="I736" s="309">
        <v>44662</v>
      </c>
      <c r="J736" s="276" t="s">
        <v>3434</v>
      </c>
    </row>
    <row r="737" spans="1:10" ht="34.9" x14ac:dyDescent="0.35">
      <c r="A737" s="274" t="s">
        <v>3435</v>
      </c>
      <c r="B737" s="275" t="s">
        <v>2190</v>
      </c>
      <c r="C737" s="275" t="s">
        <v>2190</v>
      </c>
      <c r="D737" s="276">
        <v>926</v>
      </c>
      <c r="E737" s="277">
        <v>26850</v>
      </c>
      <c r="F737" s="275" t="s">
        <v>2211</v>
      </c>
      <c r="G737" s="309" t="s">
        <v>2072</v>
      </c>
      <c r="H737" s="309">
        <v>44715</v>
      </c>
      <c r="I737" s="309">
        <v>44715</v>
      </c>
      <c r="J737" s="276" t="s">
        <v>3436</v>
      </c>
    </row>
    <row r="738" spans="1:10" ht="34.9" x14ac:dyDescent="0.35">
      <c r="A738" s="274" t="s">
        <v>3437</v>
      </c>
      <c r="B738" s="275" t="s">
        <v>2190</v>
      </c>
      <c r="C738" s="275" t="s">
        <v>2190</v>
      </c>
      <c r="D738" s="276">
        <v>685</v>
      </c>
      <c r="E738" s="277">
        <v>36000</v>
      </c>
      <c r="F738" s="275" t="s">
        <v>3438</v>
      </c>
      <c r="G738" s="309" t="s">
        <v>2072</v>
      </c>
      <c r="H738" s="309">
        <v>44684</v>
      </c>
      <c r="I738" s="309">
        <v>44684</v>
      </c>
      <c r="J738" s="276" t="s">
        <v>3439</v>
      </c>
    </row>
    <row r="739" spans="1:10" ht="58.15" x14ac:dyDescent="0.35">
      <c r="A739" s="274" t="s">
        <v>3440</v>
      </c>
      <c r="B739" s="275" t="s">
        <v>2190</v>
      </c>
      <c r="C739" s="275" t="s">
        <v>2190</v>
      </c>
      <c r="D739" s="276">
        <v>1292</v>
      </c>
      <c r="E739" s="277">
        <v>26500</v>
      </c>
      <c r="F739" s="275" t="s">
        <v>3438</v>
      </c>
      <c r="G739" s="309" t="s">
        <v>2072</v>
      </c>
      <c r="H739" s="309">
        <v>44769</v>
      </c>
      <c r="I739" s="309">
        <v>44769</v>
      </c>
      <c r="J739" s="276" t="s">
        <v>3441</v>
      </c>
    </row>
    <row r="740" spans="1:10" ht="34.9" x14ac:dyDescent="0.35">
      <c r="A740" s="274" t="s">
        <v>3442</v>
      </c>
      <c r="B740" s="275" t="s">
        <v>2190</v>
      </c>
      <c r="C740" s="275" t="s">
        <v>2190</v>
      </c>
      <c r="D740" s="276">
        <v>996</v>
      </c>
      <c r="E740" s="277">
        <v>22350</v>
      </c>
      <c r="F740" s="275" t="s">
        <v>3443</v>
      </c>
      <c r="G740" s="309" t="s">
        <v>2072</v>
      </c>
      <c r="H740" s="309">
        <v>44746</v>
      </c>
      <c r="I740" s="309">
        <v>44746</v>
      </c>
      <c r="J740" s="276" t="s">
        <v>3444</v>
      </c>
    </row>
    <row r="741" spans="1:10" ht="34.9" x14ac:dyDescent="0.35">
      <c r="A741" s="274" t="s">
        <v>3445</v>
      </c>
      <c r="B741" s="275" t="s">
        <v>2190</v>
      </c>
      <c r="C741" s="275" t="s">
        <v>2190</v>
      </c>
      <c r="D741" s="276">
        <v>781</v>
      </c>
      <c r="E741" s="277">
        <v>32400</v>
      </c>
      <c r="F741" s="275" t="s">
        <v>3446</v>
      </c>
      <c r="G741" s="309" t="s">
        <v>2072</v>
      </c>
      <c r="H741" s="309">
        <v>44698</v>
      </c>
      <c r="I741" s="309">
        <v>44698</v>
      </c>
      <c r="J741" s="276" t="s">
        <v>3447</v>
      </c>
    </row>
    <row r="742" spans="1:10" ht="34.9" x14ac:dyDescent="0.35">
      <c r="A742" s="274" t="s">
        <v>3448</v>
      </c>
      <c r="B742" s="275" t="s">
        <v>2190</v>
      </c>
      <c r="C742" s="275" t="s">
        <v>2190</v>
      </c>
      <c r="D742" s="276">
        <v>779</v>
      </c>
      <c r="E742" s="277">
        <v>26000</v>
      </c>
      <c r="F742" s="275" t="s">
        <v>3446</v>
      </c>
      <c r="G742" s="309" t="s">
        <v>2072</v>
      </c>
      <c r="H742" s="309">
        <v>44698</v>
      </c>
      <c r="I742" s="309">
        <v>44698</v>
      </c>
      <c r="J742" s="276" t="s">
        <v>3449</v>
      </c>
    </row>
    <row r="743" spans="1:10" ht="34.9" x14ac:dyDescent="0.35">
      <c r="A743" s="274" t="s">
        <v>3450</v>
      </c>
      <c r="B743" s="275" t="s">
        <v>2190</v>
      </c>
      <c r="C743" s="275" t="s">
        <v>2190</v>
      </c>
      <c r="D743" s="276">
        <v>772</v>
      </c>
      <c r="E743" s="277">
        <v>25000</v>
      </c>
      <c r="F743" s="275" t="s">
        <v>3446</v>
      </c>
      <c r="G743" s="309" t="s">
        <v>2072</v>
      </c>
      <c r="H743" s="309">
        <v>44694</v>
      </c>
      <c r="I743" s="309">
        <v>44694</v>
      </c>
      <c r="J743" s="276" t="s">
        <v>3451</v>
      </c>
    </row>
    <row r="744" spans="1:10" ht="34.9" x14ac:dyDescent="0.35">
      <c r="A744" s="274" t="s">
        <v>3452</v>
      </c>
      <c r="B744" s="275" t="s">
        <v>2190</v>
      </c>
      <c r="C744" s="275" t="s">
        <v>2190</v>
      </c>
      <c r="D744" s="276">
        <v>770</v>
      </c>
      <c r="E744" s="277">
        <v>35028</v>
      </c>
      <c r="F744" s="275" t="s">
        <v>2211</v>
      </c>
      <c r="G744" s="309" t="s">
        <v>2072</v>
      </c>
      <c r="H744" s="309">
        <v>44694</v>
      </c>
      <c r="I744" s="309">
        <v>44694</v>
      </c>
      <c r="J744" s="276" t="s">
        <v>3453</v>
      </c>
    </row>
    <row r="745" spans="1:10" ht="58.15" x14ac:dyDescent="0.35">
      <c r="A745" s="274" t="s">
        <v>3454</v>
      </c>
      <c r="B745" s="275" t="s">
        <v>2190</v>
      </c>
      <c r="C745" s="275" t="s">
        <v>2190</v>
      </c>
      <c r="D745" s="276">
        <v>768</v>
      </c>
      <c r="E745" s="277">
        <v>36059</v>
      </c>
      <c r="F745" s="275" t="s">
        <v>2211</v>
      </c>
      <c r="G745" s="309" t="s">
        <v>2072</v>
      </c>
      <c r="H745" s="309">
        <v>44694</v>
      </c>
      <c r="I745" s="309">
        <v>44694</v>
      </c>
      <c r="J745" s="276" t="s">
        <v>3455</v>
      </c>
    </row>
    <row r="746" spans="1:10" ht="58.15" x14ac:dyDescent="0.35">
      <c r="A746" s="274" t="s">
        <v>3456</v>
      </c>
      <c r="B746" s="275" t="s">
        <v>2190</v>
      </c>
      <c r="C746" s="275" t="s">
        <v>2190</v>
      </c>
      <c r="D746" s="276">
        <v>775</v>
      </c>
      <c r="E746" s="277">
        <v>36048</v>
      </c>
      <c r="F746" s="275" t="s">
        <v>3446</v>
      </c>
      <c r="G746" s="309" t="s">
        <v>2072</v>
      </c>
      <c r="H746" s="309">
        <v>44697</v>
      </c>
      <c r="I746" s="309">
        <v>44697</v>
      </c>
      <c r="J746" s="276" t="s">
        <v>3457</v>
      </c>
    </row>
    <row r="747" spans="1:10" ht="46.5" x14ac:dyDescent="0.35">
      <c r="A747" s="274" t="s">
        <v>3458</v>
      </c>
      <c r="B747" s="275" t="s">
        <v>2190</v>
      </c>
      <c r="C747" s="275" t="s">
        <v>2190</v>
      </c>
      <c r="D747" s="276">
        <v>780</v>
      </c>
      <c r="E747" s="277">
        <v>36025</v>
      </c>
      <c r="F747" s="275" t="s">
        <v>3446</v>
      </c>
      <c r="G747" s="309" t="s">
        <v>2072</v>
      </c>
      <c r="H747" s="309">
        <v>44698</v>
      </c>
      <c r="I747" s="309">
        <v>44698</v>
      </c>
      <c r="J747" s="276" t="s">
        <v>3459</v>
      </c>
    </row>
    <row r="748" spans="1:10" ht="46.5" x14ac:dyDescent="0.35">
      <c r="A748" s="274" t="s">
        <v>3460</v>
      </c>
      <c r="B748" s="275" t="s">
        <v>2190</v>
      </c>
      <c r="C748" s="275" t="s">
        <v>2190</v>
      </c>
      <c r="D748" s="276">
        <v>1373</v>
      </c>
      <c r="E748" s="277">
        <v>25500</v>
      </c>
      <c r="F748" s="275" t="s">
        <v>3443</v>
      </c>
      <c r="G748" s="309" t="s">
        <v>2072</v>
      </c>
      <c r="H748" s="309">
        <v>44784</v>
      </c>
      <c r="I748" s="309">
        <v>44784</v>
      </c>
      <c r="J748" s="276" t="s">
        <v>3461</v>
      </c>
    </row>
    <row r="749" spans="1:10" ht="46.5" x14ac:dyDescent="0.35">
      <c r="A749" s="274" t="s">
        <v>3462</v>
      </c>
      <c r="B749" s="275" t="s">
        <v>2190</v>
      </c>
      <c r="C749" s="275" t="s">
        <v>2190</v>
      </c>
      <c r="D749" s="276">
        <v>785</v>
      </c>
      <c r="E749" s="277">
        <v>26800</v>
      </c>
      <c r="F749" s="275" t="s">
        <v>3446</v>
      </c>
      <c r="G749" s="309" t="s">
        <v>2072</v>
      </c>
      <c r="H749" s="309">
        <v>44698</v>
      </c>
      <c r="I749" s="309">
        <v>44698</v>
      </c>
      <c r="J749" s="276" t="s">
        <v>3463</v>
      </c>
    </row>
    <row r="750" spans="1:10" ht="58.15" x14ac:dyDescent="0.35">
      <c r="A750" s="274" t="s">
        <v>3464</v>
      </c>
      <c r="B750" s="275" t="s">
        <v>2190</v>
      </c>
      <c r="C750" s="275" t="s">
        <v>2190</v>
      </c>
      <c r="D750" s="276">
        <v>1429</v>
      </c>
      <c r="E750" s="277">
        <v>18750</v>
      </c>
      <c r="F750" s="275" t="s">
        <v>3443</v>
      </c>
      <c r="G750" s="309" t="s">
        <v>2072</v>
      </c>
      <c r="H750" s="309">
        <v>44797</v>
      </c>
      <c r="I750" s="309">
        <v>44797</v>
      </c>
      <c r="J750" s="276" t="s">
        <v>3465</v>
      </c>
    </row>
    <row r="751" spans="1:10" ht="58.15" x14ac:dyDescent="0.35">
      <c r="A751" s="274" t="s">
        <v>3466</v>
      </c>
      <c r="B751" s="275" t="s">
        <v>2190</v>
      </c>
      <c r="C751" s="275" t="s">
        <v>2190</v>
      </c>
      <c r="D751" s="276">
        <v>1423</v>
      </c>
      <c r="E751" s="277">
        <v>19240</v>
      </c>
      <c r="F751" s="275" t="s">
        <v>3443</v>
      </c>
      <c r="G751" s="309" t="s">
        <v>2072</v>
      </c>
      <c r="H751" s="309">
        <v>44797</v>
      </c>
      <c r="I751" s="309">
        <v>44797</v>
      </c>
      <c r="J751" s="276" t="s">
        <v>3467</v>
      </c>
    </row>
    <row r="752" spans="1:10" ht="58.15" x14ac:dyDescent="0.35">
      <c r="A752" s="274" t="s">
        <v>3468</v>
      </c>
      <c r="B752" s="275" t="s">
        <v>2190</v>
      </c>
      <c r="C752" s="275" t="s">
        <v>2190</v>
      </c>
      <c r="D752" s="276">
        <v>894</v>
      </c>
      <c r="E752" s="277">
        <v>29310</v>
      </c>
      <c r="F752" s="275" t="s">
        <v>3446</v>
      </c>
      <c r="G752" s="309" t="s">
        <v>2072</v>
      </c>
      <c r="H752" s="309">
        <v>44708</v>
      </c>
      <c r="I752" s="309">
        <v>44708</v>
      </c>
      <c r="J752" s="276" t="s">
        <v>3469</v>
      </c>
    </row>
    <row r="753" spans="1:10" ht="58.15" x14ac:dyDescent="0.35">
      <c r="A753" s="274" t="s">
        <v>3470</v>
      </c>
      <c r="B753" s="275" t="s">
        <v>2190</v>
      </c>
      <c r="C753" s="275" t="s">
        <v>2190</v>
      </c>
      <c r="D753" s="276">
        <v>896</v>
      </c>
      <c r="E753" s="277">
        <v>36000</v>
      </c>
      <c r="F753" s="275" t="s">
        <v>3446</v>
      </c>
      <c r="G753" s="309" t="s">
        <v>2072</v>
      </c>
      <c r="H753" s="309">
        <v>44708</v>
      </c>
      <c r="I753" s="309">
        <v>44708</v>
      </c>
      <c r="J753" s="276" t="s">
        <v>3471</v>
      </c>
    </row>
    <row r="754" spans="1:10" ht="34.9" x14ac:dyDescent="0.35">
      <c r="A754" s="274" t="s">
        <v>3472</v>
      </c>
      <c r="B754" s="275" t="s">
        <v>2190</v>
      </c>
      <c r="C754" s="275" t="s">
        <v>2190</v>
      </c>
      <c r="D754" s="276">
        <v>989</v>
      </c>
      <c r="E754" s="277">
        <v>34500</v>
      </c>
      <c r="F754" s="275" t="s">
        <v>3443</v>
      </c>
      <c r="G754" s="309" t="s">
        <v>2072</v>
      </c>
      <c r="H754" s="309">
        <v>44729</v>
      </c>
      <c r="I754" s="309">
        <v>44729</v>
      </c>
      <c r="J754" s="276" t="s">
        <v>3473</v>
      </c>
    </row>
    <row r="755" spans="1:10" ht="58.15" x14ac:dyDescent="0.35">
      <c r="A755" s="274" t="s">
        <v>3474</v>
      </c>
      <c r="B755" s="275" t="s">
        <v>2190</v>
      </c>
      <c r="C755" s="275" t="s">
        <v>2190</v>
      </c>
      <c r="D755" s="276">
        <v>782</v>
      </c>
      <c r="E755" s="277">
        <v>36500</v>
      </c>
      <c r="F755" s="275" t="s">
        <v>2211</v>
      </c>
      <c r="G755" s="309" t="s">
        <v>2072</v>
      </c>
      <c r="H755" s="309">
        <v>44698</v>
      </c>
      <c r="I755" s="309">
        <v>44698</v>
      </c>
      <c r="J755" s="276" t="s">
        <v>3475</v>
      </c>
    </row>
    <row r="756" spans="1:10" ht="58.15" x14ac:dyDescent="0.35">
      <c r="A756" s="274" t="s">
        <v>3476</v>
      </c>
      <c r="B756" s="275" t="s">
        <v>2190</v>
      </c>
      <c r="C756" s="275" t="s">
        <v>2190</v>
      </c>
      <c r="D756" s="276">
        <v>788</v>
      </c>
      <c r="E756" s="277">
        <v>34000</v>
      </c>
      <c r="F756" s="275" t="s">
        <v>2211</v>
      </c>
      <c r="G756" s="309" t="s">
        <v>2072</v>
      </c>
      <c r="H756" s="309">
        <v>44698</v>
      </c>
      <c r="I756" s="309">
        <v>44698</v>
      </c>
      <c r="J756" s="276" t="s">
        <v>3477</v>
      </c>
    </row>
    <row r="757" spans="1:10" ht="58.15" x14ac:dyDescent="0.35">
      <c r="A757" s="274" t="s">
        <v>3478</v>
      </c>
      <c r="B757" s="275" t="s">
        <v>2190</v>
      </c>
      <c r="C757" s="275" t="s">
        <v>2190</v>
      </c>
      <c r="D757" s="276">
        <v>787</v>
      </c>
      <c r="E757" s="277">
        <v>26000</v>
      </c>
      <c r="F757" s="275" t="s">
        <v>2211</v>
      </c>
      <c r="G757" s="309" t="s">
        <v>2072</v>
      </c>
      <c r="H757" s="309">
        <v>44698</v>
      </c>
      <c r="I757" s="309">
        <v>44698</v>
      </c>
      <c r="J757" s="276" t="s">
        <v>3479</v>
      </c>
    </row>
    <row r="758" spans="1:10" ht="58.15" x14ac:dyDescent="0.35">
      <c r="A758" s="274" t="s">
        <v>3480</v>
      </c>
      <c r="B758" s="275" t="s">
        <v>2190</v>
      </c>
      <c r="C758" s="275" t="s">
        <v>2190</v>
      </c>
      <c r="D758" s="276">
        <v>749</v>
      </c>
      <c r="E758" s="277">
        <v>30000</v>
      </c>
      <c r="F758" s="275" t="s">
        <v>3481</v>
      </c>
      <c r="G758" s="309" t="s">
        <v>2072</v>
      </c>
      <c r="H758" s="309">
        <v>44692</v>
      </c>
      <c r="I758" s="309">
        <v>44692</v>
      </c>
      <c r="J758" s="276" t="s">
        <v>3482</v>
      </c>
    </row>
    <row r="759" spans="1:10" ht="58.15" x14ac:dyDescent="0.35">
      <c r="A759" s="274" t="s">
        <v>3483</v>
      </c>
      <c r="B759" s="275" t="s">
        <v>2190</v>
      </c>
      <c r="C759" s="275" t="s">
        <v>2190</v>
      </c>
      <c r="D759" s="276">
        <v>793</v>
      </c>
      <c r="E759" s="277">
        <v>30000</v>
      </c>
      <c r="F759" s="275" t="s">
        <v>3481</v>
      </c>
      <c r="G759" s="309" t="s">
        <v>2072</v>
      </c>
      <c r="H759" s="309">
        <v>44699</v>
      </c>
      <c r="I759" s="309">
        <v>44699</v>
      </c>
      <c r="J759" s="276" t="s">
        <v>3484</v>
      </c>
    </row>
    <row r="760" spans="1:10" ht="58.15" x14ac:dyDescent="0.35">
      <c r="A760" s="274" t="s">
        <v>3485</v>
      </c>
      <c r="B760" s="275" t="s">
        <v>2190</v>
      </c>
      <c r="C760" s="275" t="s">
        <v>2190</v>
      </c>
      <c r="D760" s="276">
        <v>1339</v>
      </c>
      <c r="E760" s="277">
        <v>35000</v>
      </c>
      <c r="F760" s="275" t="s">
        <v>3443</v>
      </c>
      <c r="G760" s="309" t="s">
        <v>2072</v>
      </c>
      <c r="H760" s="309">
        <v>44782</v>
      </c>
      <c r="I760" s="309">
        <v>44782</v>
      </c>
      <c r="J760" s="276" t="s">
        <v>3486</v>
      </c>
    </row>
    <row r="761" spans="1:10" ht="46.5" x14ac:dyDescent="0.35">
      <c r="A761" s="274" t="s">
        <v>3487</v>
      </c>
      <c r="B761" s="275" t="s">
        <v>2190</v>
      </c>
      <c r="C761" s="275" t="s">
        <v>2190</v>
      </c>
      <c r="D761" s="276">
        <v>376</v>
      </c>
      <c r="E761" s="277">
        <v>26000</v>
      </c>
      <c r="F761" s="275" t="s">
        <v>3488</v>
      </c>
      <c r="G761" s="309" t="s">
        <v>2072</v>
      </c>
      <c r="H761" s="309">
        <v>44615</v>
      </c>
      <c r="I761" s="309">
        <v>44615</v>
      </c>
      <c r="J761" s="276" t="s">
        <v>3489</v>
      </c>
    </row>
    <row r="762" spans="1:10" ht="34.9" x14ac:dyDescent="0.35">
      <c r="A762" s="274" t="s">
        <v>3490</v>
      </c>
      <c r="B762" s="275" t="s">
        <v>2190</v>
      </c>
      <c r="C762" s="275" t="s">
        <v>2190</v>
      </c>
      <c r="D762" s="276">
        <v>337</v>
      </c>
      <c r="E762" s="277">
        <v>24000</v>
      </c>
      <c r="F762" s="275" t="s">
        <v>3491</v>
      </c>
      <c r="G762" s="309" t="s">
        <v>2072</v>
      </c>
      <c r="H762" s="309">
        <v>44608</v>
      </c>
      <c r="I762" s="309">
        <v>44608</v>
      </c>
      <c r="J762" s="276" t="s">
        <v>3492</v>
      </c>
    </row>
    <row r="763" spans="1:10" ht="23.25" x14ac:dyDescent="0.35">
      <c r="A763" s="274" t="s">
        <v>3493</v>
      </c>
      <c r="B763" s="275" t="s">
        <v>2190</v>
      </c>
      <c r="C763" s="275" t="s">
        <v>2190</v>
      </c>
      <c r="D763" s="276">
        <v>479</v>
      </c>
      <c r="E763" s="277">
        <v>20000.689999999999</v>
      </c>
      <c r="F763" s="275" t="s">
        <v>3494</v>
      </c>
      <c r="G763" s="309" t="s">
        <v>2072</v>
      </c>
      <c r="H763" s="309">
        <v>44637</v>
      </c>
      <c r="I763" s="309">
        <v>44637</v>
      </c>
      <c r="J763" s="276" t="s">
        <v>3495</v>
      </c>
    </row>
    <row r="764" spans="1:10" ht="23.25" x14ac:dyDescent="0.35">
      <c r="A764" s="274" t="s">
        <v>3496</v>
      </c>
      <c r="B764" s="275" t="s">
        <v>2190</v>
      </c>
      <c r="C764" s="275" t="s">
        <v>2190</v>
      </c>
      <c r="D764" s="276">
        <v>583</v>
      </c>
      <c r="E764" s="277">
        <v>44731.4</v>
      </c>
      <c r="F764" s="275" t="s">
        <v>2197</v>
      </c>
      <c r="G764" s="309" t="s">
        <v>2072</v>
      </c>
      <c r="H764" s="309">
        <v>44663</v>
      </c>
      <c r="I764" s="309">
        <v>44663</v>
      </c>
      <c r="J764" s="276" t="s">
        <v>3497</v>
      </c>
    </row>
    <row r="765" spans="1:10" ht="23.25" x14ac:dyDescent="0.35">
      <c r="A765" s="274" t="s">
        <v>3498</v>
      </c>
      <c r="B765" s="275" t="s">
        <v>2190</v>
      </c>
      <c r="C765" s="275" t="s">
        <v>2190</v>
      </c>
      <c r="D765" s="276">
        <v>1421</v>
      </c>
      <c r="E765" s="277">
        <v>43910.1</v>
      </c>
      <c r="F765" s="275" t="s">
        <v>2197</v>
      </c>
      <c r="G765" s="309" t="s">
        <v>2072</v>
      </c>
      <c r="H765" s="309">
        <v>44796</v>
      </c>
      <c r="I765" s="309">
        <v>44796</v>
      </c>
      <c r="J765" s="276" t="s">
        <v>3499</v>
      </c>
    </row>
    <row r="766" spans="1:10" ht="23.25" x14ac:dyDescent="0.35">
      <c r="A766" s="274" t="s">
        <v>3500</v>
      </c>
      <c r="B766" s="275" t="s">
        <v>2190</v>
      </c>
      <c r="C766" s="275" t="s">
        <v>2190</v>
      </c>
      <c r="D766" s="276">
        <v>335</v>
      </c>
      <c r="E766" s="277">
        <v>40191.760000000002</v>
      </c>
      <c r="F766" s="275" t="s">
        <v>2197</v>
      </c>
      <c r="G766" s="309" t="s">
        <v>2072</v>
      </c>
      <c r="H766" s="309">
        <v>44607</v>
      </c>
      <c r="I766" s="309">
        <v>44607</v>
      </c>
      <c r="J766" s="276" t="s">
        <v>3501</v>
      </c>
    </row>
    <row r="767" spans="1:10" ht="23.25" x14ac:dyDescent="0.35">
      <c r="A767" s="274" t="s">
        <v>3502</v>
      </c>
      <c r="B767" s="275" t="s">
        <v>2190</v>
      </c>
      <c r="C767" s="275" t="s">
        <v>2190</v>
      </c>
      <c r="D767" s="276">
        <v>1137</v>
      </c>
      <c r="E767" s="277">
        <v>45409.1</v>
      </c>
      <c r="F767" s="275" t="s">
        <v>2197</v>
      </c>
      <c r="G767" s="309" t="s">
        <v>2072</v>
      </c>
      <c r="H767" s="309">
        <v>44753</v>
      </c>
      <c r="I767" s="309">
        <v>44753</v>
      </c>
      <c r="J767" s="276" t="s">
        <v>3503</v>
      </c>
    </row>
    <row r="768" spans="1:10" ht="23.25" x14ac:dyDescent="0.35">
      <c r="A768" s="274" t="s">
        <v>3504</v>
      </c>
      <c r="B768" s="275" t="s">
        <v>2190</v>
      </c>
      <c r="C768" s="275" t="s">
        <v>2190</v>
      </c>
      <c r="D768" s="276">
        <v>742</v>
      </c>
      <c r="E768" s="277">
        <v>44014.3</v>
      </c>
      <c r="F768" s="275" t="s">
        <v>2197</v>
      </c>
      <c r="G768" s="309" t="s">
        <v>2072</v>
      </c>
      <c r="H768" s="309">
        <v>44692</v>
      </c>
      <c r="I768" s="309">
        <v>44692</v>
      </c>
      <c r="J768" s="276" t="s">
        <v>3505</v>
      </c>
    </row>
    <row r="769" spans="1:10" ht="23.25" x14ac:dyDescent="0.35">
      <c r="A769" s="274" t="s">
        <v>2196</v>
      </c>
      <c r="B769" s="275" t="s">
        <v>2190</v>
      </c>
      <c r="C769" s="275" t="s">
        <v>2190</v>
      </c>
      <c r="D769" s="276">
        <v>450</v>
      </c>
      <c r="E769" s="277">
        <v>44043.6</v>
      </c>
      <c r="F769" s="275" t="s">
        <v>2197</v>
      </c>
      <c r="G769" s="309" t="s">
        <v>2072</v>
      </c>
      <c r="H769" s="309">
        <v>44630</v>
      </c>
      <c r="I769" s="309">
        <v>44630</v>
      </c>
      <c r="J769" s="276" t="s">
        <v>3506</v>
      </c>
    </row>
    <row r="770" spans="1:10" ht="23.25" x14ac:dyDescent="0.35">
      <c r="A770" s="274" t="s">
        <v>2196</v>
      </c>
      <c r="B770" s="275" t="s">
        <v>2190</v>
      </c>
      <c r="C770" s="275" t="s">
        <v>2190</v>
      </c>
      <c r="D770" s="276">
        <v>149</v>
      </c>
      <c r="E770" s="277">
        <v>38120.300000000003</v>
      </c>
      <c r="F770" s="275" t="s">
        <v>2197</v>
      </c>
      <c r="G770" s="309" t="s">
        <v>2072</v>
      </c>
      <c r="H770" s="309">
        <v>44585</v>
      </c>
      <c r="I770" s="309">
        <v>44585</v>
      </c>
      <c r="J770" s="276" t="s">
        <v>3507</v>
      </c>
    </row>
    <row r="771" spans="1:10" ht="23.25" x14ac:dyDescent="0.35">
      <c r="A771" s="274" t="s">
        <v>3508</v>
      </c>
      <c r="B771" s="275" t="s">
        <v>2190</v>
      </c>
      <c r="C771" s="275" t="s">
        <v>2190</v>
      </c>
      <c r="D771" s="276">
        <v>454</v>
      </c>
      <c r="E771" s="277">
        <v>34986</v>
      </c>
      <c r="F771" s="275" t="s">
        <v>2837</v>
      </c>
      <c r="G771" s="309" t="s">
        <v>2072</v>
      </c>
      <c r="H771" s="309">
        <v>44631</v>
      </c>
      <c r="I771" s="309">
        <v>44631</v>
      </c>
      <c r="J771" s="276" t="s">
        <v>3509</v>
      </c>
    </row>
    <row r="772" spans="1:10" ht="46.5" x14ac:dyDescent="0.35">
      <c r="A772" s="274" t="s">
        <v>3510</v>
      </c>
      <c r="B772" s="275" t="s">
        <v>2190</v>
      </c>
      <c r="C772" s="275" t="s">
        <v>2190</v>
      </c>
      <c r="D772" s="276">
        <v>274</v>
      </c>
      <c r="E772" s="277">
        <v>26000</v>
      </c>
      <c r="F772" s="275" t="s">
        <v>2721</v>
      </c>
      <c r="G772" s="309" t="s">
        <v>2072</v>
      </c>
      <c r="H772" s="309">
        <v>44599</v>
      </c>
      <c r="I772" s="309">
        <v>44599</v>
      </c>
      <c r="J772" s="276" t="s">
        <v>3511</v>
      </c>
    </row>
    <row r="773" spans="1:10" ht="34.9" x14ac:dyDescent="0.35">
      <c r="A773" s="274" t="s">
        <v>3512</v>
      </c>
      <c r="B773" s="275" t="s">
        <v>2190</v>
      </c>
      <c r="C773" s="275" t="s">
        <v>2190</v>
      </c>
      <c r="D773" s="276">
        <v>1078</v>
      </c>
      <c r="E773" s="277">
        <v>35600</v>
      </c>
      <c r="F773" s="275" t="s">
        <v>3513</v>
      </c>
      <c r="G773" s="309" t="s">
        <v>2072</v>
      </c>
      <c r="H773" s="309">
        <v>44747</v>
      </c>
      <c r="I773" s="309">
        <v>44747</v>
      </c>
      <c r="J773" s="276" t="s">
        <v>3514</v>
      </c>
    </row>
    <row r="774" spans="1:10" ht="58.15" x14ac:dyDescent="0.35">
      <c r="A774" s="274" t="s">
        <v>2513</v>
      </c>
      <c r="B774" s="275" t="s">
        <v>2190</v>
      </c>
      <c r="C774" s="275" t="s">
        <v>2190</v>
      </c>
      <c r="D774" s="276">
        <v>622</v>
      </c>
      <c r="E774" s="277">
        <v>30000</v>
      </c>
      <c r="F774" s="275" t="s">
        <v>2343</v>
      </c>
      <c r="G774" s="309" t="s">
        <v>2072</v>
      </c>
      <c r="H774" s="309">
        <v>44676</v>
      </c>
      <c r="I774" s="309">
        <v>44676</v>
      </c>
      <c r="J774" s="276" t="s">
        <v>3515</v>
      </c>
    </row>
    <row r="775" spans="1:10" ht="58.15" x14ac:dyDescent="0.35">
      <c r="A775" s="274" t="s">
        <v>3516</v>
      </c>
      <c r="B775" s="275" t="s">
        <v>2190</v>
      </c>
      <c r="C775" s="275" t="s">
        <v>2190</v>
      </c>
      <c r="D775" s="276">
        <v>683</v>
      </c>
      <c r="E775" s="277">
        <v>32000</v>
      </c>
      <c r="F775" s="275" t="s">
        <v>2575</v>
      </c>
      <c r="G775" s="309" t="s">
        <v>2072</v>
      </c>
      <c r="H775" s="309">
        <v>44684</v>
      </c>
      <c r="I775" s="309">
        <v>44684</v>
      </c>
      <c r="J775" s="276" t="s">
        <v>3517</v>
      </c>
    </row>
    <row r="776" spans="1:10" ht="46.5" x14ac:dyDescent="0.35">
      <c r="A776" s="274" t="s">
        <v>3518</v>
      </c>
      <c r="B776" s="275" t="s">
        <v>2190</v>
      </c>
      <c r="C776" s="275" t="s">
        <v>2190</v>
      </c>
      <c r="D776" s="276">
        <v>799</v>
      </c>
      <c r="E776" s="277">
        <v>36000</v>
      </c>
      <c r="F776" s="275" t="s">
        <v>3519</v>
      </c>
      <c r="G776" s="309" t="s">
        <v>2072</v>
      </c>
      <c r="H776" s="309">
        <v>44699</v>
      </c>
      <c r="I776" s="309">
        <v>44699</v>
      </c>
      <c r="J776" s="276" t="s">
        <v>3520</v>
      </c>
    </row>
    <row r="777" spans="1:10" ht="46.5" x14ac:dyDescent="0.35">
      <c r="A777" s="274" t="s">
        <v>3521</v>
      </c>
      <c r="B777" s="275" t="s">
        <v>2190</v>
      </c>
      <c r="C777" s="275" t="s">
        <v>2190</v>
      </c>
      <c r="D777" s="276">
        <v>1236</v>
      </c>
      <c r="E777" s="277">
        <v>32000</v>
      </c>
      <c r="F777" s="275" t="s">
        <v>3522</v>
      </c>
      <c r="G777" s="309" t="s">
        <v>2072</v>
      </c>
      <c r="H777" s="309">
        <v>44762</v>
      </c>
      <c r="I777" s="309">
        <v>44762</v>
      </c>
      <c r="J777" s="276" t="s">
        <v>3523</v>
      </c>
    </row>
    <row r="778" spans="1:10" ht="34.9" x14ac:dyDescent="0.35">
      <c r="A778" s="274" t="s">
        <v>3524</v>
      </c>
      <c r="B778" s="275" t="s">
        <v>2190</v>
      </c>
      <c r="C778" s="275" t="s">
        <v>2190</v>
      </c>
      <c r="D778" s="276">
        <v>1227</v>
      </c>
      <c r="E778" s="277">
        <v>32000</v>
      </c>
      <c r="F778" s="275" t="s">
        <v>3525</v>
      </c>
      <c r="G778" s="309" t="s">
        <v>2072</v>
      </c>
      <c r="H778" s="309">
        <v>44761</v>
      </c>
      <c r="I778" s="309">
        <v>44761</v>
      </c>
      <c r="J778" s="276" t="s">
        <v>3526</v>
      </c>
    </row>
    <row r="779" spans="1:10" ht="23.25" x14ac:dyDescent="0.35">
      <c r="A779" s="274" t="s">
        <v>3527</v>
      </c>
      <c r="B779" s="275" t="s">
        <v>2190</v>
      </c>
      <c r="C779" s="275" t="s">
        <v>2190</v>
      </c>
      <c r="D779" s="276">
        <v>1194</v>
      </c>
      <c r="E779" s="277">
        <v>24000</v>
      </c>
      <c r="F779" s="275" t="s">
        <v>3528</v>
      </c>
      <c r="G779" s="309" t="s">
        <v>2072</v>
      </c>
      <c r="H779" s="309">
        <v>44757</v>
      </c>
      <c r="I779" s="309">
        <v>44757</v>
      </c>
      <c r="J779" s="276" t="s">
        <v>3529</v>
      </c>
    </row>
    <row r="780" spans="1:10" ht="34.9" x14ac:dyDescent="0.35">
      <c r="A780" s="274" t="s">
        <v>3530</v>
      </c>
      <c r="B780" s="275" t="s">
        <v>2190</v>
      </c>
      <c r="C780" s="275" t="s">
        <v>2190</v>
      </c>
      <c r="D780" s="276">
        <v>933</v>
      </c>
      <c r="E780" s="277">
        <v>31200</v>
      </c>
      <c r="F780" s="275" t="s">
        <v>3531</v>
      </c>
      <c r="G780" s="309" t="s">
        <v>2072</v>
      </c>
      <c r="H780" s="309">
        <v>44715</v>
      </c>
      <c r="I780" s="309">
        <v>44715</v>
      </c>
      <c r="J780" s="276" t="s">
        <v>3532</v>
      </c>
    </row>
    <row r="781" spans="1:10" ht="23.25" x14ac:dyDescent="0.35">
      <c r="A781" s="274" t="s">
        <v>3533</v>
      </c>
      <c r="B781" s="275" t="s">
        <v>2190</v>
      </c>
      <c r="C781" s="275" t="s">
        <v>2190</v>
      </c>
      <c r="D781" s="276">
        <v>1261</v>
      </c>
      <c r="E781" s="277">
        <v>24000</v>
      </c>
      <c r="F781" s="275" t="s">
        <v>3534</v>
      </c>
      <c r="G781" s="309" t="s">
        <v>2072</v>
      </c>
      <c r="H781" s="309">
        <v>44764</v>
      </c>
      <c r="I781" s="309">
        <v>44764</v>
      </c>
      <c r="J781" s="276" t="s">
        <v>3535</v>
      </c>
    </row>
    <row r="782" spans="1:10" ht="46.5" x14ac:dyDescent="0.35">
      <c r="A782" s="274" t="s">
        <v>3536</v>
      </c>
      <c r="B782" s="275" t="s">
        <v>2190</v>
      </c>
      <c r="C782" s="275" t="s">
        <v>2190</v>
      </c>
      <c r="D782" s="276">
        <v>83</v>
      </c>
      <c r="E782" s="277">
        <v>21000</v>
      </c>
      <c r="F782" s="275" t="s">
        <v>2668</v>
      </c>
      <c r="G782" s="309" t="s">
        <v>2072</v>
      </c>
      <c r="H782" s="309">
        <v>44579</v>
      </c>
      <c r="I782" s="309">
        <v>44579</v>
      </c>
      <c r="J782" s="276" t="s">
        <v>3537</v>
      </c>
    </row>
    <row r="783" spans="1:10" ht="23.25" x14ac:dyDescent="0.35">
      <c r="A783" s="274" t="s">
        <v>3538</v>
      </c>
      <c r="B783" s="275" t="s">
        <v>2190</v>
      </c>
      <c r="C783" s="275" t="s">
        <v>2190</v>
      </c>
      <c r="D783" s="276">
        <v>344</v>
      </c>
      <c r="E783" s="277">
        <v>27700</v>
      </c>
      <c r="F783" s="275" t="s">
        <v>2071</v>
      </c>
      <c r="G783" s="309" t="s">
        <v>2072</v>
      </c>
      <c r="H783" s="309">
        <v>44609</v>
      </c>
      <c r="I783" s="309">
        <v>44609</v>
      </c>
      <c r="J783" s="276" t="s">
        <v>3539</v>
      </c>
    </row>
    <row r="784" spans="1:10" ht="34.9" x14ac:dyDescent="0.35">
      <c r="A784" s="274" t="s">
        <v>3540</v>
      </c>
      <c r="B784" s="275" t="s">
        <v>2190</v>
      </c>
      <c r="C784" s="275" t="s">
        <v>2190</v>
      </c>
      <c r="D784" s="276">
        <v>1056</v>
      </c>
      <c r="E784" s="277">
        <v>24500</v>
      </c>
      <c r="F784" s="275" t="s">
        <v>2343</v>
      </c>
      <c r="G784" s="309" t="s">
        <v>2072</v>
      </c>
      <c r="H784" s="309">
        <v>44743</v>
      </c>
      <c r="I784" s="309">
        <v>44743</v>
      </c>
      <c r="J784" s="276" t="s">
        <v>3541</v>
      </c>
    </row>
    <row r="785" spans="1:10" ht="34.9" x14ac:dyDescent="0.35">
      <c r="A785" s="274" t="s">
        <v>3542</v>
      </c>
      <c r="B785" s="275" t="s">
        <v>2190</v>
      </c>
      <c r="C785" s="275" t="s">
        <v>2190</v>
      </c>
      <c r="D785" s="276">
        <v>909</v>
      </c>
      <c r="E785" s="277">
        <v>18421.45</v>
      </c>
      <c r="F785" s="275" t="s">
        <v>3543</v>
      </c>
      <c r="G785" s="309" t="s">
        <v>2072</v>
      </c>
      <c r="H785" s="309">
        <v>44712</v>
      </c>
      <c r="I785" s="309">
        <v>44712</v>
      </c>
      <c r="J785" s="276" t="s">
        <v>3544</v>
      </c>
    </row>
    <row r="786" spans="1:10" ht="34.9" x14ac:dyDescent="0.35">
      <c r="A786" s="274" t="s">
        <v>3545</v>
      </c>
      <c r="B786" s="275" t="s">
        <v>2190</v>
      </c>
      <c r="C786" s="275" t="s">
        <v>2190</v>
      </c>
      <c r="D786" s="276">
        <v>100</v>
      </c>
      <c r="E786" s="277">
        <v>30000</v>
      </c>
      <c r="F786" s="275" t="s">
        <v>2219</v>
      </c>
      <c r="G786" s="309" t="s">
        <v>2072</v>
      </c>
      <c r="H786" s="309">
        <v>44580</v>
      </c>
      <c r="I786" s="309">
        <v>44580</v>
      </c>
      <c r="J786" s="276" t="s">
        <v>3546</v>
      </c>
    </row>
    <row r="787" spans="1:10" ht="34.9" x14ac:dyDescent="0.35">
      <c r="A787" s="274" t="s">
        <v>3547</v>
      </c>
      <c r="B787" s="275" t="s">
        <v>2190</v>
      </c>
      <c r="C787" s="275" t="s">
        <v>2190</v>
      </c>
      <c r="D787" s="276">
        <v>1272</v>
      </c>
      <c r="E787" s="277">
        <v>32500</v>
      </c>
      <c r="F787" s="275" t="s">
        <v>3548</v>
      </c>
      <c r="G787" s="309" t="s">
        <v>2072</v>
      </c>
      <c r="H787" s="309">
        <v>44768</v>
      </c>
      <c r="I787" s="309">
        <v>44768</v>
      </c>
      <c r="J787" s="276" t="s">
        <v>3549</v>
      </c>
    </row>
    <row r="788" spans="1:10" ht="23.25" x14ac:dyDescent="0.35">
      <c r="A788" s="274" t="s">
        <v>3550</v>
      </c>
      <c r="B788" s="275" t="s">
        <v>2190</v>
      </c>
      <c r="C788" s="275" t="s">
        <v>2190</v>
      </c>
      <c r="D788" s="276">
        <v>101</v>
      </c>
      <c r="E788" s="277">
        <v>30000</v>
      </c>
      <c r="F788" s="275" t="s">
        <v>2882</v>
      </c>
      <c r="G788" s="309" t="s">
        <v>2072</v>
      </c>
      <c r="H788" s="309">
        <v>44581</v>
      </c>
      <c r="I788" s="309">
        <v>44581</v>
      </c>
      <c r="J788" s="276" t="s">
        <v>3551</v>
      </c>
    </row>
    <row r="789" spans="1:10" ht="23.25" x14ac:dyDescent="0.35">
      <c r="A789" s="274" t="s">
        <v>3552</v>
      </c>
      <c r="B789" s="275" t="s">
        <v>2190</v>
      </c>
      <c r="C789" s="275" t="s">
        <v>2190</v>
      </c>
      <c r="D789" s="276">
        <v>30</v>
      </c>
      <c r="E789" s="277">
        <v>32400</v>
      </c>
      <c r="F789" s="275" t="s">
        <v>2690</v>
      </c>
      <c r="G789" s="309" t="s">
        <v>2072</v>
      </c>
      <c r="H789" s="309">
        <v>44573</v>
      </c>
      <c r="I789" s="309">
        <v>44573</v>
      </c>
      <c r="J789" s="276" t="s">
        <v>3553</v>
      </c>
    </row>
    <row r="790" spans="1:10" ht="23.25" x14ac:dyDescent="0.35">
      <c r="A790" s="274" t="s">
        <v>2833</v>
      </c>
      <c r="B790" s="275" t="s">
        <v>2190</v>
      </c>
      <c r="C790" s="275" t="s">
        <v>2190</v>
      </c>
      <c r="D790" s="276">
        <v>62</v>
      </c>
      <c r="E790" s="277">
        <v>36000</v>
      </c>
      <c r="F790" s="275" t="s">
        <v>2834</v>
      </c>
      <c r="G790" s="309" t="s">
        <v>2072</v>
      </c>
      <c r="H790" s="309">
        <v>44575</v>
      </c>
      <c r="I790" s="309">
        <v>44575</v>
      </c>
      <c r="J790" s="276" t="s">
        <v>3554</v>
      </c>
    </row>
    <row r="791" spans="1:10" ht="34.9" x14ac:dyDescent="0.35">
      <c r="A791" s="274" t="s">
        <v>3555</v>
      </c>
      <c r="B791" s="275" t="s">
        <v>2190</v>
      </c>
      <c r="C791" s="275" t="s">
        <v>2190</v>
      </c>
      <c r="D791" s="276">
        <v>490</v>
      </c>
      <c r="E791" s="277">
        <v>36480</v>
      </c>
      <c r="F791" s="275" t="s">
        <v>3556</v>
      </c>
      <c r="G791" s="309" t="s">
        <v>2072</v>
      </c>
      <c r="H791" s="309">
        <v>44638</v>
      </c>
      <c r="I791" s="309">
        <v>44638</v>
      </c>
      <c r="J791" s="276" t="s">
        <v>3557</v>
      </c>
    </row>
    <row r="792" spans="1:10" ht="34.9" x14ac:dyDescent="0.35">
      <c r="A792" s="274" t="s">
        <v>3558</v>
      </c>
      <c r="B792" s="275" t="s">
        <v>2190</v>
      </c>
      <c r="C792" s="275" t="s">
        <v>2190</v>
      </c>
      <c r="D792" s="276">
        <v>1107</v>
      </c>
      <c r="E792" s="277">
        <v>29850</v>
      </c>
      <c r="F792" s="275" t="s">
        <v>3559</v>
      </c>
      <c r="G792" s="309" t="s">
        <v>2072</v>
      </c>
      <c r="H792" s="309">
        <v>44774</v>
      </c>
      <c r="I792" s="309">
        <v>44774</v>
      </c>
      <c r="J792" s="276" t="s">
        <v>3560</v>
      </c>
    </row>
    <row r="793" spans="1:10" ht="23.25" x14ac:dyDescent="0.35">
      <c r="A793" s="274" t="s">
        <v>3561</v>
      </c>
      <c r="B793" s="275" t="s">
        <v>2190</v>
      </c>
      <c r="C793" s="275" t="s">
        <v>2190</v>
      </c>
      <c r="D793" s="276">
        <v>1174</v>
      </c>
      <c r="E793" s="277">
        <v>31962.7</v>
      </c>
      <c r="F793" s="275" t="s">
        <v>3562</v>
      </c>
      <c r="G793" s="309" t="s">
        <v>2072</v>
      </c>
      <c r="H793" s="309">
        <v>44755</v>
      </c>
      <c r="I793" s="309">
        <v>44755</v>
      </c>
      <c r="J793" s="276" t="s">
        <v>3563</v>
      </c>
    </row>
    <row r="794" spans="1:10" ht="34.9" x14ac:dyDescent="0.35">
      <c r="A794" s="274" t="s">
        <v>3564</v>
      </c>
      <c r="B794" s="275" t="s">
        <v>2190</v>
      </c>
      <c r="C794" s="275" t="s">
        <v>2190</v>
      </c>
      <c r="D794" s="276">
        <v>802</v>
      </c>
      <c r="E794" s="277">
        <v>23250</v>
      </c>
      <c r="F794" s="275" t="s">
        <v>3559</v>
      </c>
      <c r="G794" s="309" t="s">
        <v>2072</v>
      </c>
      <c r="H794" s="309">
        <v>44699</v>
      </c>
      <c r="I794" s="309">
        <v>44699</v>
      </c>
      <c r="J794" s="276" t="s">
        <v>3565</v>
      </c>
    </row>
    <row r="795" spans="1:10" ht="46.5" x14ac:dyDescent="0.35">
      <c r="A795" s="274" t="s">
        <v>3566</v>
      </c>
      <c r="B795" s="275" t="s">
        <v>2190</v>
      </c>
      <c r="C795" s="275" t="s">
        <v>2190</v>
      </c>
      <c r="D795" s="276">
        <v>628</v>
      </c>
      <c r="E795" s="277">
        <v>33650</v>
      </c>
      <c r="F795" s="275" t="s">
        <v>3567</v>
      </c>
      <c r="G795" s="309" t="s">
        <v>2072</v>
      </c>
      <c r="H795" s="309">
        <v>44676</v>
      </c>
      <c r="I795" s="309">
        <v>44676</v>
      </c>
      <c r="J795" s="276" t="s">
        <v>3568</v>
      </c>
    </row>
    <row r="796" spans="1:10" ht="34.9" x14ac:dyDescent="0.35">
      <c r="A796" s="274" t="s">
        <v>3569</v>
      </c>
      <c r="B796" s="275" t="s">
        <v>2190</v>
      </c>
      <c r="C796" s="275" t="s">
        <v>2190</v>
      </c>
      <c r="D796" s="276">
        <v>356</v>
      </c>
      <c r="E796" s="277">
        <v>26389</v>
      </c>
      <c r="F796" s="275" t="s">
        <v>2994</v>
      </c>
      <c r="G796" s="309" t="s">
        <v>2072</v>
      </c>
      <c r="H796" s="309">
        <v>44609</v>
      </c>
      <c r="I796" s="309">
        <v>44609</v>
      </c>
      <c r="J796" s="276" t="s">
        <v>3570</v>
      </c>
    </row>
    <row r="797" spans="1:10" ht="34.9" x14ac:dyDescent="0.35">
      <c r="A797" s="274" t="s">
        <v>3571</v>
      </c>
      <c r="B797" s="275" t="s">
        <v>2190</v>
      </c>
      <c r="C797" s="275" t="s">
        <v>2190</v>
      </c>
      <c r="D797" s="276">
        <v>1318</v>
      </c>
      <c r="E797" s="277">
        <v>25750</v>
      </c>
      <c r="F797" s="275" t="s">
        <v>3572</v>
      </c>
      <c r="G797" s="309" t="s">
        <v>2072</v>
      </c>
      <c r="H797" s="309">
        <v>44777</v>
      </c>
      <c r="I797" s="309">
        <v>44777</v>
      </c>
      <c r="J797" s="276" t="s">
        <v>3573</v>
      </c>
    </row>
    <row r="798" spans="1:10" ht="34.9" x14ac:dyDescent="0.35">
      <c r="A798" s="274" t="s">
        <v>3574</v>
      </c>
      <c r="B798" s="275" t="s">
        <v>2190</v>
      </c>
      <c r="C798" s="275" t="s">
        <v>2190</v>
      </c>
      <c r="D798" s="276">
        <v>1143</v>
      </c>
      <c r="E798" s="277">
        <v>30260</v>
      </c>
      <c r="F798" s="275" t="s">
        <v>3575</v>
      </c>
      <c r="G798" s="309" t="s">
        <v>2072</v>
      </c>
      <c r="H798" s="309">
        <v>44754</v>
      </c>
      <c r="I798" s="309">
        <v>44754</v>
      </c>
      <c r="J798" s="276" t="s">
        <v>3576</v>
      </c>
    </row>
    <row r="799" spans="1:10" ht="34.9" x14ac:dyDescent="0.35">
      <c r="A799" s="274" t="s">
        <v>3577</v>
      </c>
      <c r="B799" s="275" t="s">
        <v>2190</v>
      </c>
      <c r="C799" s="275" t="s">
        <v>2190</v>
      </c>
      <c r="D799" s="276">
        <v>106</v>
      </c>
      <c r="E799" s="277">
        <v>36000</v>
      </c>
      <c r="F799" s="275" t="s">
        <v>3578</v>
      </c>
      <c r="G799" s="309" t="s">
        <v>2072</v>
      </c>
      <c r="H799" s="309">
        <v>44581</v>
      </c>
      <c r="I799" s="309">
        <v>44581</v>
      </c>
      <c r="J799" s="276" t="s">
        <v>3579</v>
      </c>
    </row>
    <row r="800" spans="1:10" ht="23.25" x14ac:dyDescent="0.35">
      <c r="A800" s="274" t="s">
        <v>3580</v>
      </c>
      <c r="B800" s="275" t="s">
        <v>2190</v>
      </c>
      <c r="C800" s="275" t="s">
        <v>2190</v>
      </c>
      <c r="D800" s="276">
        <v>192</v>
      </c>
      <c r="E800" s="277">
        <v>35000</v>
      </c>
      <c r="F800" s="275" t="s">
        <v>3581</v>
      </c>
      <c r="G800" s="309" t="s">
        <v>2072</v>
      </c>
      <c r="H800" s="309">
        <v>44589</v>
      </c>
      <c r="I800" s="309">
        <v>44589</v>
      </c>
      <c r="J800" s="276" t="s">
        <v>3582</v>
      </c>
    </row>
    <row r="801" spans="1:10" ht="23.25" x14ac:dyDescent="0.35">
      <c r="A801" s="274" t="s">
        <v>3583</v>
      </c>
      <c r="B801" s="275" t="s">
        <v>2190</v>
      </c>
      <c r="C801" s="275" t="s">
        <v>2190</v>
      </c>
      <c r="D801" s="276">
        <v>1312</v>
      </c>
      <c r="E801" s="277">
        <v>21000</v>
      </c>
      <c r="F801" s="275" t="s">
        <v>3584</v>
      </c>
      <c r="G801" s="309" t="s">
        <v>2072</v>
      </c>
      <c r="H801" s="309">
        <v>44776</v>
      </c>
      <c r="I801" s="309">
        <v>44776</v>
      </c>
      <c r="J801" s="276" t="s">
        <v>3585</v>
      </c>
    </row>
    <row r="802" spans="1:10" ht="34.9" x14ac:dyDescent="0.35">
      <c r="A802" s="274" t="s">
        <v>3586</v>
      </c>
      <c r="B802" s="275" t="s">
        <v>2190</v>
      </c>
      <c r="C802" s="275" t="s">
        <v>2190</v>
      </c>
      <c r="D802" s="276">
        <v>651</v>
      </c>
      <c r="E802" s="277">
        <v>35000</v>
      </c>
      <c r="F802" s="275" t="s">
        <v>3587</v>
      </c>
      <c r="G802" s="309" t="s">
        <v>2072</v>
      </c>
      <c r="H802" s="309">
        <v>44679</v>
      </c>
      <c r="I802" s="309">
        <v>44679</v>
      </c>
      <c r="J802" s="276" t="s">
        <v>3588</v>
      </c>
    </row>
    <row r="803" spans="1:10" ht="23.25" x14ac:dyDescent="0.35">
      <c r="A803" s="274" t="s">
        <v>2405</v>
      </c>
      <c r="B803" s="275" t="s">
        <v>2190</v>
      </c>
      <c r="C803" s="275" t="s">
        <v>2190</v>
      </c>
      <c r="D803" s="276">
        <v>13</v>
      </c>
      <c r="E803" s="277">
        <v>24000</v>
      </c>
      <c r="F803" s="275" t="s">
        <v>3589</v>
      </c>
      <c r="G803" s="309" t="s">
        <v>2072</v>
      </c>
      <c r="H803" s="309">
        <v>44572</v>
      </c>
      <c r="I803" s="309">
        <v>44572</v>
      </c>
      <c r="J803" s="276" t="s">
        <v>3590</v>
      </c>
    </row>
    <row r="804" spans="1:10" ht="23.25" x14ac:dyDescent="0.35">
      <c r="A804" s="274" t="s">
        <v>3591</v>
      </c>
      <c r="B804" s="275" t="s">
        <v>2190</v>
      </c>
      <c r="C804" s="275" t="s">
        <v>2190</v>
      </c>
      <c r="D804" s="276">
        <v>957</v>
      </c>
      <c r="E804" s="277">
        <v>46449</v>
      </c>
      <c r="F804" s="275" t="s">
        <v>2197</v>
      </c>
      <c r="G804" s="309" t="s">
        <v>2072</v>
      </c>
      <c r="H804" s="309">
        <v>44721</v>
      </c>
      <c r="I804" s="309">
        <v>44721</v>
      </c>
      <c r="J804" s="276" t="s">
        <v>3592</v>
      </c>
    </row>
    <row r="805" spans="1:10" ht="34.9" x14ac:dyDescent="0.35">
      <c r="A805" s="274" t="s">
        <v>3593</v>
      </c>
      <c r="B805" s="275" t="s">
        <v>2190</v>
      </c>
      <c r="C805" s="275" t="s">
        <v>2190</v>
      </c>
      <c r="D805" s="276">
        <v>627</v>
      </c>
      <c r="E805" s="277">
        <v>20000</v>
      </c>
      <c r="F805" s="275" t="s">
        <v>3594</v>
      </c>
      <c r="G805" s="309" t="s">
        <v>2072</v>
      </c>
      <c r="H805" s="309">
        <v>44676</v>
      </c>
      <c r="I805" s="309">
        <v>44676</v>
      </c>
      <c r="J805" s="276" t="s">
        <v>3595</v>
      </c>
    </row>
    <row r="806" spans="1:10" ht="23.25" x14ac:dyDescent="0.35">
      <c r="A806" s="274" t="s">
        <v>3596</v>
      </c>
      <c r="B806" s="275" t="s">
        <v>2190</v>
      </c>
      <c r="C806" s="275" t="s">
        <v>2190</v>
      </c>
      <c r="D806" s="276">
        <v>304</v>
      </c>
      <c r="E806" s="277">
        <v>20000</v>
      </c>
      <c r="F806" s="275" t="s">
        <v>2244</v>
      </c>
      <c r="G806" s="309" t="s">
        <v>2072</v>
      </c>
      <c r="H806" s="309">
        <v>44603</v>
      </c>
      <c r="I806" s="309">
        <v>44603</v>
      </c>
      <c r="J806" s="276" t="s">
        <v>3597</v>
      </c>
    </row>
    <row r="807" spans="1:10" ht="58.15" x14ac:dyDescent="0.35">
      <c r="A807" s="274" t="s">
        <v>3598</v>
      </c>
      <c r="B807" s="275" t="s">
        <v>2190</v>
      </c>
      <c r="C807" s="275" t="s">
        <v>2190</v>
      </c>
      <c r="D807" s="276">
        <v>1214</v>
      </c>
      <c r="E807" s="277">
        <v>30000</v>
      </c>
      <c r="F807" s="275" t="s">
        <v>3599</v>
      </c>
      <c r="G807" s="309" t="s">
        <v>2072</v>
      </c>
      <c r="H807" s="309">
        <v>44761</v>
      </c>
      <c r="I807" s="309">
        <v>44761</v>
      </c>
      <c r="J807" s="276" t="s">
        <v>3600</v>
      </c>
    </row>
    <row r="808" spans="1:10" ht="46.5" x14ac:dyDescent="0.35">
      <c r="A808" s="274" t="s">
        <v>3601</v>
      </c>
      <c r="B808" s="275" t="s">
        <v>2190</v>
      </c>
      <c r="C808" s="275" t="s">
        <v>2190</v>
      </c>
      <c r="D808" s="276">
        <v>1210</v>
      </c>
      <c r="E808" s="277">
        <v>27000</v>
      </c>
      <c r="F808" s="275" t="s">
        <v>2363</v>
      </c>
      <c r="G808" s="309" t="s">
        <v>2072</v>
      </c>
      <c r="H808" s="309">
        <v>44761</v>
      </c>
      <c r="I808" s="309">
        <v>44761</v>
      </c>
      <c r="J808" s="276" t="s">
        <v>3602</v>
      </c>
    </row>
    <row r="809" spans="1:10" ht="58.15" x14ac:dyDescent="0.35">
      <c r="A809" s="274" t="s">
        <v>3603</v>
      </c>
      <c r="B809" s="275" t="s">
        <v>2190</v>
      </c>
      <c r="C809" s="275" t="s">
        <v>2190</v>
      </c>
      <c r="D809" s="276">
        <v>1161</v>
      </c>
      <c r="E809" s="277">
        <v>33000</v>
      </c>
      <c r="F809" s="275" t="s">
        <v>2252</v>
      </c>
      <c r="G809" s="309" t="s">
        <v>2072</v>
      </c>
      <c r="H809" s="309">
        <v>44755</v>
      </c>
      <c r="I809" s="309">
        <v>44755</v>
      </c>
      <c r="J809" s="276" t="s">
        <v>3604</v>
      </c>
    </row>
    <row r="810" spans="1:10" ht="34.9" x14ac:dyDescent="0.35">
      <c r="A810" s="274" t="s">
        <v>3605</v>
      </c>
      <c r="B810" s="275" t="s">
        <v>2190</v>
      </c>
      <c r="C810" s="275" t="s">
        <v>2190</v>
      </c>
      <c r="D810" s="276">
        <v>708</v>
      </c>
      <c r="E810" s="277">
        <v>33000</v>
      </c>
      <c r="F810" s="275" t="s">
        <v>2252</v>
      </c>
      <c r="G810" s="309" t="s">
        <v>2072</v>
      </c>
      <c r="H810" s="309">
        <v>44686</v>
      </c>
      <c r="I810" s="309">
        <v>44686</v>
      </c>
      <c r="J810" s="276" t="s">
        <v>3606</v>
      </c>
    </row>
    <row r="811" spans="1:10" ht="58.15" x14ac:dyDescent="0.35">
      <c r="A811" s="274" t="s">
        <v>3607</v>
      </c>
      <c r="B811" s="275" t="s">
        <v>2190</v>
      </c>
      <c r="C811" s="275" t="s">
        <v>2190</v>
      </c>
      <c r="D811" s="276">
        <v>1160</v>
      </c>
      <c r="E811" s="277">
        <v>30000</v>
      </c>
      <c r="F811" s="275" t="s">
        <v>3608</v>
      </c>
      <c r="G811" s="309" t="s">
        <v>2072</v>
      </c>
      <c r="H811" s="309">
        <v>44755</v>
      </c>
      <c r="I811" s="309">
        <v>44755</v>
      </c>
      <c r="J811" s="276" t="s">
        <v>3609</v>
      </c>
    </row>
    <row r="812" spans="1:10" ht="58.15" x14ac:dyDescent="0.35">
      <c r="A812" s="274" t="s">
        <v>3610</v>
      </c>
      <c r="B812" s="275" t="s">
        <v>2190</v>
      </c>
      <c r="C812" s="275" t="s">
        <v>2190</v>
      </c>
      <c r="D812" s="276">
        <v>930</v>
      </c>
      <c r="E812" s="277">
        <v>27000</v>
      </c>
      <c r="F812" s="275" t="s">
        <v>3611</v>
      </c>
      <c r="G812" s="309" t="s">
        <v>2072</v>
      </c>
      <c r="H812" s="309">
        <v>44715</v>
      </c>
      <c r="I812" s="309">
        <v>44715</v>
      </c>
      <c r="J812" s="276" t="s">
        <v>3612</v>
      </c>
    </row>
    <row r="813" spans="1:10" ht="58.15" x14ac:dyDescent="0.35">
      <c r="A813" s="274" t="s">
        <v>3613</v>
      </c>
      <c r="B813" s="275" t="s">
        <v>2190</v>
      </c>
      <c r="C813" s="275" t="s">
        <v>2190</v>
      </c>
      <c r="D813" s="276">
        <v>253</v>
      </c>
      <c r="E813" s="277">
        <v>27000</v>
      </c>
      <c r="F813" s="275" t="s">
        <v>3614</v>
      </c>
      <c r="G813" s="309" t="s">
        <v>2072</v>
      </c>
      <c r="H813" s="309">
        <v>44595</v>
      </c>
      <c r="I813" s="309">
        <v>44595</v>
      </c>
      <c r="J813" s="276" t="s">
        <v>3615</v>
      </c>
    </row>
    <row r="814" spans="1:10" ht="58.15" x14ac:dyDescent="0.35">
      <c r="A814" s="274" t="s">
        <v>3616</v>
      </c>
      <c r="B814" s="275" t="s">
        <v>2190</v>
      </c>
      <c r="C814" s="275" t="s">
        <v>2190</v>
      </c>
      <c r="D814" s="276">
        <v>254</v>
      </c>
      <c r="E814" s="277">
        <v>27000</v>
      </c>
      <c r="F814" s="275" t="s">
        <v>3608</v>
      </c>
      <c r="G814" s="309" t="s">
        <v>2072</v>
      </c>
      <c r="H814" s="309">
        <v>44595</v>
      </c>
      <c r="I814" s="309">
        <v>44595</v>
      </c>
      <c r="J814" s="276" t="s">
        <v>3617</v>
      </c>
    </row>
    <row r="815" spans="1:10" ht="58.15" x14ac:dyDescent="0.35">
      <c r="A815" s="274" t="s">
        <v>3618</v>
      </c>
      <c r="B815" s="275" t="s">
        <v>2190</v>
      </c>
      <c r="C815" s="275" t="s">
        <v>2190</v>
      </c>
      <c r="D815" s="276">
        <v>1213</v>
      </c>
      <c r="E815" s="277">
        <v>27000</v>
      </c>
      <c r="F815" s="275" t="s">
        <v>3619</v>
      </c>
      <c r="G815" s="309" t="s">
        <v>2072</v>
      </c>
      <c r="H815" s="309">
        <v>44761</v>
      </c>
      <c r="I815" s="309">
        <v>44761</v>
      </c>
      <c r="J815" s="276" t="s">
        <v>3620</v>
      </c>
    </row>
    <row r="816" spans="1:10" ht="58.15" x14ac:dyDescent="0.35">
      <c r="A816" s="274" t="s">
        <v>3621</v>
      </c>
      <c r="B816" s="275" t="s">
        <v>2190</v>
      </c>
      <c r="C816" s="275" t="s">
        <v>2190</v>
      </c>
      <c r="D816" s="276">
        <v>1230</v>
      </c>
      <c r="E816" s="277">
        <v>30000</v>
      </c>
      <c r="F816" s="275" t="s">
        <v>3622</v>
      </c>
      <c r="G816" s="309" t="s">
        <v>2072</v>
      </c>
      <c r="H816" s="309">
        <v>44762</v>
      </c>
      <c r="I816" s="309">
        <v>44762</v>
      </c>
      <c r="J816" s="276" t="s">
        <v>3623</v>
      </c>
    </row>
    <row r="817" spans="1:10" ht="46.5" x14ac:dyDescent="0.35">
      <c r="A817" s="274" t="s">
        <v>3624</v>
      </c>
      <c r="B817" s="275" t="s">
        <v>2190</v>
      </c>
      <c r="C817" s="275" t="s">
        <v>2190</v>
      </c>
      <c r="D817" s="276">
        <v>1355</v>
      </c>
      <c r="E817" s="277">
        <v>33000</v>
      </c>
      <c r="F817" s="275" t="s">
        <v>3625</v>
      </c>
      <c r="G817" s="309" t="s">
        <v>2072</v>
      </c>
      <c r="H817" s="309">
        <v>44783</v>
      </c>
      <c r="I817" s="309">
        <v>44783</v>
      </c>
      <c r="J817" s="276" t="s">
        <v>3626</v>
      </c>
    </row>
    <row r="818" spans="1:10" ht="58.15" x14ac:dyDescent="0.35">
      <c r="A818" s="274" t="s">
        <v>3627</v>
      </c>
      <c r="B818" s="275" t="s">
        <v>2190</v>
      </c>
      <c r="C818" s="275" t="s">
        <v>2190</v>
      </c>
      <c r="D818" s="276">
        <v>1049</v>
      </c>
      <c r="E818" s="277">
        <v>36000</v>
      </c>
      <c r="F818" s="275" t="s">
        <v>2466</v>
      </c>
      <c r="G818" s="309" t="s">
        <v>2072</v>
      </c>
      <c r="H818" s="309">
        <v>44742</v>
      </c>
      <c r="I818" s="309">
        <v>44742</v>
      </c>
      <c r="J818" s="276" t="s">
        <v>3628</v>
      </c>
    </row>
    <row r="819" spans="1:10" ht="34.9" x14ac:dyDescent="0.35">
      <c r="A819" s="274" t="s">
        <v>2233</v>
      </c>
      <c r="B819" s="275" t="s">
        <v>2190</v>
      </c>
      <c r="C819" s="275" t="s">
        <v>2190</v>
      </c>
      <c r="D819" s="276">
        <v>687</v>
      </c>
      <c r="E819" s="277">
        <v>33000</v>
      </c>
      <c r="F819" s="275" t="s">
        <v>3625</v>
      </c>
      <c r="G819" s="309" t="s">
        <v>2072</v>
      </c>
      <c r="H819" s="309">
        <v>44684</v>
      </c>
      <c r="I819" s="309">
        <v>44684</v>
      </c>
      <c r="J819" s="276" t="s">
        <v>3629</v>
      </c>
    </row>
    <row r="820" spans="1:10" ht="34.9" x14ac:dyDescent="0.35">
      <c r="A820" s="274" t="s">
        <v>2233</v>
      </c>
      <c r="B820" s="275" t="s">
        <v>2190</v>
      </c>
      <c r="C820" s="275" t="s">
        <v>2190</v>
      </c>
      <c r="D820" s="276">
        <v>49</v>
      </c>
      <c r="E820" s="277">
        <v>33000</v>
      </c>
      <c r="F820" s="275" t="s">
        <v>2234</v>
      </c>
      <c r="G820" s="309" t="s">
        <v>2072</v>
      </c>
      <c r="H820" s="309">
        <v>44574</v>
      </c>
      <c r="I820" s="309">
        <v>44574</v>
      </c>
      <c r="J820" s="276" t="s">
        <v>3630</v>
      </c>
    </row>
    <row r="821" spans="1:10" ht="46.5" x14ac:dyDescent="0.35">
      <c r="A821" s="274" t="s">
        <v>3631</v>
      </c>
      <c r="B821" s="275" t="s">
        <v>2190</v>
      </c>
      <c r="C821" s="275" t="s">
        <v>2190</v>
      </c>
      <c r="D821" s="276">
        <v>1211</v>
      </c>
      <c r="E821" s="277">
        <v>30000</v>
      </c>
      <c r="F821" s="275" t="s">
        <v>3632</v>
      </c>
      <c r="G821" s="309" t="s">
        <v>2072</v>
      </c>
      <c r="H821" s="309">
        <v>44761</v>
      </c>
      <c r="I821" s="309">
        <v>44761</v>
      </c>
      <c r="J821" s="276" t="s">
        <v>3633</v>
      </c>
    </row>
    <row r="822" spans="1:10" ht="58.15" x14ac:dyDescent="0.35">
      <c r="A822" s="274" t="s">
        <v>3634</v>
      </c>
      <c r="B822" s="275" t="s">
        <v>2190</v>
      </c>
      <c r="C822" s="275" t="s">
        <v>2190</v>
      </c>
      <c r="D822" s="276">
        <v>1163</v>
      </c>
      <c r="E822" s="277">
        <v>30000</v>
      </c>
      <c r="F822" s="275" t="s">
        <v>3635</v>
      </c>
      <c r="G822" s="309" t="s">
        <v>2072</v>
      </c>
      <c r="H822" s="309">
        <v>44755</v>
      </c>
      <c r="I822" s="309">
        <v>44755</v>
      </c>
      <c r="J822" s="276" t="s">
        <v>3636</v>
      </c>
    </row>
    <row r="823" spans="1:10" ht="58.15" x14ac:dyDescent="0.35">
      <c r="A823" s="274" t="s">
        <v>3637</v>
      </c>
      <c r="B823" s="275" t="s">
        <v>2190</v>
      </c>
      <c r="C823" s="275" t="s">
        <v>2190</v>
      </c>
      <c r="D823" s="276">
        <v>1212</v>
      </c>
      <c r="E823" s="277">
        <v>30000</v>
      </c>
      <c r="F823" s="275" t="s">
        <v>3638</v>
      </c>
      <c r="G823" s="309" t="s">
        <v>2072</v>
      </c>
      <c r="H823" s="309">
        <v>44761</v>
      </c>
      <c r="I823" s="309">
        <v>44761</v>
      </c>
      <c r="J823" s="276" t="s">
        <v>3639</v>
      </c>
    </row>
    <row r="824" spans="1:10" ht="23.25" x14ac:dyDescent="0.35">
      <c r="A824" s="274" t="s">
        <v>3640</v>
      </c>
      <c r="B824" s="275" t="s">
        <v>2190</v>
      </c>
      <c r="C824" s="275" t="s">
        <v>2190</v>
      </c>
      <c r="D824" s="276">
        <v>1058</v>
      </c>
      <c r="E824" s="277">
        <v>33000</v>
      </c>
      <c r="F824" s="275" t="s">
        <v>2230</v>
      </c>
      <c r="G824" s="309" t="s">
        <v>2072</v>
      </c>
      <c r="H824" s="309">
        <v>44743</v>
      </c>
      <c r="I824" s="309">
        <v>44743</v>
      </c>
      <c r="J824" s="276" t="s">
        <v>3641</v>
      </c>
    </row>
    <row r="825" spans="1:10" ht="23.25" x14ac:dyDescent="0.35">
      <c r="A825" s="274" t="s">
        <v>3642</v>
      </c>
      <c r="B825" s="275" t="s">
        <v>2190</v>
      </c>
      <c r="C825" s="275" t="s">
        <v>2190</v>
      </c>
      <c r="D825" s="276">
        <v>1265</v>
      </c>
      <c r="E825" s="277">
        <v>32000</v>
      </c>
      <c r="F825" s="275" t="s">
        <v>2379</v>
      </c>
      <c r="G825" s="309" t="s">
        <v>2072</v>
      </c>
      <c r="H825" s="309">
        <v>44767</v>
      </c>
      <c r="I825" s="309">
        <v>44767</v>
      </c>
      <c r="J825" s="276" t="s">
        <v>3643</v>
      </c>
    </row>
    <row r="826" spans="1:10" ht="34.9" x14ac:dyDescent="0.35">
      <c r="A826" s="274" t="s">
        <v>3644</v>
      </c>
      <c r="B826" s="275" t="s">
        <v>2190</v>
      </c>
      <c r="C826" s="275" t="s">
        <v>2190</v>
      </c>
      <c r="D826" s="276">
        <v>255</v>
      </c>
      <c r="E826" s="277">
        <v>27000</v>
      </c>
      <c r="F826" s="275" t="s">
        <v>3622</v>
      </c>
      <c r="G826" s="309" t="s">
        <v>2072</v>
      </c>
      <c r="H826" s="309">
        <v>44595</v>
      </c>
      <c r="I826" s="309">
        <v>44595</v>
      </c>
      <c r="J826" s="276" t="s">
        <v>3645</v>
      </c>
    </row>
    <row r="827" spans="1:10" ht="34.9" x14ac:dyDescent="0.35">
      <c r="A827" s="274" t="s">
        <v>3646</v>
      </c>
      <c r="B827" s="275" t="s">
        <v>2190</v>
      </c>
      <c r="C827" s="275" t="s">
        <v>2190</v>
      </c>
      <c r="D827" s="276">
        <v>519</v>
      </c>
      <c r="E827" s="277">
        <v>24000</v>
      </c>
      <c r="F827" s="275" t="s">
        <v>3647</v>
      </c>
      <c r="G827" s="309" t="s">
        <v>2072</v>
      </c>
      <c r="H827" s="309">
        <v>44652</v>
      </c>
      <c r="I827" s="309">
        <v>44652</v>
      </c>
      <c r="J827" s="276" t="s">
        <v>3648</v>
      </c>
    </row>
    <row r="828" spans="1:10" ht="46.5" x14ac:dyDescent="0.35">
      <c r="A828" s="274" t="s">
        <v>3649</v>
      </c>
      <c r="B828" s="275" t="s">
        <v>2190</v>
      </c>
      <c r="C828" s="275" t="s">
        <v>2190</v>
      </c>
      <c r="D828" s="276">
        <v>1150</v>
      </c>
      <c r="E828" s="277">
        <v>32000</v>
      </c>
      <c r="F828" s="275" t="s">
        <v>3650</v>
      </c>
      <c r="G828" s="309" t="s">
        <v>2072</v>
      </c>
      <c r="H828" s="309">
        <v>44754</v>
      </c>
      <c r="I828" s="309">
        <v>44754</v>
      </c>
      <c r="J828" s="276" t="s">
        <v>3651</v>
      </c>
    </row>
    <row r="829" spans="1:10" ht="46.5" x14ac:dyDescent="0.35">
      <c r="A829" s="274" t="s">
        <v>3652</v>
      </c>
      <c r="B829" s="275" t="s">
        <v>2190</v>
      </c>
      <c r="C829" s="275" t="s">
        <v>2190</v>
      </c>
      <c r="D829" s="276">
        <v>1148</v>
      </c>
      <c r="E829" s="277">
        <v>32000</v>
      </c>
      <c r="F829" s="275" t="s">
        <v>3336</v>
      </c>
      <c r="G829" s="309" t="s">
        <v>2072</v>
      </c>
      <c r="H829" s="309">
        <v>44754</v>
      </c>
      <c r="I829" s="309">
        <v>44754</v>
      </c>
      <c r="J829" s="276" t="s">
        <v>3653</v>
      </c>
    </row>
    <row r="830" spans="1:10" ht="58.15" x14ac:dyDescent="0.35">
      <c r="A830" s="274" t="s">
        <v>3654</v>
      </c>
      <c r="B830" s="275" t="s">
        <v>2190</v>
      </c>
      <c r="C830" s="275" t="s">
        <v>2190</v>
      </c>
      <c r="D830" s="276">
        <v>256</v>
      </c>
      <c r="E830" s="277">
        <v>32000</v>
      </c>
      <c r="F830" s="275" t="s">
        <v>3522</v>
      </c>
      <c r="G830" s="309" t="s">
        <v>2072</v>
      </c>
      <c r="H830" s="309">
        <v>44595</v>
      </c>
      <c r="I830" s="309">
        <v>44595</v>
      </c>
      <c r="J830" s="276" t="s">
        <v>3655</v>
      </c>
    </row>
    <row r="831" spans="1:10" ht="46.5" x14ac:dyDescent="0.35">
      <c r="A831" s="274" t="s">
        <v>3656</v>
      </c>
      <c r="B831" s="275" t="s">
        <v>2190</v>
      </c>
      <c r="C831" s="275" t="s">
        <v>2190</v>
      </c>
      <c r="D831" s="276">
        <v>946</v>
      </c>
      <c r="E831" s="277">
        <v>36000</v>
      </c>
      <c r="F831" s="275" t="s">
        <v>2491</v>
      </c>
      <c r="G831" s="309" t="s">
        <v>2072</v>
      </c>
      <c r="H831" s="309">
        <v>44719</v>
      </c>
      <c r="I831" s="309">
        <v>44719</v>
      </c>
      <c r="J831" s="276" t="s">
        <v>3657</v>
      </c>
    </row>
    <row r="832" spans="1:10" ht="46.5" x14ac:dyDescent="0.35">
      <c r="A832" s="274" t="s">
        <v>3658</v>
      </c>
      <c r="B832" s="275" t="s">
        <v>2190</v>
      </c>
      <c r="C832" s="275" t="s">
        <v>2190</v>
      </c>
      <c r="D832" s="276">
        <v>1256</v>
      </c>
      <c r="E832" s="277">
        <v>36000</v>
      </c>
      <c r="F832" s="275" t="s">
        <v>2341</v>
      </c>
      <c r="G832" s="309" t="s">
        <v>2072</v>
      </c>
      <c r="H832" s="309">
        <v>44764</v>
      </c>
      <c r="I832" s="309">
        <v>44764</v>
      </c>
      <c r="J832" s="276" t="s">
        <v>3659</v>
      </c>
    </row>
    <row r="833" spans="1:10" ht="46.5" x14ac:dyDescent="0.35">
      <c r="A833" s="274" t="s">
        <v>3660</v>
      </c>
      <c r="B833" s="275" t="s">
        <v>2190</v>
      </c>
      <c r="C833" s="275" t="s">
        <v>2190</v>
      </c>
      <c r="D833" s="276">
        <v>1315</v>
      </c>
      <c r="E833" s="277">
        <v>21000</v>
      </c>
      <c r="F833" s="275" t="s">
        <v>3661</v>
      </c>
      <c r="G833" s="309" t="s">
        <v>2072</v>
      </c>
      <c r="H833" s="309">
        <v>44776</v>
      </c>
      <c r="I833" s="309">
        <v>44776</v>
      </c>
      <c r="J833" s="276" t="s">
        <v>3662</v>
      </c>
    </row>
    <row r="834" spans="1:10" ht="34.9" x14ac:dyDescent="0.35">
      <c r="A834" s="274" t="s">
        <v>3663</v>
      </c>
      <c r="B834" s="275" t="s">
        <v>2190</v>
      </c>
      <c r="C834" s="275" t="s">
        <v>2190</v>
      </c>
      <c r="D834" s="276">
        <v>891</v>
      </c>
      <c r="E834" s="277">
        <v>30000</v>
      </c>
      <c r="F834" s="275" t="s">
        <v>3664</v>
      </c>
      <c r="G834" s="309" t="s">
        <v>2072</v>
      </c>
      <c r="H834" s="309">
        <v>44708</v>
      </c>
      <c r="I834" s="309">
        <v>44708</v>
      </c>
      <c r="J834" s="276" t="s">
        <v>3665</v>
      </c>
    </row>
    <row r="835" spans="1:10" ht="58.15" x14ac:dyDescent="0.35">
      <c r="A835" s="274" t="s">
        <v>3666</v>
      </c>
      <c r="B835" s="275" t="s">
        <v>2190</v>
      </c>
      <c r="C835" s="275" t="s">
        <v>2190</v>
      </c>
      <c r="D835" s="276">
        <v>1193</v>
      </c>
      <c r="E835" s="277">
        <v>30000</v>
      </c>
      <c r="F835" s="275" t="s">
        <v>3667</v>
      </c>
      <c r="G835" s="309" t="s">
        <v>2072</v>
      </c>
      <c r="H835" s="309">
        <v>44757</v>
      </c>
      <c r="I835" s="309">
        <v>44757</v>
      </c>
      <c r="J835" s="276" t="s">
        <v>3668</v>
      </c>
    </row>
    <row r="836" spans="1:10" ht="23.25" x14ac:dyDescent="0.35">
      <c r="A836" s="274" t="s">
        <v>3669</v>
      </c>
      <c r="B836" s="275" t="s">
        <v>2190</v>
      </c>
      <c r="C836" s="275" t="s">
        <v>2190</v>
      </c>
      <c r="D836" s="276">
        <v>786</v>
      </c>
      <c r="E836" s="277">
        <v>34350</v>
      </c>
      <c r="F836" s="275" t="s">
        <v>3670</v>
      </c>
      <c r="G836" s="309" t="s">
        <v>2072</v>
      </c>
      <c r="H836" s="309">
        <v>44698</v>
      </c>
      <c r="I836" s="309">
        <v>44698</v>
      </c>
      <c r="J836" s="276" t="s">
        <v>3671</v>
      </c>
    </row>
    <row r="837" spans="1:10" ht="23.25" x14ac:dyDescent="0.35">
      <c r="A837" s="274" t="s">
        <v>3672</v>
      </c>
      <c r="B837" s="275" t="s">
        <v>2190</v>
      </c>
      <c r="C837" s="275" t="s">
        <v>2190</v>
      </c>
      <c r="D837" s="276">
        <v>629</v>
      </c>
      <c r="E837" s="277">
        <v>34000</v>
      </c>
      <c r="F837" s="275" t="s">
        <v>3670</v>
      </c>
      <c r="G837" s="309" t="s">
        <v>2072</v>
      </c>
      <c r="H837" s="309">
        <v>44677</v>
      </c>
      <c r="I837" s="309">
        <v>44677</v>
      </c>
      <c r="J837" s="276" t="s">
        <v>3673</v>
      </c>
    </row>
    <row r="838" spans="1:10" ht="58.15" x14ac:dyDescent="0.35">
      <c r="A838" s="274" t="s">
        <v>3674</v>
      </c>
      <c r="B838" s="275" t="s">
        <v>2190</v>
      </c>
      <c r="C838" s="275" t="s">
        <v>2190</v>
      </c>
      <c r="D838" s="276">
        <v>1162</v>
      </c>
      <c r="E838" s="277">
        <v>30000</v>
      </c>
      <c r="F838" s="275" t="s">
        <v>3675</v>
      </c>
      <c r="G838" s="309" t="s">
        <v>2072</v>
      </c>
      <c r="H838" s="309">
        <v>44755</v>
      </c>
      <c r="I838" s="309">
        <v>44755</v>
      </c>
      <c r="J838" s="276" t="s">
        <v>3676</v>
      </c>
    </row>
    <row r="839" spans="1:10" ht="46.5" x14ac:dyDescent="0.35">
      <c r="A839" s="274" t="s">
        <v>3677</v>
      </c>
      <c r="B839" s="275" t="s">
        <v>2190</v>
      </c>
      <c r="C839" s="275" t="s">
        <v>2190</v>
      </c>
      <c r="D839" s="276">
        <v>1055</v>
      </c>
      <c r="E839" s="277">
        <v>32500</v>
      </c>
      <c r="F839" s="275" t="s">
        <v>2606</v>
      </c>
      <c r="G839" s="309" t="s">
        <v>2072</v>
      </c>
      <c r="H839" s="309">
        <v>44742</v>
      </c>
      <c r="I839" s="309">
        <v>44742</v>
      </c>
      <c r="J839" s="276" t="s">
        <v>3678</v>
      </c>
    </row>
    <row r="840" spans="1:10" ht="34.9" x14ac:dyDescent="0.35">
      <c r="A840" s="274" t="s">
        <v>3679</v>
      </c>
      <c r="B840" s="275" t="s">
        <v>2190</v>
      </c>
      <c r="C840" s="275" t="s">
        <v>2190</v>
      </c>
      <c r="D840" s="276">
        <v>1378</v>
      </c>
      <c r="E840" s="277">
        <v>24000</v>
      </c>
      <c r="F840" s="275" t="s">
        <v>3680</v>
      </c>
      <c r="G840" s="309" t="s">
        <v>2072</v>
      </c>
      <c r="H840" s="309">
        <v>44789</v>
      </c>
      <c r="I840" s="309">
        <v>44789</v>
      </c>
      <c r="J840" s="276" t="s">
        <v>3681</v>
      </c>
    </row>
    <row r="841" spans="1:10" ht="58.15" x14ac:dyDescent="0.35">
      <c r="A841" s="274" t="s">
        <v>3682</v>
      </c>
      <c r="B841" s="275" t="s">
        <v>2190</v>
      </c>
      <c r="C841" s="275" t="s">
        <v>2190</v>
      </c>
      <c r="D841" s="276">
        <v>955</v>
      </c>
      <c r="E841" s="277">
        <v>28000</v>
      </c>
      <c r="F841" s="275" t="s">
        <v>3683</v>
      </c>
      <c r="G841" s="309" t="s">
        <v>2072</v>
      </c>
      <c r="H841" s="309">
        <v>44721</v>
      </c>
      <c r="I841" s="309">
        <v>44721</v>
      </c>
      <c r="J841" s="276" t="s">
        <v>3684</v>
      </c>
    </row>
    <row r="842" spans="1:10" ht="46.5" x14ac:dyDescent="0.35">
      <c r="A842" s="274" t="s">
        <v>3685</v>
      </c>
      <c r="B842" s="275" t="s">
        <v>2190</v>
      </c>
      <c r="C842" s="275" t="s">
        <v>2190</v>
      </c>
      <c r="D842" s="276">
        <v>928</v>
      </c>
      <c r="E842" s="277">
        <v>21000</v>
      </c>
      <c r="F842" s="275" t="s">
        <v>3686</v>
      </c>
      <c r="G842" s="309" t="s">
        <v>2072</v>
      </c>
      <c r="H842" s="309">
        <v>44715</v>
      </c>
      <c r="I842" s="309">
        <v>44715</v>
      </c>
      <c r="J842" s="276" t="s">
        <v>3687</v>
      </c>
    </row>
    <row r="843" spans="1:10" ht="58.15" x14ac:dyDescent="0.35">
      <c r="A843" s="274" t="s">
        <v>3688</v>
      </c>
      <c r="B843" s="275" t="s">
        <v>2190</v>
      </c>
      <c r="C843" s="275" t="s">
        <v>2190</v>
      </c>
      <c r="D843" s="276">
        <v>1393</v>
      </c>
      <c r="E843" s="277">
        <v>21440</v>
      </c>
      <c r="F843" s="275" t="s">
        <v>3689</v>
      </c>
      <c r="G843" s="309" t="s">
        <v>2072</v>
      </c>
      <c r="H843" s="309">
        <v>44791</v>
      </c>
      <c r="I843" s="309">
        <v>44791</v>
      </c>
      <c r="J843" s="276" t="s">
        <v>3690</v>
      </c>
    </row>
    <row r="844" spans="1:10" ht="34.9" x14ac:dyDescent="0.35">
      <c r="A844" s="274" t="s">
        <v>3691</v>
      </c>
      <c r="B844" s="275" t="s">
        <v>2190</v>
      </c>
      <c r="C844" s="275" t="s">
        <v>2190</v>
      </c>
      <c r="D844" s="276">
        <v>1382</v>
      </c>
      <c r="E844" s="277">
        <v>33600</v>
      </c>
      <c r="F844" s="275" t="s">
        <v>3692</v>
      </c>
      <c r="G844" s="309" t="s">
        <v>2072</v>
      </c>
      <c r="H844" s="309">
        <v>44789</v>
      </c>
      <c r="I844" s="309">
        <v>44789</v>
      </c>
      <c r="J844" s="276" t="s">
        <v>3693</v>
      </c>
    </row>
    <row r="845" spans="1:10" ht="23.25" x14ac:dyDescent="0.35">
      <c r="A845" s="274" t="s">
        <v>3694</v>
      </c>
      <c r="B845" s="275" t="s">
        <v>2190</v>
      </c>
      <c r="C845" s="275" t="s">
        <v>2190</v>
      </c>
      <c r="D845" s="276">
        <v>1304</v>
      </c>
      <c r="E845" s="277">
        <v>34238.31</v>
      </c>
      <c r="F845" s="275" t="s">
        <v>2478</v>
      </c>
      <c r="G845" s="309" t="s">
        <v>2072</v>
      </c>
      <c r="H845" s="309">
        <v>44774</v>
      </c>
      <c r="I845" s="309">
        <v>44774</v>
      </c>
      <c r="J845" s="276" t="s">
        <v>3695</v>
      </c>
    </row>
    <row r="846" spans="1:10" ht="46.5" x14ac:dyDescent="0.35">
      <c r="A846" s="274" t="s">
        <v>3696</v>
      </c>
      <c r="B846" s="275" t="s">
        <v>2190</v>
      </c>
      <c r="C846" s="275" t="s">
        <v>2190</v>
      </c>
      <c r="D846" s="276">
        <v>272</v>
      </c>
      <c r="E846" s="277">
        <v>35966.400000000001</v>
      </c>
      <c r="F846" s="275" t="s">
        <v>3697</v>
      </c>
      <c r="G846" s="309" t="s">
        <v>2072</v>
      </c>
      <c r="H846" s="309">
        <v>44599</v>
      </c>
      <c r="I846" s="309">
        <v>44599</v>
      </c>
      <c r="J846" s="276" t="s">
        <v>3698</v>
      </c>
    </row>
    <row r="847" spans="1:10" ht="34.9" x14ac:dyDescent="0.35">
      <c r="A847" s="274" t="s">
        <v>3699</v>
      </c>
      <c r="B847" s="275" t="s">
        <v>2190</v>
      </c>
      <c r="C847" s="275" t="s">
        <v>2190</v>
      </c>
      <c r="D847" s="276">
        <v>271</v>
      </c>
      <c r="E847" s="277">
        <v>35000</v>
      </c>
      <c r="F847" s="275" t="s">
        <v>2723</v>
      </c>
      <c r="G847" s="309" t="s">
        <v>2072</v>
      </c>
      <c r="H847" s="309">
        <v>44599</v>
      </c>
      <c r="I847" s="309">
        <v>44599</v>
      </c>
      <c r="J847" s="276" t="s">
        <v>3700</v>
      </c>
    </row>
    <row r="848" spans="1:10" ht="46.5" x14ac:dyDescent="0.35">
      <c r="A848" s="274" t="s">
        <v>3701</v>
      </c>
      <c r="B848" s="275" t="s">
        <v>2190</v>
      </c>
      <c r="C848" s="275" t="s">
        <v>2190</v>
      </c>
      <c r="D848" s="276">
        <v>1379</v>
      </c>
      <c r="E848" s="277">
        <v>29000</v>
      </c>
      <c r="F848" s="275" t="s">
        <v>3702</v>
      </c>
      <c r="G848" s="309" t="s">
        <v>2072</v>
      </c>
      <c r="H848" s="309">
        <v>44789</v>
      </c>
      <c r="I848" s="309">
        <v>44789</v>
      </c>
      <c r="J848" s="276" t="s">
        <v>3703</v>
      </c>
    </row>
    <row r="849" spans="1:10" ht="58.15" x14ac:dyDescent="0.35">
      <c r="A849" s="274" t="s">
        <v>3704</v>
      </c>
      <c r="B849" s="275" t="s">
        <v>2190</v>
      </c>
      <c r="C849" s="275" t="s">
        <v>2190</v>
      </c>
      <c r="D849" s="276">
        <v>968</v>
      </c>
      <c r="E849" s="277">
        <v>36000</v>
      </c>
      <c r="F849" s="275" t="s">
        <v>3705</v>
      </c>
      <c r="G849" s="309" t="s">
        <v>2072</v>
      </c>
      <c r="H849" s="309">
        <v>44726</v>
      </c>
      <c r="I849" s="309">
        <v>44726</v>
      </c>
      <c r="J849" s="276" t="s">
        <v>3706</v>
      </c>
    </row>
    <row r="850" spans="1:10" ht="46.5" x14ac:dyDescent="0.35">
      <c r="A850" s="274" t="s">
        <v>3707</v>
      </c>
      <c r="B850" s="275" t="s">
        <v>2190</v>
      </c>
      <c r="C850" s="275" t="s">
        <v>2190</v>
      </c>
      <c r="D850" s="276">
        <v>1141</v>
      </c>
      <c r="E850" s="277">
        <v>36800</v>
      </c>
      <c r="F850" s="275" t="s">
        <v>3708</v>
      </c>
      <c r="G850" s="309" t="s">
        <v>2072</v>
      </c>
      <c r="H850" s="309">
        <v>44754</v>
      </c>
      <c r="I850" s="309">
        <v>44754</v>
      </c>
      <c r="J850" s="276" t="s">
        <v>3709</v>
      </c>
    </row>
    <row r="851" spans="1:10" ht="23.25" x14ac:dyDescent="0.35">
      <c r="A851" s="274" t="s">
        <v>3710</v>
      </c>
      <c r="B851" s="275" t="s">
        <v>2190</v>
      </c>
      <c r="C851" s="275" t="s">
        <v>2190</v>
      </c>
      <c r="D851" s="276">
        <v>893</v>
      </c>
      <c r="E851" s="277">
        <v>21000</v>
      </c>
      <c r="F851" s="275" t="s">
        <v>3711</v>
      </c>
      <c r="G851" s="309" t="s">
        <v>2072</v>
      </c>
      <c r="H851" s="309">
        <v>44708</v>
      </c>
      <c r="I851" s="309">
        <v>44708</v>
      </c>
      <c r="J851" s="276" t="s">
        <v>3712</v>
      </c>
    </row>
    <row r="852" spans="1:10" ht="58.15" x14ac:dyDescent="0.35">
      <c r="A852" s="274" t="s">
        <v>3713</v>
      </c>
      <c r="B852" s="275" t="s">
        <v>2190</v>
      </c>
      <c r="C852" s="275" t="s">
        <v>2190</v>
      </c>
      <c r="D852" s="276">
        <v>1465</v>
      </c>
      <c r="E852" s="277">
        <v>20038.48</v>
      </c>
      <c r="F852" s="275" t="s">
        <v>2201</v>
      </c>
      <c r="G852" s="309" t="s">
        <v>2072</v>
      </c>
      <c r="H852" s="309">
        <v>44805</v>
      </c>
      <c r="I852" s="309">
        <v>44805</v>
      </c>
      <c r="J852" s="276" t="s">
        <v>3714</v>
      </c>
    </row>
    <row r="853" spans="1:10" ht="23.25" x14ac:dyDescent="0.35">
      <c r="A853" s="274" t="s">
        <v>3715</v>
      </c>
      <c r="B853" s="275" t="s">
        <v>2190</v>
      </c>
      <c r="C853" s="275" t="s">
        <v>2190</v>
      </c>
      <c r="D853" s="276">
        <v>763</v>
      </c>
      <c r="E853" s="277">
        <v>25012.22</v>
      </c>
      <c r="F853" s="275" t="s">
        <v>2201</v>
      </c>
      <c r="G853" s="309" t="s">
        <v>2072</v>
      </c>
      <c r="H853" s="309">
        <v>44694</v>
      </c>
      <c r="I853" s="309">
        <v>44694</v>
      </c>
      <c r="J853" s="276" t="s">
        <v>3716</v>
      </c>
    </row>
    <row r="854" spans="1:10" ht="34.9" x14ac:dyDescent="0.35">
      <c r="A854" s="274" t="s">
        <v>3717</v>
      </c>
      <c r="B854" s="275" t="s">
        <v>2190</v>
      </c>
      <c r="C854" s="275" t="s">
        <v>2190</v>
      </c>
      <c r="D854" s="276">
        <v>1369</v>
      </c>
      <c r="E854" s="277">
        <v>28980</v>
      </c>
      <c r="F854" s="275" t="s">
        <v>3718</v>
      </c>
      <c r="G854" s="309" t="s">
        <v>2072</v>
      </c>
      <c r="H854" s="309">
        <v>44784</v>
      </c>
      <c r="I854" s="309">
        <v>44784</v>
      </c>
      <c r="J854" s="276" t="s">
        <v>3719</v>
      </c>
    </row>
    <row r="855" spans="1:10" ht="23.25" x14ac:dyDescent="0.35">
      <c r="A855" s="274" t="s">
        <v>3720</v>
      </c>
      <c r="B855" s="275" t="s">
        <v>2190</v>
      </c>
      <c r="C855" s="275" t="s">
        <v>2190</v>
      </c>
      <c r="D855" s="276">
        <v>1026</v>
      </c>
      <c r="E855" s="277">
        <v>36704.089999999997</v>
      </c>
      <c r="F855" s="275" t="s">
        <v>2125</v>
      </c>
      <c r="G855" s="309" t="s">
        <v>2072</v>
      </c>
      <c r="H855" s="309">
        <v>44757</v>
      </c>
      <c r="I855" s="309">
        <v>44757</v>
      </c>
      <c r="J855" s="276" t="s">
        <v>3721</v>
      </c>
    </row>
    <row r="856" spans="1:10" ht="23.25" x14ac:dyDescent="0.35">
      <c r="A856" s="274" t="s">
        <v>3722</v>
      </c>
      <c r="B856" s="275" t="s">
        <v>2190</v>
      </c>
      <c r="C856" s="275" t="s">
        <v>2190</v>
      </c>
      <c r="D856" s="276">
        <v>1302</v>
      </c>
      <c r="E856" s="277">
        <v>20000</v>
      </c>
      <c r="F856" s="275" t="s">
        <v>3723</v>
      </c>
      <c r="G856" s="309" t="s">
        <v>2072</v>
      </c>
      <c r="H856" s="309">
        <v>44774</v>
      </c>
      <c r="I856" s="309">
        <v>44774</v>
      </c>
      <c r="J856" s="276" t="s">
        <v>3724</v>
      </c>
    </row>
    <row r="857" spans="1:10" ht="23.25" x14ac:dyDescent="0.35">
      <c r="A857" s="274" t="s">
        <v>3725</v>
      </c>
      <c r="B857" s="275" t="s">
        <v>2190</v>
      </c>
      <c r="C857" s="275" t="s">
        <v>2190</v>
      </c>
      <c r="D857" s="276">
        <v>1300</v>
      </c>
      <c r="E857" s="277">
        <v>20000</v>
      </c>
      <c r="F857" s="275" t="s">
        <v>3726</v>
      </c>
      <c r="G857" s="309" t="s">
        <v>2072</v>
      </c>
      <c r="H857" s="309">
        <v>44774</v>
      </c>
      <c r="I857" s="309">
        <v>44774</v>
      </c>
      <c r="J857" s="276" t="s">
        <v>3727</v>
      </c>
    </row>
    <row r="858" spans="1:10" ht="23.25" x14ac:dyDescent="0.35">
      <c r="A858" s="274" t="s">
        <v>3728</v>
      </c>
      <c r="B858" s="275" t="s">
        <v>2190</v>
      </c>
      <c r="C858" s="275" t="s">
        <v>2190</v>
      </c>
      <c r="D858" s="276">
        <v>1124</v>
      </c>
      <c r="E858" s="277">
        <v>30000</v>
      </c>
      <c r="F858" s="275" t="s">
        <v>3729</v>
      </c>
      <c r="G858" s="309" t="s">
        <v>2072</v>
      </c>
      <c r="H858" s="309">
        <v>44750</v>
      </c>
      <c r="I858" s="309">
        <v>44750</v>
      </c>
      <c r="J858" s="276" t="s">
        <v>3730</v>
      </c>
    </row>
    <row r="859" spans="1:10" ht="23.25" x14ac:dyDescent="0.35">
      <c r="A859" s="274" t="s">
        <v>3731</v>
      </c>
      <c r="B859" s="275" t="s">
        <v>2190</v>
      </c>
      <c r="C859" s="275" t="s">
        <v>2190</v>
      </c>
      <c r="D859" s="276">
        <v>710</v>
      </c>
      <c r="E859" s="277">
        <v>20000</v>
      </c>
      <c r="F859" s="275" t="s">
        <v>3732</v>
      </c>
      <c r="G859" s="309" t="s">
        <v>2072</v>
      </c>
      <c r="H859" s="309">
        <v>44686</v>
      </c>
      <c r="I859" s="309">
        <v>44686</v>
      </c>
      <c r="J859" s="276" t="s">
        <v>3733</v>
      </c>
    </row>
    <row r="860" spans="1:10" ht="23.25" x14ac:dyDescent="0.35">
      <c r="A860" s="274" t="s">
        <v>3734</v>
      </c>
      <c r="B860" s="275" t="s">
        <v>2190</v>
      </c>
      <c r="C860" s="275" t="s">
        <v>2190</v>
      </c>
      <c r="D860" s="276">
        <v>9</v>
      </c>
      <c r="E860" s="277">
        <v>30000</v>
      </c>
      <c r="F860" s="275" t="s">
        <v>3735</v>
      </c>
      <c r="G860" s="309" t="s">
        <v>2072</v>
      </c>
      <c r="H860" s="309">
        <v>44571</v>
      </c>
      <c r="I860" s="309">
        <v>44571</v>
      </c>
      <c r="J860" s="276" t="s">
        <v>3736</v>
      </c>
    </row>
    <row r="861" spans="1:10" ht="58.15" x14ac:dyDescent="0.35">
      <c r="A861" s="274" t="s">
        <v>3737</v>
      </c>
      <c r="B861" s="275" t="s">
        <v>2190</v>
      </c>
      <c r="C861" s="275" t="s">
        <v>2190</v>
      </c>
      <c r="D861" s="276">
        <v>1255</v>
      </c>
      <c r="E861" s="277">
        <v>27000</v>
      </c>
      <c r="F861" s="275" t="s">
        <v>3738</v>
      </c>
      <c r="G861" s="309" t="s">
        <v>2072</v>
      </c>
      <c r="H861" s="309">
        <v>44764</v>
      </c>
      <c r="I861" s="309">
        <v>44764</v>
      </c>
      <c r="J861" s="276" t="s">
        <v>3739</v>
      </c>
    </row>
    <row r="862" spans="1:10" ht="58.15" x14ac:dyDescent="0.35">
      <c r="A862" s="274" t="s">
        <v>3740</v>
      </c>
      <c r="B862" s="275" t="s">
        <v>2190</v>
      </c>
      <c r="C862" s="275" t="s">
        <v>2190</v>
      </c>
      <c r="D862" s="276">
        <v>923</v>
      </c>
      <c r="E862" s="277">
        <v>32000</v>
      </c>
      <c r="F862" s="275" t="s">
        <v>3741</v>
      </c>
      <c r="G862" s="309" t="s">
        <v>2072</v>
      </c>
      <c r="H862" s="309">
        <v>44714</v>
      </c>
      <c r="I862" s="309">
        <v>44714</v>
      </c>
      <c r="J862" s="276" t="s">
        <v>3742</v>
      </c>
    </row>
    <row r="863" spans="1:10" ht="58.15" x14ac:dyDescent="0.35">
      <c r="A863" s="274" t="s">
        <v>3743</v>
      </c>
      <c r="B863" s="275" t="s">
        <v>2190</v>
      </c>
      <c r="C863" s="275" t="s">
        <v>2190</v>
      </c>
      <c r="D863" s="276">
        <v>977</v>
      </c>
      <c r="E863" s="277">
        <v>36000</v>
      </c>
      <c r="F863" s="275" t="s">
        <v>2571</v>
      </c>
      <c r="G863" s="309" t="s">
        <v>2072</v>
      </c>
      <c r="H863" s="309">
        <v>44727</v>
      </c>
      <c r="I863" s="309">
        <v>44727</v>
      </c>
      <c r="J863" s="276" t="s">
        <v>3744</v>
      </c>
    </row>
    <row r="864" spans="1:10" ht="46.5" x14ac:dyDescent="0.35">
      <c r="A864" s="274" t="s">
        <v>3745</v>
      </c>
      <c r="B864" s="275" t="s">
        <v>2190</v>
      </c>
      <c r="C864" s="275" t="s">
        <v>2190</v>
      </c>
      <c r="D864" s="276">
        <v>11</v>
      </c>
      <c r="E864" s="277">
        <v>27000</v>
      </c>
      <c r="F864" s="275" t="s">
        <v>2408</v>
      </c>
      <c r="G864" s="309" t="s">
        <v>2072</v>
      </c>
      <c r="H864" s="309">
        <v>44571</v>
      </c>
      <c r="I864" s="309">
        <v>44571</v>
      </c>
      <c r="J864" s="276" t="s">
        <v>3746</v>
      </c>
    </row>
    <row r="865" spans="1:10" ht="34.9" x14ac:dyDescent="0.35">
      <c r="A865" s="274" t="s">
        <v>3747</v>
      </c>
      <c r="B865" s="275" t="s">
        <v>2190</v>
      </c>
      <c r="C865" s="275" t="s">
        <v>2190</v>
      </c>
      <c r="D865" s="276">
        <v>5</v>
      </c>
      <c r="E865" s="277">
        <v>21000</v>
      </c>
      <c r="F865" s="275" t="s">
        <v>3748</v>
      </c>
      <c r="G865" s="309" t="s">
        <v>2072</v>
      </c>
      <c r="H865" s="309">
        <v>44571</v>
      </c>
      <c r="I865" s="309">
        <v>44571</v>
      </c>
      <c r="J865" s="276" t="s">
        <v>3749</v>
      </c>
    </row>
    <row r="866" spans="1:10" ht="23.25" x14ac:dyDescent="0.35">
      <c r="A866" s="274" t="s">
        <v>3750</v>
      </c>
      <c r="B866" s="275" t="s">
        <v>2190</v>
      </c>
      <c r="C866" s="275" t="s">
        <v>2190</v>
      </c>
      <c r="D866" s="276">
        <v>25</v>
      </c>
      <c r="E866" s="277">
        <v>33000</v>
      </c>
      <c r="F866" s="275" t="s">
        <v>3751</v>
      </c>
      <c r="G866" s="309" t="s">
        <v>2072</v>
      </c>
      <c r="H866" s="309">
        <v>44573</v>
      </c>
      <c r="I866" s="309">
        <v>44573</v>
      </c>
      <c r="J866" s="276" t="s">
        <v>3752</v>
      </c>
    </row>
    <row r="867" spans="1:10" ht="23.25" x14ac:dyDescent="0.35">
      <c r="A867" s="274" t="s">
        <v>3753</v>
      </c>
      <c r="B867" s="275" t="s">
        <v>2190</v>
      </c>
      <c r="C867" s="275" t="s">
        <v>2190</v>
      </c>
      <c r="D867" s="276">
        <v>1431</v>
      </c>
      <c r="E867" s="277">
        <v>25500</v>
      </c>
      <c r="F867" s="275" t="s">
        <v>3095</v>
      </c>
      <c r="G867" s="309" t="s">
        <v>2072</v>
      </c>
      <c r="H867" s="309">
        <v>44797</v>
      </c>
      <c r="I867" s="309">
        <v>44797</v>
      </c>
      <c r="J867" s="276" t="s">
        <v>3754</v>
      </c>
    </row>
    <row r="868" spans="1:10" ht="23.25" x14ac:dyDescent="0.35">
      <c r="A868" s="274" t="s">
        <v>3755</v>
      </c>
      <c r="B868" s="275" t="s">
        <v>2190</v>
      </c>
      <c r="C868" s="275" t="s">
        <v>2190</v>
      </c>
      <c r="D868" s="276">
        <v>956</v>
      </c>
      <c r="E868" s="277">
        <v>32000</v>
      </c>
      <c r="F868" s="275" t="s">
        <v>3756</v>
      </c>
      <c r="G868" s="309" t="s">
        <v>2072</v>
      </c>
      <c r="H868" s="309">
        <v>44721</v>
      </c>
      <c r="I868" s="309">
        <v>44721</v>
      </c>
      <c r="J868" s="276" t="s">
        <v>3757</v>
      </c>
    </row>
    <row r="869" spans="1:10" ht="34.9" x14ac:dyDescent="0.35">
      <c r="A869" s="274" t="s">
        <v>3758</v>
      </c>
      <c r="B869" s="275" t="s">
        <v>2190</v>
      </c>
      <c r="C869" s="275" t="s">
        <v>2190</v>
      </c>
      <c r="D869" s="276">
        <v>17</v>
      </c>
      <c r="E869" s="277">
        <v>30000</v>
      </c>
      <c r="F869" s="275" t="s">
        <v>2276</v>
      </c>
      <c r="G869" s="309" t="s">
        <v>2072</v>
      </c>
      <c r="H869" s="309">
        <v>44572</v>
      </c>
      <c r="I869" s="309">
        <v>44572</v>
      </c>
      <c r="J869" s="276" t="s">
        <v>3759</v>
      </c>
    </row>
    <row r="870" spans="1:10" ht="46.5" x14ac:dyDescent="0.35">
      <c r="A870" s="274" t="s">
        <v>3760</v>
      </c>
      <c r="B870" s="275" t="s">
        <v>2190</v>
      </c>
      <c r="C870" s="275" t="s">
        <v>2190</v>
      </c>
      <c r="D870" s="276">
        <v>296</v>
      </c>
      <c r="E870" s="277">
        <v>24000</v>
      </c>
      <c r="F870" s="275" t="s">
        <v>3761</v>
      </c>
      <c r="G870" s="309" t="s">
        <v>2072</v>
      </c>
      <c r="H870" s="309">
        <v>44602</v>
      </c>
      <c r="I870" s="309">
        <v>44602</v>
      </c>
      <c r="J870" s="276" t="s">
        <v>3762</v>
      </c>
    </row>
    <row r="871" spans="1:10" ht="46.5" x14ac:dyDescent="0.35">
      <c r="A871" s="274" t="s">
        <v>3763</v>
      </c>
      <c r="B871" s="275" t="s">
        <v>2190</v>
      </c>
      <c r="C871" s="275" t="s">
        <v>2190</v>
      </c>
      <c r="D871" s="276">
        <v>1411</v>
      </c>
      <c r="E871" s="277">
        <v>24000</v>
      </c>
      <c r="F871" s="275" t="s">
        <v>3764</v>
      </c>
      <c r="G871" s="309" t="s">
        <v>2072</v>
      </c>
      <c r="H871" s="309">
        <v>44795</v>
      </c>
      <c r="I871" s="309">
        <v>44795</v>
      </c>
      <c r="J871" s="276" t="s">
        <v>3765</v>
      </c>
    </row>
    <row r="872" spans="1:10" ht="23.25" x14ac:dyDescent="0.35">
      <c r="A872" s="274" t="s">
        <v>3766</v>
      </c>
      <c r="B872" s="275" t="s">
        <v>2190</v>
      </c>
      <c r="C872" s="275" t="s">
        <v>2190</v>
      </c>
      <c r="D872" s="276">
        <v>1401</v>
      </c>
      <c r="E872" s="277">
        <v>24000</v>
      </c>
      <c r="F872" s="275" t="s">
        <v>3767</v>
      </c>
      <c r="G872" s="309" t="s">
        <v>2072</v>
      </c>
      <c r="H872" s="309">
        <v>44791</v>
      </c>
      <c r="I872" s="309">
        <v>44791</v>
      </c>
      <c r="J872" s="276" t="s">
        <v>3768</v>
      </c>
    </row>
    <row r="873" spans="1:10" ht="46.5" x14ac:dyDescent="0.35">
      <c r="A873" s="274" t="s">
        <v>3769</v>
      </c>
      <c r="B873" s="275" t="s">
        <v>2190</v>
      </c>
      <c r="C873" s="275" t="s">
        <v>2190</v>
      </c>
      <c r="D873" s="276">
        <v>1354</v>
      </c>
      <c r="E873" s="277">
        <v>30000</v>
      </c>
      <c r="F873" s="275" t="s">
        <v>3770</v>
      </c>
      <c r="G873" s="309" t="s">
        <v>2072</v>
      </c>
      <c r="H873" s="309">
        <v>44783</v>
      </c>
      <c r="I873" s="309">
        <v>44783</v>
      </c>
      <c r="J873" s="276" t="s">
        <v>3771</v>
      </c>
    </row>
    <row r="874" spans="1:10" ht="34.9" x14ac:dyDescent="0.35">
      <c r="A874" s="274" t="s">
        <v>3772</v>
      </c>
      <c r="B874" s="275" t="s">
        <v>2190</v>
      </c>
      <c r="C874" s="275" t="s">
        <v>2190</v>
      </c>
      <c r="D874" s="276">
        <v>800</v>
      </c>
      <c r="E874" s="277">
        <v>35000</v>
      </c>
      <c r="F874" s="275" t="s">
        <v>3773</v>
      </c>
      <c r="G874" s="309" t="s">
        <v>2072</v>
      </c>
      <c r="H874" s="309">
        <v>44699</v>
      </c>
      <c r="I874" s="309">
        <v>44699</v>
      </c>
      <c r="J874" s="276" t="s">
        <v>3774</v>
      </c>
    </row>
    <row r="875" spans="1:10" ht="46.5" x14ac:dyDescent="0.35">
      <c r="A875" s="274" t="s">
        <v>3775</v>
      </c>
      <c r="B875" s="275" t="s">
        <v>2190</v>
      </c>
      <c r="C875" s="275" t="s">
        <v>2190</v>
      </c>
      <c r="D875" s="276">
        <v>1232</v>
      </c>
      <c r="E875" s="277">
        <v>21000</v>
      </c>
      <c r="F875" s="275" t="s">
        <v>3776</v>
      </c>
      <c r="G875" s="309" t="s">
        <v>2072</v>
      </c>
      <c r="H875" s="309">
        <v>44762</v>
      </c>
      <c r="I875" s="309">
        <v>44762</v>
      </c>
      <c r="J875" s="276" t="s">
        <v>3777</v>
      </c>
    </row>
    <row r="876" spans="1:10" ht="46.5" x14ac:dyDescent="0.35">
      <c r="A876" s="274" t="s">
        <v>3778</v>
      </c>
      <c r="B876" s="275" t="s">
        <v>2190</v>
      </c>
      <c r="C876" s="275" t="s">
        <v>2190</v>
      </c>
      <c r="D876" s="276">
        <v>11959</v>
      </c>
      <c r="E876" s="277">
        <v>27000</v>
      </c>
      <c r="F876" s="275" t="s">
        <v>3614</v>
      </c>
      <c r="G876" s="309" t="s">
        <v>2072</v>
      </c>
      <c r="H876" s="309">
        <v>44757</v>
      </c>
      <c r="I876" s="309">
        <v>44757</v>
      </c>
      <c r="J876" s="276" t="s">
        <v>3779</v>
      </c>
    </row>
    <row r="877" spans="1:10" ht="34.9" x14ac:dyDescent="0.35">
      <c r="A877" s="274" t="s">
        <v>3780</v>
      </c>
      <c r="B877" s="275" t="s">
        <v>2190</v>
      </c>
      <c r="C877" s="275" t="s">
        <v>2190</v>
      </c>
      <c r="D877" s="276">
        <v>1096</v>
      </c>
      <c r="E877" s="277">
        <v>30000</v>
      </c>
      <c r="F877" s="275" t="s">
        <v>3781</v>
      </c>
      <c r="G877" s="309" t="s">
        <v>2072</v>
      </c>
      <c r="H877" s="309">
        <v>44748</v>
      </c>
      <c r="I877" s="309">
        <v>44748</v>
      </c>
      <c r="J877" s="276" t="s">
        <v>3782</v>
      </c>
    </row>
    <row r="878" spans="1:10" ht="23.25" x14ac:dyDescent="0.35">
      <c r="A878" s="274" t="s">
        <v>3783</v>
      </c>
      <c r="B878" s="275" t="s">
        <v>2190</v>
      </c>
      <c r="C878" s="275" t="s">
        <v>2190</v>
      </c>
      <c r="D878" s="276">
        <v>1326</v>
      </c>
      <c r="E878" s="277">
        <v>34447</v>
      </c>
      <c r="F878" s="275" t="s">
        <v>2191</v>
      </c>
      <c r="G878" s="309" t="s">
        <v>2072</v>
      </c>
      <c r="H878" s="309">
        <v>44781</v>
      </c>
      <c r="I878" s="309">
        <v>44781</v>
      </c>
      <c r="J878" s="276" t="s">
        <v>3784</v>
      </c>
    </row>
    <row r="879" spans="1:10" ht="23.25" x14ac:dyDescent="0.35">
      <c r="A879" s="274" t="s">
        <v>3785</v>
      </c>
      <c r="B879" s="275" t="s">
        <v>2190</v>
      </c>
      <c r="C879" s="275" t="s">
        <v>2190</v>
      </c>
      <c r="D879" s="276">
        <v>428</v>
      </c>
      <c r="E879" s="277">
        <v>21000</v>
      </c>
      <c r="F879" s="275" t="s">
        <v>3786</v>
      </c>
      <c r="G879" s="309" t="s">
        <v>2072</v>
      </c>
      <c r="H879" s="309">
        <v>44624</v>
      </c>
      <c r="I879" s="309">
        <v>44624</v>
      </c>
      <c r="J879" s="276" t="s">
        <v>3787</v>
      </c>
    </row>
    <row r="880" spans="1:10" ht="58.15" x14ac:dyDescent="0.35">
      <c r="A880" s="274" t="s">
        <v>3788</v>
      </c>
      <c r="B880" s="275" t="s">
        <v>2190</v>
      </c>
      <c r="C880" s="275" t="s">
        <v>2190</v>
      </c>
      <c r="D880" s="276">
        <v>1060</v>
      </c>
      <c r="E880" s="277">
        <v>30000</v>
      </c>
      <c r="F880" s="275" t="s">
        <v>3789</v>
      </c>
      <c r="G880" s="309" t="s">
        <v>2072</v>
      </c>
      <c r="H880" s="309">
        <v>44743</v>
      </c>
      <c r="I880" s="309">
        <v>44743</v>
      </c>
      <c r="J880" s="276" t="s">
        <v>3790</v>
      </c>
    </row>
    <row r="881" spans="1:10" ht="58.15" x14ac:dyDescent="0.35">
      <c r="A881" s="274" t="s">
        <v>3791</v>
      </c>
      <c r="B881" s="275" t="s">
        <v>2190</v>
      </c>
      <c r="C881" s="275" t="s">
        <v>2190</v>
      </c>
      <c r="D881" s="276">
        <v>652</v>
      </c>
      <c r="E881" s="277">
        <v>30000</v>
      </c>
      <c r="F881" s="275" t="s">
        <v>3792</v>
      </c>
      <c r="G881" s="309" t="s">
        <v>2072</v>
      </c>
      <c r="H881" s="309">
        <v>44679</v>
      </c>
      <c r="I881" s="309">
        <v>44679</v>
      </c>
      <c r="J881" s="276" t="s">
        <v>3793</v>
      </c>
    </row>
    <row r="882" spans="1:10" ht="58.15" x14ac:dyDescent="0.35">
      <c r="A882" s="274" t="s">
        <v>3794</v>
      </c>
      <c r="B882" s="275" t="s">
        <v>2190</v>
      </c>
      <c r="C882" s="275" t="s">
        <v>2190</v>
      </c>
      <c r="D882" s="276">
        <v>653</v>
      </c>
      <c r="E882" s="277">
        <v>30000</v>
      </c>
      <c r="F882" s="275" t="s">
        <v>3795</v>
      </c>
      <c r="G882" s="309" t="s">
        <v>2072</v>
      </c>
      <c r="H882" s="309">
        <v>44679</v>
      </c>
      <c r="I882" s="309">
        <v>44679</v>
      </c>
      <c r="J882" s="276" t="s">
        <v>3796</v>
      </c>
    </row>
    <row r="883" spans="1:10" ht="58.15" x14ac:dyDescent="0.35">
      <c r="A883" s="274" t="s">
        <v>3797</v>
      </c>
      <c r="B883" s="275" t="s">
        <v>2190</v>
      </c>
      <c r="C883" s="275" t="s">
        <v>2190</v>
      </c>
      <c r="D883" s="276">
        <v>934</v>
      </c>
      <c r="E883" s="277">
        <v>24000</v>
      </c>
      <c r="F883" s="275" t="s">
        <v>3798</v>
      </c>
      <c r="G883" s="309" t="s">
        <v>2072</v>
      </c>
      <c r="H883" s="309">
        <v>44715</v>
      </c>
      <c r="I883" s="309">
        <v>44715</v>
      </c>
      <c r="J883" s="276" t="s">
        <v>3799</v>
      </c>
    </row>
    <row r="884" spans="1:10" ht="46.5" x14ac:dyDescent="0.35">
      <c r="A884" s="274" t="s">
        <v>3800</v>
      </c>
      <c r="B884" s="275" t="s">
        <v>2190</v>
      </c>
      <c r="C884" s="275" t="s">
        <v>2190</v>
      </c>
      <c r="D884" s="276">
        <v>936</v>
      </c>
      <c r="E884" s="277">
        <v>24000</v>
      </c>
      <c r="F884" s="275" t="s">
        <v>3801</v>
      </c>
      <c r="G884" s="309" t="s">
        <v>2072</v>
      </c>
      <c r="H884" s="309">
        <v>44718</v>
      </c>
      <c r="I884" s="309">
        <v>44718</v>
      </c>
      <c r="J884" s="276" t="s">
        <v>3802</v>
      </c>
    </row>
    <row r="885" spans="1:10" ht="58.15" x14ac:dyDescent="0.35">
      <c r="A885" s="274" t="s">
        <v>3803</v>
      </c>
      <c r="B885" s="275" t="s">
        <v>2190</v>
      </c>
      <c r="C885" s="275" t="s">
        <v>2190</v>
      </c>
      <c r="D885" s="276">
        <v>728</v>
      </c>
      <c r="E885" s="277">
        <v>21000</v>
      </c>
      <c r="F885" s="275" t="s">
        <v>3804</v>
      </c>
      <c r="G885" s="309" t="s">
        <v>2072</v>
      </c>
      <c r="H885" s="309">
        <v>44690</v>
      </c>
      <c r="I885" s="309">
        <v>44690</v>
      </c>
      <c r="J885" s="276" t="s">
        <v>3805</v>
      </c>
    </row>
    <row r="886" spans="1:10" ht="58.15" x14ac:dyDescent="0.35">
      <c r="A886" s="274" t="s">
        <v>3806</v>
      </c>
      <c r="B886" s="275" t="s">
        <v>2190</v>
      </c>
      <c r="C886" s="275" t="s">
        <v>2190</v>
      </c>
      <c r="D886" s="276">
        <v>727</v>
      </c>
      <c r="E886" s="277">
        <v>21000</v>
      </c>
      <c r="F886" s="275" t="s">
        <v>3807</v>
      </c>
      <c r="G886" s="309" t="s">
        <v>2072</v>
      </c>
      <c r="H886" s="309">
        <v>44690</v>
      </c>
      <c r="I886" s="309">
        <v>44690</v>
      </c>
      <c r="J886" s="276" t="s">
        <v>3808</v>
      </c>
    </row>
    <row r="887" spans="1:10" ht="46.5" x14ac:dyDescent="0.35">
      <c r="A887" s="274" t="s">
        <v>3809</v>
      </c>
      <c r="B887" s="275" t="s">
        <v>2190</v>
      </c>
      <c r="C887" s="275" t="s">
        <v>2190</v>
      </c>
      <c r="D887" s="276">
        <v>919</v>
      </c>
      <c r="E887" s="277">
        <v>24000</v>
      </c>
      <c r="F887" s="275" t="s">
        <v>3810</v>
      </c>
      <c r="G887" s="309" t="s">
        <v>2072</v>
      </c>
      <c r="H887" s="309">
        <v>44713</v>
      </c>
      <c r="I887" s="309">
        <v>44713</v>
      </c>
      <c r="J887" s="276" t="s">
        <v>3811</v>
      </c>
    </row>
    <row r="888" spans="1:10" ht="34.9" x14ac:dyDescent="0.35">
      <c r="A888" s="274" t="s">
        <v>3812</v>
      </c>
      <c r="B888" s="275" t="s">
        <v>2190</v>
      </c>
      <c r="C888" s="275" t="s">
        <v>2190</v>
      </c>
      <c r="D888" s="276">
        <v>811</v>
      </c>
      <c r="E888" s="277">
        <v>28000</v>
      </c>
      <c r="F888" s="275" t="s">
        <v>3813</v>
      </c>
      <c r="G888" s="309" t="s">
        <v>2072</v>
      </c>
      <c r="H888" s="309">
        <v>44700</v>
      </c>
      <c r="I888" s="309">
        <v>44700</v>
      </c>
      <c r="J888" s="276" t="s">
        <v>3814</v>
      </c>
    </row>
    <row r="889" spans="1:10" ht="23.25" x14ac:dyDescent="0.35">
      <c r="A889" s="274" t="s">
        <v>3815</v>
      </c>
      <c r="B889" s="275" t="s">
        <v>2190</v>
      </c>
      <c r="C889" s="275" t="s">
        <v>2190</v>
      </c>
      <c r="D889" s="276">
        <v>1385</v>
      </c>
      <c r="E889" s="277">
        <v>22000</v>
      </c>
      <c r="F889" s="275" t="s">
        <v>3816</v>
      </c>
      <c r="G889" s="309" t="s">
        <v>2072</v>
      </c>
      <c r="H889" s="309">
        <v>44789</v>
      </c>
      <c r="I889" s="309">
        <v>44789</v>
      </c>
      <c r="J889" s="276" t="s">
        <v>3817</v>
      </c>
    </row>
    <row r="890" spans="1:10" ht="23.25" x14ac:dyDescent="0.35">
      <c r="A890" s="274" t="s">
        <v>3818</v>
      </c>
      <c r="B890" s="275" t="s">
        <v>2190</v>
      </c>
      <c r="C890" s="275" t="s">
        <v>2190</v>
      </c>
      <c r="D890" s="276">
        <v>63</v>
      </c>
      <c r="E890" s="277">
        <v>36799.199999999997</v>
      </c>
      <c r="F890" s="275" t="s">
        <v>2832</v>
      </c>
      <c r="G890" s="309" t="s">
        <v>2072</v>
      </c>
      <c r="H890" s="309">
        <v>44575</v>
      </c>
      <c r="I890" s="309">
        <v>44575</v>
      </c>
      <c r="J890" s="276" t="s">
        <v>3819</v>
      </c>
    </row>
    <row r="891" spans="1:10" ht="34.9" x14ac:dyDescent="0.35">
      <c r="A891" s="274" t="s">
        <v>3820</v>
      </c>
      <c r="B891" s="275" t="s">
        <v>2190</v>
      </c>
      <c r="C891" s="275" t="s">
        <v>2190</v>
      </c>
      <c r="D891" s="276">
        <v>1439</v>
      </c>
      <c r="E891" s="277">
        <v>25000</v>
      </c>
      <c r="F891" s="275" t="s">
        <v>3531</v>
      </c>
      <c r="G891" s="309" t="s">
        <v>2072</v>
      </c>
      <c r="H891" s="309">
        <v>44798</v>
      </c>
      <c r="I891" s="309">
        <v>44798</v>
      </c>
      <c r="J891" s="276" t="s">
        <v>3821</v>
      </c>
    </row>
    <row r="892" spans="1:10" ht="58.15" x14ac:dyDescent="0.35">
      <c r="A892" s="274" t="s">
        <v>3822</v>
      </c>
      <c r="B892" s="275" t="s">
        <v>2190</v>
      </c>
      <c r="C892" s="275" t="s">
        <v>2190</v>
      </c>
      <c r="D892" s="276">
        <v>1209</v>
      </c>
      <c r="E892" s="277">
        <v>24000</v>
      </c>
      <c r="F892" s="275" t="s">
        <v>3823</v>
      </c>
      <c r="G892" s="309" t="s">
        <v>2072</v>
      </c>
      <c r="H892" s="309">
        <v>44761</v>
      </c>
      <c r="I892" s="309">
        <v>44761</v>
      </c>
      <c r="J892" s="276" t="s">
        <v>3824</v>
      </c>
    </row>
    <row r="893" spans="1:10" ht="23.25" x14ac:dyDescent="0.35">
      <c r="A893" s="274" t="s">
        <v>3825</v>
      </c>
      <c r="B893" s="275" t="s">
        <v>2190</v>
      </c>
      <c r="C893" s="275" t="s">
        <v>2190</v>
      </c>
      <c r="D893" s="276">
        <v>1260</v>
      </c>
      <c r="E893" s="277">
        <v>32000</v>
      </c>
      <c r="F893" s="275" t="s">
        <v>3826</v>
      </c>
      <c r="G893" s="309" t="s">
        <v>2072</v>
      </c>
      <c r="H893" s="309">
        <v>44764</v>
      </c>
      <c r="I893" s="309">
        <v>44764</v>
      </c>
      <c r="J893" s="276" t="s">
        <v>3827</v>
      </c>
    </row>
    <row r="894" spans="1:10" ht="23.25" x14ac:dyDescent="0.35">
      <c r="A894" s="274" t="s">
        <v>3828</v>
      </c>
      <c r="B894" s="275" t="s">
        <v>2190</v>
      </c>
      <c r="C894" s="275" t="s">
        <v>2190</v>
      </c>
      <c r="D894" s="276">
        <v>1136</v>
      </c>
      <c r="E894" s="277">
        <v>34000</v>
      </c>
      <c r="F894" s="275" t="s">
        <v>3829</v>
      </c>
      <c r="G894" s="309" t="s">
        <v>2072</v>
      </c>
      <c r="H894" s="309">
        <v>44750</v>
      </c>
      <c r="I894" s="309">
        <v>44750</v>
      </c>
      <c r="J894" s="276" t="s">
        <v>3830</v>
      </c>
    </row>
    <row r="895" spans="1:10" ht="23.25" x14ac:dyDescent="0.35">
      <c r="A895" s="274" t="s">
        <v>3831</v>
      </c>
      <c r="B895" s="275" t="s">
        <v>2190</v>
      </c>
      <c r="C895" s="275" t="s">
        <v>2190</v>
      </c>
      <c r="D895" s="276">
        <v>520</v>
      </c>
      <c r="E895" s="277">
        <v>21000</v>
      </c>
      <c r="F895" s="275" t="s">
        <v>3829</v>
      </c>
      <c r="G895" s="309" t="s">
        <v>2072</v>
      </c>
      <c r="H895" s="309">
        <v>44650</v>
      </c>
      <c r="I895" s="309">
        <v>44650</v>
      </c>
      <c r="J895" s="276" t="s">
        <v>3832</v>
      </c>
    </row>
    <row r="896" spans="1:10" ht="46.5" x14ac:dyDescent="0.35">
      <c r="A896" s="274" t="s">
        <v>3833</v>
      </c>
      <c r="B896" s="275" t="s">
        <v>2190</v>
      </c>
      <c r="C896" s="275" t="s">
        <v>2190</v>
      </c>
      <c r="D896" s="276">
        <v>1229</v>
      </c>
      <c r="E896" s="277">
        <v>32000</v>
      </c>
      <c r="F896" s="275" t="s">
        <v>2337</v>
      </c>
      <c r="G896" s="309" t="s">
        <v>2072</v>
      </c>
      <c r="H896" s="309">
        <v>44762</v>
      </c>
      <c r="I896" s="309">
        <v>44762</v>
      </c>
      <c r="J896" s="276" t="s">
        <v>3834</v>
      </c>
    </row>
    <row r="897" spans="1:10" ht="23.25" x14ac:dyDescent="0.35">
      <c r="A897" s="274" t="s">
        <v>3835</v>
      </c>
      <c r="B897" s="275" t="s">
        <v>2190</v>
      </c>
      <c r="C897" s="275" t="s">
        <v>2190</v>
      </c>
      <c r="D897" s="276">
        <v>1279</v>
      </c>
      <c r="E897" s="277">
        <v>30000</v>
      </c>
      <c r="F897" s="275" t="s">
        <v>3836</v>
      </c>
      <c r="G897" s="309" t="s">
        <v>2072</v>
      </c>
      <c r="H897" s="309">
        <v>44768</v>
      </c>
      <c r="I897" s="309">
        <v>44768</v>
      </c>
      <c r="J897" s="276" t="s">
        <v>3837</v>
      </c>
    </row>
    <row r="898" spans="1:10" ht="23.25" x14ac:dyDescent="0.35">
      <c r="A898" s="274" t="s">
        <v>3838</v>
      </c>
      <c r="B898" s="275" t="s">
        <v>2190</v>
      </c>
      <c r="C898" s="275" t="s">
        <v>2190</v>
      </c>
      <c r="D898" s="276">
        <v>1254</v>
      </c>
      <c r="E898" s="277">
        <v>21000</v>
      </c>
      <c r="F898" s="275" t="s">
        <v>3839</v>
      </c>
      <c r="G898" s="309" t="s">
        <v>2072</v>
      </c>
      <c r="H898" s="309">
        <v>44764</v>
      </c>
      <c r="I898" s="309">
        <v>44764</v>
      </c>
      <c r="J898" s="276" t="s">
        <v>3840</v>
      </c>
    </row>
    <row r="899" spans="1:10" ht="23.25" x14ac:dyDescent="0.35">
      <c r="A899" s="274" t="s">
        <v>3841</v>
      </c>
      <c r="B899" s="275" t="s">
        <v>2190</v>
      </c>
      <c r="C899" s="275" t="s">
        <v>2190</v>
      </c>
      <c r="D899" s="276">
        <v>1274</v>
      </c>
      <c r="E899" s="277">
        <v>30000</v>
      </c>
      <c r="F899" s="275" t="s">
        <v>3842</v>
      </c>
      <c r="G899" s="309" t="s">
        <v>2072</v>
      </c>
      <c r="H899" s="309">
        <v>44768</v>
      </c>
      <c r="I899" s="309">
        <v>44768</v>
      </c>
      <c r="J899" s="276" t="s">
        <v>3843</v>
      </c>
    </row>
    <row r="900" spans="1:10" ht="23.25" x14ac:dyDescent="0.35">
      <c r="A900" s="274" t="s">
        <v>3844</v>
      </c>
      <c r="B900" s="275" t="s">
        <v>2190</v>
      </c>
      <c r="C900" s="275" t="s">
        <v>2190</v>
      </c>
      <c r="D900" s="276">
        <v>1152</v>
      </c>
      <c r="E900" s="277">
        <v>35000</v>
      </c>
      <c r="F900" s="275" t="s">
        <v>3845</v>
      </c>
      <c r="G900" s="309" t="s">
        <v>2072</v>
      </c>
      <c r="H900" s="309">
        <v>44755</v>
      </c>
      <c r="I900" s="309">
        <v>44755</v>
      </c>
      <c r="J900" s="276" t="s">
        <v>3846</v>
      </c>
    </row>
    <row r="901" spans="1:10" ht="34.9" x14ac:dyDescent="0.35">
      <c r="A901" s="274" t="s">
        <v>3847</v>
      </c>
      <c r="B901" s="275" t="s">
        <v>2190</v>
      </c>
      <c r="C901" s="275" t="s">
        <v>2190</v>
      </c>
      <c r="D901" s="276">
        <v>1196</v>
      </c>
      <c r="E901" s="277">
        <v>35000</v>
      </c>
      <c r="F901" s="275" t="s">
        <v>2369</v>
      </c>
      <c r="G901" s="309" t="s">
        <v>2072</v>
      </c>
      <c r="H901" s="309">
        <v>44757</v>
      </c>
      <c r="I901" s="309">
        <v>44757</v>
      </c>
      <c r="J901" s="276" t="s">
        <v>3848</v>
      </c>
    </row>
    <row r="902" spans="1:10" ht="56.25" customHeight="1" x14ac:dyDescent="0.35">
      <c r="A902" s="274" t="s">
        <v>3849</v>
      </c>
      <c r="B902" s="275" t="s">
        <v>2190</v>
      </c>
      <c r="C902" s="275" t="s">
        <v>2190</v>
      </c>
      <c r="D902" s="276">
        <v>258</v>
      </c>
      <c r="E902" s="277">
        <v>28000</v>
      </c>
      <c r="F902" s="275" t="s">
        <v>2369</v>
      </c>
      <c r="G902" s="309" t="s">
        <v>2072</v>
      </c>
      <c r="H902" s="309">
        <v>44595</v>
      </c>
      <c r="I902" s="309">
        <v>44595</v>
      </c>
      <c r="J902" s="276" t="s">
        <v>3850</v>
      </c>
    </row>
    <row r="903" spans="1:10" ht="23.25" x14ac:dyDescent="0.35">
      <c r="A903" s="274" t="s">
        <v>3851</v>
      </c>
      <c r="B903" s="275" t="s">
        <v>2190</v>
      </c>
      <c r="C903" s="275" t="s">
        <v>2190</v>
      </c>
      <c r="D903" s="276">
        <v>1327</v>
      </c>
      <c r="E903" s="277">
        <v>19200</v>
      </c>
      <c r="F903" s="275" t="s">
        <v>3852</v>
      </c>
      <c r="G903" s="309" t="s">
        <v>2072</v>
      </c>
      <c r="H903" s="309">
        <v>44778</v>
      </c>
      <c r="I903" s="309">
        <v>44778</v>
      </c>
      <c r="J903" s="276" t="s">
        <v>3853</v>
      </c>
    </row>
    <row r="904" spans="1:10" ht="23.25" x14ac:dyDescent="0.35">
      <c r="A904" s="274" t="s">
        <v>3851</v>
      </c>
      <c r="B904" s="275" t="s">
        <v>2190</v>
      </c>
      <c r="C904" s="275" t="s">
        <v>2190</v>
      </c>
      <c r="D904" s="276">
        <v>1089</v>
      </c>
      <c r="E904" s="277">
        <v>19200</v>
      </c>
      <c r="F904" s="275" t="s">
        <v>3852</v>
      </c>
      <c r="G904" s="309" t="s">
        <v>2072</v>
      </c>
      <c r="H904" s="309">
        <v>44747</v>
      </c>
      <c r="I904" s="309">
        <v>44747</v>
      </c>
      <c r="J904" s="276" t="s">
        <v>3854</v>
      </c>
    </row>
    <row r="905" spans="1:10" ht="46.5" x14ac:dyDescent="0.35">
      <c r="A905" s="274" t="s">
        <v>3855</v>
      </c>
      <c r="B905" s="275" t="s">
        <v>2190</v>
      </c>
      <c r="C905" s="275" t="s">
        <v>2190</v>
      </c>
      <c r="D905" s="276">
        <v>132</v>
      </c>
      <c r="E905" s="277">
        <v>31680</v>
      </c>
      <c r="F905" s="275" t="s">
        <v>3856</v>
      </c>
      <c r="G905" s="309" t="s">
        <v>2072</v>
      </c>
      <c r="H905" s="309">
        <v>44582</v>
      </c>
      <c r="I905" s="309">
        <v>44582</v>
      </c>
      <c r="J905" s="276" t="s">
        <v>3857</v>
      </c>
    </row>
    <row r="906" spans="1:10" ht="46.5" x14ac:dyDescent="0.35">
      <c r="A906" s="274" t="s">
        <v>3858</v>
      </c>
      <c r="B906" s="275" t="s">
        <v>2190</v>
      </c>
      <c r="C906" s="275" t="s">
        <v>2190</v>
      </c>
      <c r="D906" s="276">
        <v>1349</v>
      </c>
      <c r="E906" s="277">
        <v>21000</v>
      </c>
      <c r="F906" s="275" t="s">
        <v>2430</v>
      </c>
      <c r="G906" s="309" t="s">
        <v>2072</v>
      </c>
      <c r="H906" s="309">
        <v>44782</v>
      </c>
      <c r="I906" s="309">
        <v>44782</v>
      </c>
      <c r="J906" s="276" t="s">
        <v>3859</v>
      </c>
    </row>
    <row r="907" spans="1:10" ht="58.15" x14ac:dyDescent="0.35">
      <c r="A907" s="274" t="s">
        <v>3860</v>
      </c>
      <c r="B907" s="275" t="s">
        <v>2190</v>
      </c>
      <c r="C907" s="275" t="s">
        <v>2190</v>
      </c>
      <c r="D907" s="276">
        <v>892</v>
      </c>
      <c r="E907" s="277">
        <v>24150</v>
      </c>
      <c r="F907" s="275" t="s">
        <v>2503</v>
      </c>
      <c r="G907" s="309" t="s">
        <v>2072</v>
      </c>
      <c r="H907" s="309">
        <v>44708</v>
      </c>
      <c r="I907" s="309">
        <v>44708</v>
      </c>
      <c r="J907" s="276" t="s">
        <v>3861</v>
      </c>
    </row>
    <row r="908" spans="1:10" ht="34.9" x14ac:dyDescent="0.35">
      <c r="A908" s="274" t="s">
        <v>3862</v>
      </c>
      <c r="B908" s="275" t="s">
        <v>2190</v>
      </c>
      <c r="C908" s="275" t="s">
        <v>2190</v>
      </c>
      <c r="D908" s="276">
        <v>548</v>
      </c>
      <c r="E908" s="277">
        <v>19920</v>
      </c>
      <c r="F908" s="275" t="s">
        <v>3863</v>
      </c>
      <c r="G908" s="309" t="s">
        <v>2072</v>
      </c>
      <c r="H908" s="309">
        <v>44658</v>
      </c>
      <c r="I908" s="309">
        <v>44658</v>
      </c>
      <c r="J908" s="276" t="s">
        <v>3864</v>
      </c>
    </row>
    <row r="909" spans="1:10" ht="58.15" x14ac:dyDescent="0.35">
      <c r="A909" s="274" t="s">
        <v>3865</v>
      </c>
      <c r="B909" s="275" t="s">
        <v>2190</v>
      </c>
      <c r="C909" s="275" t="s">
        <v>2190</v>
      </c>
      <c r="D909" s="276">
        <v>549</v>
      </c>
      <c r="E909" s="277">
        <v>23000</v>
      </c>
      <c r="F909" s="275" t="s">
        <v>2205</v>
      </c>
      <c r="G909" s="309" t="s">
        <v>2072</v>
      </c>
      <c r="H909" s="309">
        <v>44658</v>
      </c>
      <c r="I909" s="309">
        <v>44658</v>
      </c>
      <c r="J909" s="276" t="s">
        <v>3866</v>
      </c>
    </row>
    <row r="910" spans="1:10" ht="46.5" x14ac:dyDescent="0.35">
      <c r="A910" s="274" t="s">
        <v>3867</v>
      </c>
      <c r="B910" s="275" t="s">
        <v>2190</v>
      </c>
      <c r="C910" s="275" t="s">
        <v>2190</v>
      </c>
      <c r="D910" s="276">
        <v>626</v>
      </c>
      <c r="E910" s="277">
        <v>23400</v>
      </c>
      <c r="F910" s="275" t="s">
        <v>3868</v>
      </c>
      <c r="G910" s="309" t="s">
        <v>2072</v>
      </c>
      <c r="H910" s="309">
        <v>44676</v>
      </c>
      <c r="I910" s="309">
        <v>44676</v>
      </c>
      <c r="J910" s="276" t="s">
        <v>3869</v>
      </c>
    </row>
    <row r="911" spans="1:10" ht="58.15" x14ac:dyDescent="0.35">
      <c r="A911" s="274" t="s">
        <v>3870</v>
      </c>
      <c r="B911" s="275" t="s">
        <v>2190</v>
      </c>
      <c r="C911" s="275" t="s">
        <v>2190</v>
      </c>
      <c r="D911" s="276">
        <v>1391</v>
      </c>
      <c r="E911" s="277">
        <v>27000</v>
      </c>
      <c r="F911" s="275" t="s">
        <v>3871</v>
      </c>
      <c r="G911" s="309" t="s">
        <v>2072</v>
      </c>
      <c r="H911" s="309">
        <v>44791</v>
      </c>
      <c r="I911" s="309">
        <v>44791</v>
      </c>
      <c r="J911" s="276" t="s">
        <v>3872</v>
      </c>
    </row>
    <row r="912" spans="1:10" ht="23.25" x14ac:dyDescent="0.35">
      <c r="A912" s="274" t="s">
        <v>3873</v>
      </c>
      <c r="B912" s="275" t="s">
        <v>2190</v>
      </c>
      <c r="C912" s="275" t="s">
        <v>2190</v>
      </c>
      <c r="D912" s="276">
        <v>495</v>
      </c>
      <c r="E912" s="277">
        <v>33900</v>
      </c>
      <c r="F912" s="275" t="s">
        <v>3874</v>
      </c>
      <c r="G912" s="309" t="s">
        <v>2072</v>
      </c>
      <c r="H912" s="309">
        <v>44642</v>
      </c>
      <c r="I912" s="309">
        <v>44642</v>
      </c>
      <c r="J912" s="276" t="s">
        <v>3875</v>
      </c>
    </row>
    <row r="913" spans="1:10" ht="34.9" x14ac:dyDescent="0.35">
      <c r="A913" s="274" t="s">
        <v>3876</v>
      </c>
      <c r="B913" s="275" t="s">
        <v>2190</v>
      </c>
      <c r="C913" s="275" t="s">
        <v>2190</v>
      </c>
      <c r="D913" s="276">
        <v>1444</v>
      </c>
      <c r="E913" s="277">
        <v>26900</v>
      </c>
      <c r="F913" s="275" t="s">
        <v>3877</v>
      </c>
      <c r="G913" s="309" t="s">
        <v>2072</v>
      </c>
      <c r="H913" s="309">
        <v>44799</v>
      </c>
      <c r="I913" s="309">
        <v>44799</v>
      </c>
      <c r="J913" s="276" t="s">
        <v>3878</v>
      </c>
    </row>
    <row r="914" spans="1:10" ht="34.9" x14ac:dyDescent="0.35">
      <c r="A914" s="274" t="s">
        <v>3879</v>
      </c>
      <c r="B914" s="275" t="s">
        <v>2190</v>
      </c>
      <c r="C914" s="275" t="s">
        <v>2190</v>
      </c>
      <c r="D914" s="276">
        <v>912</v>
      </c>
      <c r="E914" s="277">
        <v>36200</v>
      </c>
      <c r="F914" s="275" t="s">
        <v>3880</v>
      </c>
      <c r="G914" s="309" t="s">
        <v>2072</v>
      </c>
      <c r="H914" s="309">
        <v>44712</v>
      </c>
      <c r="I914" s="309">
        <v>44712</v>
      </c>
      <c r="J914" s="276" t="s">
        <v>3881</v>
      </c>
    </row>
    <row r="915" spans="1:10" ht="23.25" x14ac:dyDescent="0.35">
      <c r="A915" s="227" t="s">
        <v>3882</v>
      </c>
      <c r="B915" s="275" t="s">
        <v>2190</v>
      </c>
      <c r="C915" s="275" t="s">
        <v>2190</v>
      </c>
      <c r="D915" s="276">
        <v>336</v>
      </c>
      <c r="E915" s="277">
        <v>30000</v>
      </c>
      <c r="F915" s="275" t="s">
        <v>2268</v>
      </c>
      <c r="G915" s="309" t="s">
        <v>2072</v>
      </c>
      <c r="H915" s="309">
        <v>44608</v>
      </c>
      <c r="I915" s="309">
        <v>44608</v>
      </c>
      <c r="J915" s="276" t="s">
        <v>3883</v>
      </c>
    </row>
    <row r="916" spans="1:10" ht="34.9" x14ac:dyDescent="0.35">
      <c r="A916" s="227" t="s">
        <v>3884</v>
      </c>
      <c r="B916" s="275" t="s">
        <v>2190</v>
      </c>
      <c r="C916" s="275" t="s">
        <v>2190</v>
      </c>
      <c r="D916" s="276">
        <v>325</v>
      </c>
      <c r="E916" s="277">
        <v>22500</v>
      </c>
      <c r="F916" s="275" t="s">
        <v>3885</v>
      </c>
      <c r="G916" s="309" t="s">
        <v>2072</v>
      </c>
      <c r="H916" s="309">
        <v>44607</v>
      </c>
      <c r="I916" s="309">
        <v>44607</v>
      </c>
      <c r="J916" s="276" t="s">
        <v>3886</v>
      </c>
    </row>
    <row r="917" spans="1:10" ht="23.25" x14ac:dyDescent="0.35">
      <c r="A917" s="274" t="s">
        <v>3887</v>
      </c>
      <c r="B917" s="275" t="s">
        <v>2190</v>
      </c>
      <c r="C917" s="275" t="s">
        <v>2190</v>
      </c>
      <c r="D917" s="276">
        <v>1404</v>
      </c>
      <c r="E917" s="277">
        <v>34740</v>
      </c>
      <c r="F917" s="275" t="s">
        <v>3888</v>
      </c>
      <c r="G917" s="309" t="s">
        <v>2072</v>
      </c>
      <c r="H917" s="309">
        <v>44792</v>
      </c>
      <c r="I917" s="309">
        <v>44792</v>
      </c>
      <c r="J917" s="276" t="s">
        <v>3260</v>
      </c>
    </row>
    <row r="918" spans="1:10" ht="23.25" x14ac:dyDescent="0.35">
      <c r="A918" s="274" t="s">
        <v>3889</v>
      </c>
      <c r="B918" s="275" t="s">
        <v>2190</v>
      </c>
      <c r="C918" s="275" t="s">
        <v>2190</v>
      </c>
      <c r="D918" s="276">
        <v>1406</v>
      </c>
      <c r="E918" s="277">
        <v>20043</v>
      </c>
      <c r="F918" s="275" t="s">
        <v>3890</v>
      </c>
      <c r="G918" s="309" t="s">
        <v>2072</v>
      </c>
      <c r="H918" s="309">
        <v>44792</v>
      </c>
      <c r="I918" s="309">
        <v>44792</v>
      </c>
      <c r="J918" s="276" t="s">
        <v>3891</v>
      </c>
    </row>
    <row r="919" spans="1:10" ht="58.15" x14ac:dyDescent="0.35">
      <c r="A919" s="274" t="s">
        <v>3892</v>
      </c>
      <c r="B919" s="275" t="s">
        <v>2190</v>
      </c>
      <c r="C919" s="275" t="s">
        <v>2190</v>
      </c>
      <c r="D919" s="276">
        <v>538</v>
      </c>
      <c r="E919" s="277">
        <v>30000</v>
      </c>
      <c r="F919" s="275" t="s">
        <v>2264</v>
      </c>
      <c r="G919" s="309" t="s">
        <v>2072</v>
      </c>
      <c r="H919" s="309">
        <v>44652</v>
      </c>
      <c r="I919" s="309">
        <v>44652</v>
      </c>
      <c r="J919" s="276" t="s">
        <v>3893</v>
      </c>
    </row>
    <row r="920" spans="1:10" ht="23.25" x14ac:dyDescent="0.35">
      <c r="A920" s="274" t="s">
        <v>3894</v>
      </c>
      <c r="B920" s="275" t="s">
        <v>2190</v>
      </c>
      <c r="C920" s="275" t="s">
        <v>2190</v>
      </c>
      <c r="D920" s="276">
        <v>771</v>
      </c>
      <c r="E920" s="277">
        <v>21000</v>
      </c>
      <c r="F920" s="275" t="s">
        <v>3395</v>
      </c>
      <c r="G920" s="309" t="s">
        <v>2072</v>
      </c>
      <c r="H920" s="309">
        <v>44694</v>
      </c>
      <c r="I920" s="309">
        <v>44694</v>
      </c>
      <c r="J920" s="276" t="s">
        <v>3895</v>
      </c>
    </row>
    <row r="921" spans="1:10" ht="23.25" x14ac:dyDescent="0.35">
      <c r="A921" s="274" t="s">
        <v>3896</v>
      </c>
      <c r="B921" s="275" t="s">
        <v>2190</v>
      </c>
      <c r="C921" s="275" t="s">
        <v>2190</v>
      </c>
      <c r="D921" s="276">
        <v>373</v>
      </c>
      <c r="E921" s="277">
        <v>31307.200000000001</v>
      </c>
      <c r="F921" s="275" t="s">
        <v>2755</v>
      </c>
      <c r="G921" s="309" t="s">
        <v>2072</v>
      </c>
      <c r="H921" s="309">
        <v>44613</v>
      </c>
      <c r="I921" s="309">
        <v>44613</v>
      </c>
      <c r="J921" s="276" t="s">
        <v>3897</v>
      </c>
    </row>
    <row r="922" spans="1:10" ht="23.25" x14ac:dyDescent="0.35">
      <c r="A922" s="227" t="s">
        <v>3898</v>
      </c>
      <c r="B922" s="275" t="s">
        <v>2190</v>
      </c>
      <c r="C922" s="275" t="s">
        <v>2190</v>
      </c>
      <c r="D922" s="276">
        <v>618</v>
      </c>
      <c r="E922" s="277">
        <v>22188</v>
      </c>
      <c r="F922" s="275" t="s">
        <v>2688</v>
      </c>
      <c r="G922" s="309" t="s">
        <v>2072</v>
      </c>
      <c r="H922" s="309">
        <v>44757</v>
      </c>
      <c r="I922" s="309">
        <v>44757</v>
      </c>
      <c r="J922" s="276" t="s">
        <v>3899</v>
      </c>
    </row>
    <row r="923" spans="1:10" ht="23.25" x14ac:dyDescent="0.35">
      <c r="A923" s="227" t="s">
        <v>3900</v>
      </c>
      <c r="B923" s="275" t="s">
        <v>2190</v>
      </c>
      <c r="C923" s="275" t="s">
        <v>2190</v>
      </c>
      <c r="D923" s="276">
        <v>117</v>
      </c>
      <c r="E923" s="277">
        <v>28000</v>
      </c>
      <c r="F923" s="275" t="s">
        <v>2488</v>
      </c>
      <c r="G923" s="309" t="s">
        <v>2072</v>
      </c>
      <c r="H923" s="309">
        <v>44582</v>
      </c>
      <c r="I923" s="309">
        <v>44582</v>
      </c>
      <c r="J923" s="276" t="s">
        <v>3901</v>
      </c>
    </row>
    <row r="924" spans="1:10" ht="34.9" x14ac:dyDescent="0.35">
      <c r="A924" s="227" t="s">
        <v>3902</v>
      </c>
      <c r="B924" s="275" t="s">
        <v>2190</v>
      </c>
      <c r="C924" s="275" t="s">
        <v>2190</v>
      </c>
      <c r="D924" s="276">
        <v>168</v>
      </c>
      <c r="E924" s="277">
        <v>27200</v>
      </c>
      <c r="F924" s="275" t="s">
        <v>2610</v>
      </c>
      <c r="G924" s="309" t="s">
        <v>2072</v>
      </c>
      <c r="H924" s="309">
        <v>44587</v>
      </c>
      <c r="I924" s="309">
        <v>44587</v>
      </c>
      <c r="J924" s="276" t="s">
        <v>3903</v>
      </c>
    </row>
    <row r="925" spans="1:10" ht="23.25" x14ac:dyDescent="0.35">
      <c r="A925" s="227" t="s">
        <v>3904</v>
      </c>
      <c r="B925" s="275" t="s">
        <v>2190</v>
      </c>
      <c r="C925" s="275" t="s">
        <v>2190</v>
      </c>
      <c r="D925" s="276">
        <v>115</v>
      </c>
      <c r="E925" s="277">
        <v>28000</v>
      </c>
      <c r="F925" s="275" t="s">
        <v>2325</v>
      </c>
      <c r="G925" s="309" t="s">
        <v>2072</v>
      </c>
      <c r="H925" s="309">
        <v>44582</v>
      </c>
      <c r="I925" s="309">
        <v>44582</v>
      </c>
      <c r="J925" s="276" t="s">
        <v>3905</v>
      </c>
    </row>
    <row r="926" spans="1:10" ht="23.25" x14ac:dyDescent="0.35">
      <c r="A926" s="227" t="s">
        <v>3906</v>
      </c>
      <c r="B926" s="275" t="s">
        <v>2190</v>
      </c>
      <c r="C926" s="275" t="s">
        <v>2190</v>
      </c>
      <c r="D926" s="276">
        <v>1181</v>
      </c>
      <c r="E926" s="277">
        <v>18400</v>
      </c>
      <c r="F926" s="275" t="s">
        <v>3907</v>
      </c>
      <c r="G926" s="309" t="s">
        <v>2072</v>
      </c>
      <c r="H926" s="309">
        <v>44756</v>
      </c>
      <c r="I926" s="309">
        <v>44756</v>
      </c>
      <c r="J926" s="276" t="s">
        <v>3908</v>
      </c>
    </row>
    <row r="927" spans="1:10" ht="46.5" x14ac:dyDescent="0.35">
      <c r="A927" s="227" t="s">
        <v>3909</v>
      </c>
      <c r="B927" s="275" t="s">
        <v>2190</v>
      </c>
      <c r="C927" s="275" t="s">
        <v>2190</v>
      </c>
      <c r="D927" s="276">
        <v>269</v>
      </c>
      <c r="E927" s="277">
        <v>62820.19</v>
      </c>
      <c r="F927" s="275" t="s">
        <v>2191</v>
      </c>
      <c r="G927" s="309" t="s">
        <v>2072</v>
      </c>
      <c r="H927" s="309">
        <v>44599</v>
      </c>
      <c r="I927" s="309">
        <v>44599</v>
      </c>
      <c r="J927" s="276" t="s">
        <v>3910</v>
      </c>
    </row>
    <row r="928" spans="1:10" ht="34.9" x14ac:dyDescent="0.35">
      <c r="A928" s="227" t="s">
        <v>3911</v>
      </c>
      <c r="B928" s="275" t="s">
        <v>2190</v>
      </c>
      <c r="C928" s="275" t="s">
        <v>2190</v>
      </c>
      <c r="D928" s="276">
        <v>478</v>
      </c>
      <c r="E928" s="277">
        <v>32000</v>
      </c>
      <c r="F928" s="275" t="s">
        <v>2327</v>
      </c>
      <c r="G928" s="309" t="s">
        <v>2072</v>
      </c>
      <c r="H928" s="309">
        <v>44637</v>
      </c>
      <c r="I928" s="309">
        <v>44637</v>
      </c>
      <c r="J928" s="276" t="s">
        <v>3912</v>
      </c>
    </row>
    <row r="929" spans="1:10" ht="34.9" x14ac:dyDescent="0.35">
      <c r="A929" s="227" t="s">
        <v>3913</v>
      </c>
      <c r="B929" s="275" t="s">
        <v>2190</v>
      </c>
      <c r="C929" s="275" t="s">
        <v>2190</v>
      </c>
      <c r="D929" s="276">
        <v>104</v>
      </c>
      <c r="E929" s="277">
        <v>250320</v>
      </c>
      <c r="F929" s="275" t="s">
        <v>2209</v>
      </c>
      <c r="G929" s="309" t="s">
        <v>2072</v>
      </c>
      <c r="H929" s="309">
        <v>44581</v>
      </c>
      <c r="I929" s="309">
        <v>44581</v>
      </c>
      <c r="J929" s="276" t="s">
        <v>3914</v>
      </c>
    </row>
    <row r="930" spans="1:10" ht="34.9" x14ac:dyDescent="0.35">
      <c r="A930" s="274" t="s">
        <v>3915</v>
      </c>
      <c r="B930" s="275" t="s">
        <v>2190</v>
      </c>
      <c r="C930" s="275" t="s">
        <v>2190</v>
      </c>
      <c r="D930" s="276">
        <v>103</v>
      </c>
      <c r="E930" s="277">
        <v>250320</v>
      </c>
      <c r="F930" s="275" t="s">
        <v>2209</v>
      </c>
      <c r="G930" s="309" t="s">
        <v>2072</v>
      </c>
      <c r="H930" s="309">
        <v>44581</v>
      </c>
      <c r="I930" s="309">
        <v>44581</v>
      </c>
      <c r="J930" s="276" t="s">
        <v>3916</v>
      </c>
    </row>
    <row r="931" spans="1:10" ht="23.25" x14ac:dyDescent="0.35">
      <c r="A931" s="274" t="s">
        <v>3917</v>
      </c>
      <c r="B931" s="275" t="s">
        <v>2190</v>
      </c>
      <c r="C931" s="275" t="s">
        <v>2190</v>
      </c>
      <c r="D931" s="276">
        <v>93</v>
      </c>
      <c r="E931" s="277">
        <v>250320</v>
      </c>
      <c r="F931" s="275" t="s">
        <v>2209</v>
      </c>
      <c r="G931" s="309" t="s">
        <v>2072</v>
      </c>
      <c r="H931" s="309">
        <v>44580</v>
      </c>
      <c r="I931" s="309">
        <v>44580</v>
      </c>
      <c r="J931" s="276" t="s">
        <v>3918</v>
      </c>
    </row>
    <row r="932" spans="1:10" ht="46.5" x14ac:dyDescent="0.35">
      <c r="A932" s="227" t="s">
        <v>3919</v>
      </c>
      <c r="B932" s="275" t="s">
        <v>2190</v>
      </c>
      <c r="C932" s="275" t="s">
        <v>2190</v>
      </c>
      <c r="D932" s="276">
        <v>257</v>
      </c>
      <c r="E932" s="277">
        <v>32000</v>
      </c>
      <c r="F932" s="275" t="s">
        <v>2337</v>
      </c>
      <c r="G932" s="309" t="s">
        <v>2072</v>
      </c>
      <c r="H932" s="309">
        <v>44595</v>
      </c>
      <c r="I932" s="309">
        <v>44595</v>
      </c>
      <c r="J932" s="276" t="s">
        <v>3920</v>
      </c>
    </row>
    <row r="933" spans="1:10" ht="34.9" x14ac:dyDescent="0.35">
      <c r="A933" s="274" t="s">
        <v>3921</v>
      </c>
      <c r="B933" s="275" t="s">
        <v>2190</v>
      </c>
      <c r="C933" s="275" t="s">
        <v>2190</v>
      </c>
      <c r="D933" s="276">
        <v>249</v>
      </c>
      <c r="E933" s="277">
        <v>32000</v>
      </c>
      <c r="F933" s="275" t="s">
        <v>2335</v>
      </c>
      <c r="G933" s="309" t="s">
        <v>2072</v>
      </c>
      <c r="H933" s="309">
        <v>44595</v>
      </c>
      <c r="I933" s="309">
        <v>44595</v>
      </c>
      <c r="J933" s="276" t="s">
        <v>3922</v>
      </c>
    </row>
    <row r="934" spans="1:10" ht="58.15" x14ac:dyDescent="0.35">
      <c r="A934" s="274" t="s">
        <v>3923</v>
      </c>
      <c r="B934" s="275" t="s">
        <v>2190</v>
      </c>
      <c r="C934" s="275" t="s">
        <v>2190</v>
      </c>
      <c r="D934" s="276">
        <v>1305</v>
      </c>
      <c r="E934" s="277">
        <v>30000</v>
      </c>
      <c r="F934" s="275" t="s">
        <v>3924</v>
      </c>
      <c r="G934" s="309" t="s">
        <v>2072</v>
      </c>
      <c r="H934" s="309">
        <v>44775</v>
      </c>
      <c r="I934" s="309">
        <v>44775</v>
      </c>
      <c r="J934" s="276" t="s">
        <v>3925</v>
      </c>
    </row>
    <row r="935" spans="1:10" ht="23.25" x14ac:dyDescent="0.35">
      <c r="A935" s="274" t="s">
        <v>2222</v>
      </c>
      <c r="B935" s="275" t="s">
        <v>2190</v>
      </c>
      <c r="C935" s="275" t="s">
        <v>2190</v>
      </c>
      <c r="D935" s="276">
        <v>705</v>
      </c>
      <c r="E935" s="277">
        <v>31500</v>
      </c>
      <c r="F935" s="275" t="s">
        <v>2223</v>
      </c>
      <c r="G935" s="309" t="s">
        <v>2072</v>
      </c>
      <c r="H935" s="309">
        <v>44686</v>
      </c>
      <c r="I935" s="309">
        <v>44686</v>
      </c>
      <c r="J935" s="276" t="s">
        <v>3926</v>
      </c>
    </row>
    <row r="936" spans="1:10" ht="46.5" x14ac:dyDescent="0.35">
      <c r="A936" s="274" t="s">
        <v>3927</v>
      </c>
      <c r="B936" s="275" t="s">
        <v>2190</v>
      </c>
      <c r="C936" s="275" t="s">
        <v>2190</v>
      </c>
      <c r="D936" s="276">
        <v>911</v>
      </c>
      <c r="E936" s="277">
        <v>27000</v>
      </c>
      <c r="F936" s="275" t="s">
        <v>2375</v>
      </c>
      <c r="G936" s="309" t="s">
        <v>2072</v>
      </c>
      <c r="H936" s="309">
        <v>44712</v>
      </c>
      <c r="I936" s="309">
        <v>44712</v>
      </c>
      <c r="J936" s="276" t="s">
        <v>3928</v>
      </c>
    </row>
    <row r="937" spans="1:10" ht="46.5" x14ac:dyDescent="0.35">
      <c r="A937" s="274" t="s">
        <v>3929</v>
      </c>
      <c r="B937" s="275" t="s">
        <v>2190</v>
      </c>
      <c r="C937" s="275" t="s">
        <v>2190</v>
      </c>
      <c r="D937" s="276">
        <v>1262</v>
      </c>
      <c r="E937" s="277">
        <v>32000</v>
      </c>
      <c r="F937" s="275" t="s">
        <v>3930</v>
      </c>
      <c r="G937" s="309" t="s">
        <v>2072</v>
      </c>
      <c r="H937" s="309">
        <v>44767</v>
      </c>
      <c r="I937" s="309">
        <v>44767</v>
      </c>
      <c r="J937" s="276" t="s">
        <v>3931</v>
      </c>
    </row>
    <row r="938" spans="1:10" ht="34.9" x14ac:dyDescent="0.35">
      <c r="A938" s="227" t="s">
        <v>3932</v>
      </c>
      <c r="B938" s="275" t="s">
        <v>2190</v>
      </c>
      <c r="C938" s="275" t="s">
        <v>2190</v>
      </c>
      <c r="D938" s="276">
        <v>1101</v>
      </c>
      <c r="E938" s="277">
        <v>31800</v>
      </c>
      <c r="F938" s="275" t="s">
        <v>2610</v>
      </c>
      <c r="G938" s="309" t="s">
        <v>2072</v>
      </c>
      <c r="H938" s="309">
        <v>44748</v>
      </c>
      <c r="I938" s="309">
        <v>44748</v>
      </c>
      <c r="J938" s="276" t="s">
        <v>3933</v>
      </c>
    </row>
    <row r="939" spans="1:10" ht="23.25" x14ac:dyDescent="0.35">
      <c r="A939" s="227" t="s">
        <v>3934</v>
      </c>
      <c r="B939" s="275" t="s">
        <v>2190</v>
      </c>
      <c r="C939" s="275" t="s">
        <v>2190</v>
      </c>
      <c r="D939" s="276">
        <v>1102</v>
      </c>
      <c r="E939" s="277">
        <v>31800</v>
      </c>
      <c r="F939" s="275" t="s">
        <v>2488</v>
      </c>
      <c r="G939" s="309" t="s">
        <v>2072</v>
      </c>
      <c r="H939" s="309">
        <v>44748</v>
      </c>
      <c r="I939" s="309">
        <v>44748</v>
      </c>
      <c r="J939" s="276" t="s">
        <v>3935</v>
      </c>
    </row>
    <row r="940" spans="1:10" ht="23.25" x14ac:dyDescent="0.35">
      <c r="A940" s="274" t="s">
        <v>3936</v>
      </c>
      <c r="B940" s="275" t="s">
        <v>2190</v>
      </c>
      <c r="C940" s="275" t="s">
        <v>2190</v>
      </c>
      <c r="D940" s="276">
        <v>961</v>
      </c>
      <c r="E940" s="277">
        <v>35200</v>
      </c>
      <c r="F940" s="275" t="s">
        <v>2209</v>
      </c>
      <c r="G940" s="309" t="s">
        <v>2072</v>
      </c>
      <c r="H940" s="309">
        <v>44722</v>
      </c>
      <c r="I940" s="309">
        <v>44722</v>
      </c>
      <c r="J940" s="276" t="s">
        <v>3937</v>
      </c>
    </row>
    <row r="941" spans="1:10" ht="23.25" x14ac:dyDescent="0.35">
      <c r="A941" s="274" t="s">
        <v>3938</v>
      </c>
      <c r="B941" s="275" t="s">
        <v>2190</v>
      </c>
      <c r="C941" s="275" t="s">
        <v>2190</v>
      </c>
      <c r="D941" s="276">
        <v>962</v>
      </c>
      <c r="E941" s="277">
        <v>35200</v>
      </c>
      <c r="F941" s="275" t="s">
        <v>2209</v>
      </c>
      <c r="G941" s="309" t="s">
        <v>2072</v>
      </c>
      <c r="H941" s="309">
        <v>44722</v>
      </c>
      <c r="I941" s="309">
        <v>44722</v>
      </c>
      <c r="J941" s="276" t="s">
        <v>3939</v>
      </c>
    </row>
    <row r="942" spans="1:10" ht="34.9" x14ac:dyDescent="0.35">
      <c r="A942" s="227" t="s">
        <v>3940</v>
      </c>
      <c r="B942" s="275" t="s">
        <v>2190</v>
      </c>
      <c r="C942" s="275" t="s">
        <v>2190</v>
      </c>
      <c r="D942" s="276">
        <v>1103</v>
      </c>
      <c r="E942" s="277">
        <v>32000</v>
      </c>
      <c r="F942" s="275" t="s">
        <v>2327</v>
      </c>
      <c r="G942" s="309" t="s">
        <v>2072</v>
      </c>
      <c r="H942" s="309">
        <v>44748</v>
      </c>
      <c r="I942" s="309">
        <v>44748</v>
      </c>
      <c r="J942" s="276" t="s">
        <v>3941</v>
      </c>
    </row>
    <row r="943" spans="1:10" ht="23.25" x14ac:dyDescent="0.35">
      <c r="A943" s="274" t="s">
        <v>3942</v>
      </c>
      <c r="B943" s="275" t="s">
        <v>2190</v>
      </c>
      <c r="C943" s="275" t="s">
        <v>2190</v>
      </c>
      <c r="D943" s="276">
        <v>1104</v>
      </c>
      <c r="E943" s="277">
        <v>31900</v>
      </c>
      <c r="F943" s="275" t="s">
        <v>2491</v>
      </c>
      <c r="G943" s="309" t="s">
        <v>2072</v>
      </c>
      <c r="H943" s="309">
        <v>44748</v>
      </c>
      <c r="I943" s="309">
        <v>44748</v>
      </c>
      <c r="J943" s="276" t="s">
        <v>3943</v>
      </c>
    </row>
    <row r="944" spans="1:10" ht="34.9" x14ac:dyDescent="0.35">
      <c r="A944" s="274" t="s">
        <v>3944</v>
      </c>
      <c r="B944" s="275" t="s">
        <v>2190</v>
      </c>
      <c r="C944" s="275" t="s">
        <v>2190</v>
      </c>
      <c r="D944" s="276">
        <v>644</v>
      </c>
      <c r="E944" s="277">
        <v>33120</v>
      </c>
      <c r="F944" s="275" t="s">
        <v>2309</v>
      </c>
      <c r="G944" s="309" t="s">
        <v>2072</v>
      </c>
      <c r="H944" s="309">
        <v>44678</v>
      </c>
      <c r="I944" s="309">
        <v>44678</v>
      </c>
      <c r="J944" s="276" t="s">
        <v>3945</v>
      </c>
    </row>
    <row r="945" spans="1:10" ht="23.25" x14ac:dyDescent="0.35">
      <c r="A945" s="274" t="s">
        <v>3946</v>
      </c>
      <c r="B945" s="275" t="s">
        <v>2190</v>
      </c>
      <c r="C945" s="275" t="s">
        <v>2190</v>
      </c>
      <c r="D945" s="276">
        <v>1301</v>
      </c>
      <c r="E945" s="277">
        <v>35000</v>
      </c>
      <c r="F945" s="275" t="s">
        <v>3947</v>
      </c>
      <c r="G945" s="309" t="s">
        <v>2072</v>
      </c>
      <c r="H945" s="309">
        <v>44774</v>
      </c>
      <c r="I945" s="309">
        <v>44774</v>
      </c>
      <c r="J945" s="276" t="s">
        <v>3948</v>
      </c>
    </row>
    <row r="946" spans="1:10" ht="23.25" x14ac:dyDescent="0.35">
      <c r="A946" s="274" t="s">
        <v>3949</v>
      </c>
      <c r="B946" s="275" t="s">
        <v>2190</v>
      </c>
      <c r="C946" s="275" t="s">
        <v>2190</v>
      </c>
      <c r="D946" s="276">
        <v>1290</v>
      </c>
      <c r="E946" s="277">
        <v>35000</v>
      </c>
      <c r="F946" s="275" t="s">
        <v>3950</v>
      </c>
      <c r="G946" s="309" t="s">
        <v>2072</v>
      </c>
      <c r="H946" s="309">
        <v>44769</v>
      </c>
      <c r="I946" s="309">
        <v>44769</v>
      </c>
      <c r="J946" s="276" t="s">
        <v>3951</v>
      </c>
    </row>
    <row r="947" spans="1:10" ht="23.25" x14ac:dyDescent="0.35">
      <c r="A947" s="274" t="s">
        <v>3952</v>
      </c>
      <c r="B947" s="275" t="s">
        <v>2190</v>
      </c>
      <c r="C947" s="275" t="s">
        <v>2190</v>
      </c>
      <c r="D947" s="276">
        <v>1297</v>
      </c>
      <c r="E947" s="277">
        <v>35000</v>
      </c>
      <c r="F947" s="275" t="s">
        <v>3953</v>
      </c>
      <c r="G947" s="309" t="s">
        <v>2072</v>
      </c>
      <c r="H947" s="309">
        <v>44774</v>
      </c>
      <c r="I947" s="309">
        <v>44774</v>
      </c>
      <c r="J947" s="276" t="s">
        <v>3954</v>
      </c>
    </row>
    <row r="948" spans="1:10" ht="23.25" x14ac:dyDescent="0.35">
      <c r="A948" s="274" t="s">
        <v>3955</v>
      </c>
      <c r="B948" s="275" t="s">
        <v>2190</v>
      </c>
      <c r="C948" s="275" t="s">
        <v>2190</v>
      </c>
      <c r="D948" s="276">
        <v>870</v>
      </c>
      <c r="E948" s="277">
        <v>21000</v>
      </c>
      <c r="F948" s="275" t="s">
        <v>3956</v>
      </c>
      <c r="G948" s="309" t="s">
        <v>2072</v>
      </c>
      <c r="H948" s="309">
        <v>44707</v>
      </c>
      <c r="I948" s="309">
        <v>44707</v>
      </c>
      <c r="J948" s="276" t="s">
        <v>3957</v>
      </c>
    </row>
    <row r="949" spans="1:10" ht="46.5" x14ac:dyDescent="0.35">
      <c r="A949" s="274" t="s">
        <v>3958</v>
      </c>
      <c r="B949" s="275" t="s">
        <v>2190</v>
      </c>
      <c r="C949" s="275" t="s">
        <v>2190</v>
      </c>
      <c r="D949" s="276">
        <v>1433</v>
      </c>
      <c r="E949" s="277">
        <v>20000</v>
      </c>
      <c r="F949" s="275" t="s">
        <v>3959</v>
      </c>
      <c r="G949" s="309" t="s">
        <v>2072</v>
      </c>
      <c r="H949" s="309">
        <v>44798</v>
      </c>
      <c r="I949" s="309">
        <v>44798</v>
      </c>
      <c r="J949" s="276" t="s">
        <v>3960</v>
      </c>
    </row>
    <row r="950" spans="1:10" ht="34.9" x14ac:dyDescent="0.35">
      <c r="A950" s="274" t="s">
        <v>3961</v>
      </c>
      <c r="B950" s="275" t="s">
        <v>2190</v>
      </c>
      <c r="C950" s="275" t="s">
        <v>2190</v>
      </c>
      <c r="D950" s="276">
        <v>1463</v>
      </c>
      <c r="E950" s="277">
        <v>22000</v>
      </c>
      <c r="F950" s="275" t="s">
        <v>3962</v>
      </c>
      <c r="G950" s="309" t="s">
        <v>2072</v>
      </c>
      <c r="H950" s="309">
        <v>44804</v>
      </c>
      <c r="I950" s="309">
        <v>44804</v>
      </c>
      <c r="J950" s="276" t="s">
        <v>3963</v>
      </c>
    </row>
    <row r="951" spans="1:10" ht="46.5" x14ac:dyDescent="0.35">
      <c r="A951" s="274" t="s">
        <v>3964</v>
      </c>
      <c r="B951" s="275" t="s">
        <v>2190</v>
      </c>
      <c r="C951" s="275" t="s">
        <v>2190</v>
      </c>
      <c r="D951" s="276">
        <v>1422</v>
      </c>
      <c r="E951" s="277">
        <v>20000</v>
      </c>
      <c r="F951" s="275" t="s">
        <v>3965</v>
      </c>
      <c r="G951" s="309" t="s">
        <v>2072</v>
      </c>
      <c r="H951" s="309">
        <v>44797</v>
      </c>
      <c r="I951" s="309">
        <v>44797</v>
      </c>
      <c r="J951" s="276" t="s">
        <v>3966</v>
      </c>
    </row>
    <row r="952" spans="1:10" ht="23.25" x14ac:dyDescent="0.35">
      <c r="A952" s="274" t="s">
        <v>2114</v>
      </c>
      <c r="B952" s="275" t="s">
        <v>2190</v>
      </c>
      <c r="C952" s="275" t="s">
        <v>2190</v>
      </c>
      <c r="D952" s="276">
        <v>1311</v>
      </c>
      <c r="E952" s="277">
        <v>38815.61</v>
      </c>
      <c r="F952" s="275" t="s">
        <v>3967</v>
      </c>
      <c r="G952" s="309" t="s">
        <v>2072</v>
      </c>
      <c r="H952" s="309">
        <v>44776</v>
      </c>
      <c r="I952" s="309">
        <v>44776</v>
      </c>
      <c r="J952" s="276" t="s">
        <v>3968</v>
      </c>
    </row>
    <row r="953" spans="1:10" ht="46.5" x14ac:dyDescent="0.35">
      <c r="A953" s="274" t="s">
        <v>3969</v>
      </c>
      <c r="B953" s="275" t="s">
        <v>2190</v>
      </c>
      <c r="C953" s="275" t="s">
        <v>2190</v>
      </c>
      <c r="D953" s="276">
        <v>941</v>
      </c>
      <c r="E953" s="277">
        <v>30000</v>
      </c>
      <c r="F953" s="275" t="s">
        <v>3970</v>
      </c>
      <c r="G953" s="309" t="s">
        <v>2072</v>
      </c>
      <c r="H953" s="309">
        <v>44718</v>
      </c>
      <c r="I953" s="309">
        <v>44718</v>
      </c>
      <c r="J953" s="276" t="s">
        <v>3971</v>
      </c>
    </row>
    <row r="954" spans="1:10" ht="46.5" x14ac:dyDescent="0.35">
      <c r="A954" s="274" t="s">
        <v>3972</v>
      </c>
      <c r="B954" s="275" t="s">
        <v>2190</v>
      </c>
      <c r="C954" s="275" t="s">
        <v>2190</v>
      </c>
      <c r="D954" s="276">
        <v>960</v>
      </c>
      <c r="E954" s="277">
        <v>30000</v>
      </c>
      <c r="F954" s="275" t="s">
        <v>3973</v>
      </c>
      <c r="G954" s="309" t="s">
        <v>2072</v>
      </c>
      <c r="H954" s="309">
        <v>44722</v>
      </c>
      <c r="I954" s="309">
        <v>44722</v>
      </c>
      <c r="J954" s="276" t="s">
        <v>3974</v>
      </c>
    </row>
    <row r="955" spans="1:10" ht="34.9" x14ac:dyDescent="0.35">
      <c r="A955" s="274" t="s">
        <v>3975</v>
      </c>
      <c r="B955" s="275" t="s">
        <v>2190</v>
      </c>
      <c r="C955" s="275" t="s">
        <v>2190</v>
      </c>
      <c r="D955" s="276">
        <v>282</v>
      </c>
      <c r="E955" s="277">
        <v>154624.99</v>
      </c>
      <c r="F955" s="275" t="s">
        <v>2191</v>
      </c>
      <c r="G955" s="309" t="s">
        <v>2072</v>
      </c>
      <c r="H955" s="309">
        <v>44600</v>
      </c>
      <c r="I955" s="309">
        <v>44600</v>
      </c>
      <c r="J955" s="276" t="s">
        <v>3976</v>
      </c>
    </row>
    <row r="956" spans="1:10" ht="34.9" x14ac:dyDescent="0.35">
      <c r="A956" s="274" t="s">
        <v>3977</v>
      </c>
      <c r="B956" s="275" t="s">
        <v>2190</v>
      </c>
      <c r="C956" s="275" t="s">
        <v>2190</v>
      </c>
      <c r="D956" s="276">
        <v>268</v>
      </c>
      <c r="E956" s="277">
        <v>108055.59</v>
      </c>
      <c r="F956" s="275" t="s">
        <v>2191</v>
      </c>
      <c r="G956" s="309" t="s">
        <v>2072</v>
      </c>
      <c r="H956" s="309">
        <v>44599</v>
      </c>
      <c r="I956" s="309">
        <v>44599</v>
      </c>
      <c r="J956" s="276" t="s">
        <v>3978</v>
      </c>
    </row>
    <row r="957" spans="1:10" ht="34.9" x14ac:dyDescent="0.35">
      <c r="A957" s="227" t="s">
        <v>3979</v>
      </c>
      <c r="B957" s="275" t="s">
        <v>2190</v>
      </c>
      <c r="C957" s="275" t="s">
        <v>2190</v>
      </c>
      <c r="D957" s="276">
        <v>1286</v>
      </c>
      <c r="E957" s="277">
        <v>46597</v>
      </c>
      <c r="F957" s="275" t="s">
        <v>2191</v>
      </c>
      <c r="G957" s="309" t="s">
        <v>2072</v>
      </c>
      <c r="H957" s="309">
        <v>44769</v>
      </c>
      <c r="I957" s="309">
        <v>44769</v>
      </c>
      <c r="J957" s="276" t="s">
        <v>3980</v>
      </c>
    </row>
    <row r="958" spans="1:10" ht="46.5" x14ac:dyDescent="0.35">
      <c r="A958" s="274" t="s">
        <v>3981</v>
      </c>
      <c r="B958" s="275" t="s">
        <v>2190</v>
      </c>
      <c r="C958" s="275" t="s">
        <v>2190</v>
      </c>
      <c r="D958" s="276">
        <v>1372</v>
      </c>
      <c r="E958" s="277">
        <v>46597</v>
      </c>
      <c r="F958" s="275" t="s">
        <v>2191</v>
      </c>
      <c r="G958" s="309" t="s">
        <v>2072</v>
      </c>
      <c r="H958" s="309">
        <v>44784</v>
      </c>
      <c r="I958" s="309">
        <v>44784</v>
      </c>
      <c r="J958" s="276" t="s">
        <v>3982</v>
      </c>
    </row>
    <row r="959" spans="1:10" ht="30" customHeight="1" x14ac:dyDescent="0.35">
      <c r="A959" s="227" t="s">
        <v>3983</v>
      </c>
      <c r="B959" s="275" t="s">
        <v>2190</v>
      </c>
      <c r="C959" s="275" t="s">
        <v>2190</v>
      </c>
      <c r="D959" s="276">
        <v>2</v>
      </c>
      <c r="E959" s="277">
        <v>36800</v>
      </c>
      <c r="F959" s="275" t="s">
        <v>2201</v>
      </c>
      <c r="G959" s="309" t="s">
        <v>2072</v>
      </c>
      <c r="H959" s="309">
        <v>44568</v>
      </c>
      <c r="I959" s="309">
        <v>44568</v>
      </c>
      <c r="J959" s="276" t="s">
        <v>3984</v>
      </c>
    </row>
    <row r="960" spans="1:10" ht="30" customHeight="1" x14ac:dyDescent="0.35">
      <c r="A960" s="227" t="s">
        <v>3985</v>
      </c>
      <c r="B960" s="275" t="s">
        <v>2190</v>
      </c>
      <c r="C960" s="275" t="s">
        <v>2190</v>
      </c>
      <c r="D960" s="276">
        <v>731</v>
      </c>
      <c r="E960" s="277">
        <v>34800</v>
      </c>
      <c r="F960" s="275" t="s">
        <v>2201</v>
      </c>
      <c r="G960" s="309" t="s">
        <v>2072</v>
      </c>
      <c r="H960" s="309">
        <v>44690</v>
      </c>
      <c r="I960" s="309">
        <v>44690</v>
      </c>
      <c r="J960" s="276" t="s">
        <v>3986</v>
      </c>
    </row>
    <row r="961" spans="1:10" ht="30" customHeight="1" x14ac:dyDescent="0.35">
      <c r="A961" s="227" t="s">
        <v>3987</v>
      </c>
      <c r="B961" s="275" t="s">
        <v>2190</v>
      </c>
      <c r="C961" s="275" t="s">
        <v>2190</v>
      </c>
      <c r="D961" s="276">
        <v>505</v>
      </c>
      <c r="E961" s="277">
        <v>36800</v>
      </c>
      <c r="F961" s="275" t="s">
        <v>2201</v>
      </c>
      <c r="G961" s="309" t="s">
        <v>2072</v>
      </c>
      <c r="H961" s="309">
        <v>44644</v>
      </c>
      <c r="I961" s="309">
        <v>44644</v>
      </c>
      <c r="J961" s="276" t="s">
        <v>3988</v>
      </c>
    </row>
    <row r="962" spans="1:10" ht="30" customHeight="1" x14ac:dyDescent="0.35">
      <c r="A962" s="227" t="s">
        <v>3987</v>
      </c>
      <c r="B962" s="275" t="s">
        <v>2190</v>
      </c>
      <c r="C962" s="275" t="s">
        <v>2190</v>
      </c>
      <c r="D962" s="276">
        <v>392</v>
      </c>
      <c r="E962" s="277">
        <v>26800</v>
      </c>
      <c r="F962" s="275" t="s">
        <v>2201</v>
      </c>
      <c r="G962" s="309" t="s">
        <v>2072</v>
      </c>
      <c r="H962" s="309">
        <v>44617</v>
      </c>
      <c r="I962" s="309">
        <v>44617</v>
      </c>
      <c r="J962" s="276" t="s">
        <v>3989</v>
      </c>
    </row>
    <row r="963" spans="1:10" ht="30" customHeight="1" x14ac:dyDescent="0.35">
      <c r="A963" s="227" t="s">
        <v>3987</v>
      </c>
      <c r="B963" s="275" t="s">
        <v>2190</v>
      </c>
      <c r="C963" s="275" t="s">
        <v>2190</v>
      </c>
      <c r="D963" s="276">
        <v>360</v>
      </c>
      <c r="E963" s="277">
        <v>18660</v>
      </c>
      <c r="F963" s="275" t="s">
        <v>2201</v>
      </c>
      <c r="G963" s="309" t="s">
        <v>2072</v>
      </c>
      <c r="H963" s="309">
        <v>44610</v>
      </c>
      <c r="I963" s="309">
        <v>44610</v>
      </c>
      <c r="J963" s="276" t="s">
        <v>3990</v>
      </c>
    </row>
    <row r="964" spans="1:10" ht="30" customHeight="1" x14ac:dyDescent="0.35">
      <c r="A964" s="227" t="s">
        <v>3987</v>
      </c>
      <c r="B964" s="275" t="s">
        <v>2190</v>
      </c>
      <c r="C964" s="275" t="s">
        <v>2190</v>
      </c>
      <c r="D964" s="276">
        <v>295</v>
      </c>
      <c r="E964" s="277">
        <v>36800</v>
      </c>
      <c r="F964" s="275" t="s">
        <v>2201</v>
      </c>
      <c r="G964" s="309" t="s">
        <v>2072</v>
      </c>
      <c r="H964" s="309">
        <v>44602</v>
      </c>
      <c r="I964" s="309">
        <v>44602</v>
      </c>
      <c r="J964" s="276" t="s">
        <v>3991</v>
      </c>
    </row>
    <row r="965" spans="1:10" ht="30" customHeight="1" x14ac:dyDescent="0.35">
      <c r="A965" s="227" t="s">
        <v>3987</v>
      </c>
      <c r="B965" s="275" t="s">
        <v>2190</v>
      </c>
      <c r="C965" s="275" t="s">
        <v>2190</v>
      </c>
      <c r="D965" s="276">
        <v>205</v>
      </c>
      <c r="E965" s="277">
        <v>36800</v>
      </c>
      <c r="F965" s="275" t="s">
        <v>2201</v>
      </c>
      <c r="G965" s="309" t="s">
        <v>2072</v>
      </c>
      <c r="H965" s="309">
        <v>44592</v>
      </c>
      <c r="I965" s="309">
        <v>44592</v>
      </c>
      <c r="J965" s="276" t="s">
        <v>3992</v>
      </c>
    </row>
    <row r="966" spans="1:10" ht="30" customHeight="1" x14ac:dyDescent="0.35">
      <c r="A966" s="227" t="s">
        <v>3987</v>
      </c>
      <c r="B966" s="275" t="s">
        <v>2190</v>
      </c>
      <c r="C966" s="275" t="s">
        <v>2190</v>
      </c>
      <c r="D966" s="276">
        <v>64</v>
      </c>
      <c r="E966" s="277">
        <v>22413.739999999998</v>
      </c>
      <c r="F966" s="275" t="s">
        <v>2201</v>
      </c>
      <c r="G966" s="309" t="s">
        <v>2072</v>
      </c>
      <c r="H966" s="309">
        <v>44578</v>
      </c>
      <c r="I966" s="309">
        <v>44578</v>
      </c>
      <c r="J966" s="276" t="s">
        <v>3993</v>
      </c>
    </row>
    <row r="967" spans="1:10" ht="58.15" x14ac:dyDescent="0.35">
      <c r="A967" s="227" t="s">
        <v>3994</v>
      </c>
      <c r="B967" s="275" t="s">
        <v>2190</v>
      </c>
      <c r="C967" s="275" t="s">
        <v>2190</v>
      </c>
      <c r="D967" s="276">
        <v>1140</v>
      </c>
      <c r="E967" s="277">
        <v>36800</v>
      </c>
      <c r="F967" s="275" t="s">
        <v>2201</v>
      </c>
      <c r="G967" s="309" t="s">
        <v>2072</v>
      </c>
      <c r="H967" s="309">
        <v>44754</v>
      </c>
      <c r="I967" s="309">
        <v>44754</v>
      </c>
      <c r="J967" s="276" t="s">
        <v>3995</v>
      </c>
    </row>
    <row r="968" spans="1:10" ht="58.15" x14ac:dyDescent="0.35">
      <c r="A968" s="227" t="s">
        <v>3996</v>
      </c>
      <c r="B968" s="275" t="s">
        <v>2190</v>
      </c>
      <c r="C968" s="275" t="s">
        <v>2190</v>
      </c>
      <c r="D968" s="276">
        <v>1264</v>
      </c>
      <c r="E968" s="277">
        <v>36800</v>
      </c>
      <c r="F968" s="275" t="s">
        <v>2201</v>
      </c>
      <c r="G968" s="309" t="s">
        <v>2072</v>
      </c>
      <c r="H968" s="309">
        <v>44767</v>
      </c>
      <c r="I968" s="309">
        <v>44767</v>
      </c>
      <c r="J968" s="276" t="s">
        <v>3997</v>
      </c>
    </row>
    <row r="969" spans="1:10" ht="23.25" x14ac:dyDescent="0.35">
      <c r="A969" s="227" t="s">
        <v>3998</v>
      </c>
      <c r="B969" s="275" t="s">
        <v>2190</v>
      </c>
      <c r="C969" s="275" t="s">
        <v>2190</v>
      </c>
      <c r="D969" s="276">
        <v>907</v>
      </c>
      <c r="E969" s="277">
        <v>36800</v>
      </c>
      <c r="F969" s="275" t="s">
        <v>2201</v>
      </c>
      <c r="G969" s="309" t="s">
        <v>2072</v>
      </c>
      <c r="H969" s="309">
        <v>44712</v>
      </c>
      <c r="I969" s="309">
        <v>44712</v>
      </c>
      <c r="J969" s="276" t="s">
        <v>3999</v>
      </c>
    </row>
    <row r="970" spans="1:10" ht="58.15" x14ac:dyDescent="0.35">
      <c r="A970" s="227" t="s">
        <v>4000</v>
      </c>
      <c r="B970" s="275" t="s">
        <v>2190</v>
      </c>
      <c r="C970" s="275" t="s">
        <v>2190</v>
      </c>
      <c r="D970" s="276">
        <v>471</v>
      </c>
      <c r="E970" s="277">
        <v>25012.22</v>
      </c>
      <c r="F970" s="275" t="s">
        <v>2201</v>
      </c>
      <c r="G970" s="309" t="s">
        <v>2072</v>
      </c>
      <c r="H970" s="309">
        <v>44635</v>
      </c>
      <c r="I970" s="309">
        <v>44635</v>
      </c>
      <c r="J970" s="276" t="s">
        <v>4001</v>
      </c>
    </row>
    <row r="971" spans="1:10" ht="23.25" x14ac:dyDescent="0.35">
      <c r="A971" s="227" t="s">
        <v>4002</v>
      </c>
      <c r="B971" s="275" t="s">
        <v>2190</v>
      </c>
      <c r="C971" s="275" t="s">
        <v>2190</v>
      </c>
      <c r="D971" s="276">
        <v>1446</v>
      </c>
      <c r="E971" s="277">
        <v>36800</v>
      </c>
      <c r="F971" s="275" t="s">
        <v>2201</v>
      </c>
      <c r="G971" s="309" t="s">
        <v>2072</v>
      </c>
      <c r="H971" s="309">
        <v>44799</v>
      </c>
      <c r="I971" s="309">
        <v>44799</v>
      </c>
      <c r="J971" s="276" t="s">
        <v>4003</v>
      </c>
    </row>
    <row r="972" spans="1:10" ht="23.25" x14ac:dyDescent="0.35">
      <c r="A972" s="227" t="s">
        <v>4004</v>
      </c>
      <c r="B972" s="275" t="s">
        <v>2190</v>
      </c>
      <c r="C972" s="275" t="s">
        <v>2190</v>
      </c>
      <c r="D972" s="276">
        <v>1052</v>
      </c>
      <c r="E972" s="277">
        <v>36800</v>
      </c>
      <c r="F972" s="275" t="s">
        <v>2201</v>
      </c>
      <c r="G972" s="309" t="s">
        <v>2072</v>
      </c>
      <c r="H972" s="309">
        <v>44742</v>
      </c>
      <c r="I972" s="309">
        <v>44742</v>
      </c>
      <c r="J972" s="276" t="s">
        <v>4005</v>
      </c>
    </row>
    <row r="973" spans="1:10" ht="23.25" x14ac:dyDescent="0.35">
      <c r="A973" s="227" t="s">
        <v>4006</v>
      </c>
      <c r="B973" s="275" t="s">
        <v>2190</v>
      </c>
      <c r="C973" s="275" t="s">
        <v>2190</v>
      </c>
      <c r="D973" s="276">
        <v>1381</v>
      </c>
      <c r="E973" s="277">
        <v>36800</v>
      </c>
      <c r="F973" s="275" t="s">
        <v>2201</v>
      </c>
      <c r="G973" s="309" t="s">
        <v>2072</v>
      </c>
      <c r="H973" s="309">
        <v>44789</v>
      </c>
      <c r="I973" s="309">
        <v>44789</v>
      </c>
      <c r="J973" s="276" t="s">
        <v>4007</v>
      </c>
    </row>
    <row r="974" spans="1:10" ht="23.25" x14ac:dyDescent="0.35">
      <c r="A974" s="227" t="s">
        <v>4008</v>
      </c>
      <c r="B974" s="275" t="s">
        <v>2190</v>
      </c>
      <c r="C974" s="275" t="s">
        <v>2190</v>
      </c>
      <c r="D974" s="276">
        <v>561</v>
      </c>
      <c r="E974" s="277">
        <v>34800</v>
      </c>
      <c r="F974" s="275" t="s">
        <v>2201</v>
      </c>
      <c r="G974" s="309" t="s">
        <v>2072</v>
      </c>
      <c r="H974" s="309">
        <v>44659</v>
      </c>
      <c r="I974" s="309">
        <v>44659</v>
      </c>
      <c r="J974" s="276" t="s">
        <v>4009</v>
      </c>
    </row>
    <row r="975" spans="1:10" ht="34.9" x14ac:dyDescent="0.35">
      <c r="A975" s="227" t="s">
        <v>4010</v>
      </c>
      <c r="B975" s="275" t="s">
        <v>2190</v>
      </c>
      <c r="C975" s="275" t="s">
        <v>2190</v>
      </c>
      <c r="D975" s="276">
        <v>1237</v>
      </c>
      <c r="E975" s="277">
        <v>20458.93</v>
      </c>
      <c r="F975" s="275" t="s">
        <v>2201</v>
      </c>
      <c r="G975" s="309" t="s">
        <v>2072</v>
      </c>
      <c r="H975" s="309">
        <v>44763</v>
      </c>
      <c r="I975" s="309">
        <v>44763</v>
      </c>
      <c r="J975" s="276" t="s">
        <v>4011</v>
      </c>
    </row>
    <row r="976" spans="1:10" ht="23.25" x14ac:dyDescent="0.35">
      <c r="A976" s="227" t="s">
        <v>4012</v>
      </c>
      <c r="B976" s="275" t="s">
        <v>2190</v>
      </c>
      <c r="C976" s="275" t="s">
        <v>2190</v>
      </c>
      <c r="D976" s="276">
        <v>1285</v>
      </c>
      <c r="E976" s="277">
        <v>20000</v>
      </c>
      <c r="F976" s="275" t="s">
        <v>4013</v>
      </c>
      <c r="G976" s="309" t="s">
        <v>2072</v>
      </c>
      <c r="H976" s="309">
        <v>44769</v>
      </c>
      <c r="I976" s="309">
        <v>44769</v>
      </c>
      <c r="J976" s="276" t="s">
        <v>4014</v>
      </c>
    </row>
    <row r="977" spans="1:10" ht="46.5" x14ac:dyDescent="0.35">
      <c r="A977" s="227" t="s">
        <v>4015</v>
      </c>
      <c r="B977" s="275" t="s">
        <v>2190</v>
      </c>
      <c r="C977" s="275" t="s">
        <v>2190</v>
      </c>
      <c r="D977" s="276">
        <v>60</v>
      </c>
      <c r="E977" s="277">
        <v>30000</v>
      </c>
      <c r="F977" s="275" t="s">
        <v>3275</v>
      </c>
      <c r="G977" s="309" t="s">
        <v>2072</v>
      </c>
      <c r="H977" s="309">
        <v>44575</v>
      </c>
      <c r="I977" s="309">
        <v>44575</v>
      </c>
      <c r="J977" s="276" t="s">
        <v>4016</v>
      </c>
    </row>
    <row r="978" spans="1:10" ht="46.5" x14ac:dyDescent="0.35">
      <c r="A978" s="227" t="s">
        <v>4017</v>
      </c>
      <c r="B978" s="275" t="s">
        <v>2190</v>
      </c>
      <c r="C978" s="275" t="s">
        <v>2190</v>
      </c>
      <c r="D978" s="276">
        <v>1228</v>
      </c>
      <c r="E978" s="277">
        <v>32000</v>
      </c>
      <c r="F978" s="275" t="s">
        <v>2335</v>
      </c>
      <c r="G978" s="309" t="s">
        <v>2072</v>
      </c>
      <c r="H978" s="309">
        <v>44762</v>
      </c>
      <c r="I978" s="309">
        <v>44762</v>
      </c>
      <c r="J978" s="276" t="s">
        <v>4018</v>
      </c>
    </row>
    <row r="979" spans="1:10" ht="46.5" x14ac:dyDescent="0.35">
      <c r="A979" s="227" t="s">
        <v>4019</v>
      </c>
      <c r="B979" s="275" t="s">
        <v>2190</v>
      </c>
      <c r="C979" s="275" t="s">
        <v>2190</v>
      </c>
      <c r="D979" s="276">
        <v>1075</v>
      </c>
      <c r="E979" s="277">
        <v>35000</v>
      </c>
      <c r="F979" s="275" t="s">
        <v>4020</v>
      </c>
      <c r="G979" s="309" t="s">
        <v>2072</v>
      </c>
      <c r="H979" s="309">
        <v>44747</v>
      </c>
      <c r="I979" s="309">
        <v>44747</v>
      </c>
      <c r="J979" s="276" t="s">
        <v>4021</v>
      </c>
    </row>
    <row r="980" spans="1:10" ht="34.9" x14ac:dyDescent="0.35">
      <c r="A980" s="227" t="s">
        <v>4022</v>
      </c>
      <c r="B980" s="275" t="s">
        <v>2190</v>
      </c>
      <c r="C980" s="275" t="s">
        <v>2190</v>
      </c>
      <c r="D980" s="276">
        <v>1224</v>
      </c>
      <c r="E980" s="277">
        <v>24000</v>
      </c>
      <c r="F980" s="275" t="s">
        <v>4023</v>
      </c>
      <c r="G980" s="309" t="s">
        <v>2072</v>
      </c>
      <c r="H980" s="309">
        <v>44761</v>
      </c>
      <c r="I980" s="309">
        <v>44761</v>
      </c>
      <c r="J980" s="276" t="s">
        <v>4024</v>
      </c>
    </row>
    <row r="981" spans="1:10" ht="23.25" x14ac:dyDescent="0.35">
      <c r="A981" s="227" t="s">
        <v>4025</v>
      </c>
      <c r="B981" s="275" t="s">
        <v>2190</v>
      </c>
      <c r="C981" s="275" t="s">
        <v>2190</v>
      </c>
      <c r="D981" s="276">
        <v>1173</v>
      </c>
      <c r="E981" s="277">
        <v>31390</v>
      </c>
      <c r="F981" s="275" t="s">
        <v>2417</v>
      </c>
      <c r="G981" s="309" t="s">
        <v>2072</v>
      </c>
      <c r="H981" s="309">
        <v>44755</v>
      </c>
      <c r="I981" s="309">
        <v>44755</v>
      </c>
      <c r="J981" s="276" t="s">
        <v>4026</v>
      </c>
    </row>
    <row r="982" spans="1:10" ht="34.9" x14ac:dyDescent="0.35">
      <c r="A982" s="227" t="s">
        <v>4027</v>
      </c>
      <c r="B982" s="275" t="s">
        <v>2190</v>
      </c>
      <c r="C982" s="275" t="s">
        <v>2190</v>
      </c>
      <c r="D982" s="276">
        <v>74</v>
      </c>
      <c r="E982" s="277">
        <v>31680</v>
      </c>
      <c r="F982" s="275" t="s">
        <v>4028</v>
      </c>
      <c r="G982" s="309" t="s">
        <v>2072</v>
      </c>
      <c r="H982" s="309">
        <v>44671</v>
      </c>
      <c r="I982" s="309">
        <v>44671</v>
      </c>
      <c r="J982" s="276" t="s">
        <v>4029</v>
      </c>
    </row>
    <row r="983" spans="1:10" ht="46.5" x14ac:dyDescent="0.35">
      <c r="A983" s="227" t="s">
        <v>4030</v>
      </c>
      <c r="B983" s="275" t="s">
        <v>2190</v>
      </c>
      <c r="C983" s="275" t="s">
        <v>2190</v>
      </c>
      <c r="D983" s="276">
        <v>102</v>
      </c>
      <c r="E983" s="277">
        <v>31580</v>
      </c>
      <c r="F983" s="275" t="s">
        <v>4031</v>
      </c>
      <c r="G983" s="309" t="s">
        <v>2072</v>
      </c>
      <c r="H983" s="309">
        <v>44707</v>
      </c>
      <c r="I983" s="309">
        <v>44707</v>
      </c>
      <c r="J983" s="276" t="s">
        <v>4032</v>
      </c>
    </row>
    <row r="984" spans="1:10" ht="23.25" x14ac:dyDescent="0.35">
      <c r="A984" s="227" t="s">
        <v>4033</v>
      </c>
      <c r="B984" s="275" t="s">
        <v>2190</v>
      </c>
      <c r="C984" s="275" t="s">
        <v>2190</v>
      </c>
      <c r="D984" s="276">
        <v>167</v>
      </c>
      <c r="E984" s="277">
        <v>32350</v>
      </c>
      <c r="F984" s="275" t="s">
        <v>4034</v>
      </c>
      <c r="G984" s="309" t="s">
        <v>2072</v>
      </c>
      <c r="H984" s="309">
        <v>44768</v>
      </c>
      <c r="I984" s="309">
        <v>44768</v>
      </c>
      <c r="J984" s="276" t="s">
        <v>4035</v>
      </c>
    </row>
    <row r="985" spans="1:10" ht="23.25" x14ac:dyDescent="0.35">
      <c r="A985" s="227" t="s">
        <v>4036</v>
      </c>
      <c r="B985" s="275" t="s">
        <v>2190</v>
      </c>
      <c r="C985" s="275" t="s">
        <v>2190</v>
      </c>
      <c r="D985" s="276">
        <v>1</v>
      </c>
      <c r="E985" s="277">
        <v>21190</v>
      </c>
      <c r="F985" s="275" t="s">
        <v>4037</v>
      </c>
      <c r="G985" s="309" t="s">
        <v>2072</v>
      </c>
      <c r="H985" s="309">
        <v>44579</v>
      </c>
      <c r="I985" s="309">
        <v>44579</v>
      </c>
      <c r="J985" s="276" t="s">
        <v>4038</v>
      </c>
    </row>
    <row r="986" spans="1:10" ht="34.9" x14ac:dyDescent="0.35">
      <c r="A986" s="227" t="s">
        <v>4039</v>
      </c>
      <c r="B986" s="275" t="s">
        <v>2190</v>
      </c>
      <c r="C986" s="275" t="s">
        <v>2190</v>
      </c>
      <c r="D986" s="276">
        <v>76</v>
      </c>
      <c r="E986" s="277">
        <v>36720</v>
      </c>
      <c r="F986" s="275" t="s">
        <v>4040</v>
      </c>
      <c r="G986" s="309" t="s">
        <v>2072</v>
      </c>
      <c r="H986" s="309">
        <v>44676</v>
      </c>
      <c r="I986" s="309">
        <v>44676</v>
      </c>
      <c r="J986" s="276" t="s">
        <v>4041</v>
      </c>
    </row>
    <row r="987" spans="1:10" ht="23.25" x14ac:dyDescent="0.35">
      <c r="A987" s="227" t="s">
        <v>4042</v>
      </c>
      <c r="B987" s="275" t="s">
        <v>2190</v>
      </c>
      <c r="C987" s="275" t="s">
        <v>2190</v>
      </c>
      <c r="D987" s="276">
        <v>63</v>
      </c>
      <c r="E987" s="277">
        <v>33990</v>
      </c>
      <c r="F987" s="275" t="s">
        <v>4043</v>
      </c>
      <c r="G987" s="309" t="s">
        <v>2072</v>
      </c>
      <c r="H987" s="309">
        <v>44649</v>
      </c>
      <c r="I987" s="309">
        <v>44649</v>
      </c>
      <c r="J987" s="276" t="s">
        <v>4044</v>
      </c>
    </row>
    <row r="988" spans="1:10" ht="23.25" x14ac:dyDescent="0.35">
      <c r="A988" s="227" t="s">
        <v>4045</v>
      </c>
      <c r="B988" s="275" t="s">
        <v>2190</v>
      </c>
      <c r="C988" s="275" t="s">
        <v>2190</v>
      </c>
      <c r="D988" s="276">
        <v>56</v>
      </c>
      <c r="E988" s="277">
        <v>24000</v>
      </c>
      <c r="F988" s="275" t="s">
        <v>4043</v>
      </c>
      <c r="G988" s="309" t="s">
        <v>2072</v>
      </c>
      <c r="H988" s="309">
        <v>44642</v>
      </c>
      <c r="I988" s="309">
        <v>44642</v>
      </c>
      <c r="J988" s="276" t="s">
        <v>4046</v>
      </c>
    </row>
    <row r="989" spans="1:10" ht="23.25" x14ac:dyDescent="0.35">
      <c r="A989" s="227" t="s">
        <v>4047</v>
      </c>
      <c r="B989" s="275" t="s">
        <v>2190</v>
      </c>
      <c r="C989" s="275" t="s">
        <v>2190</v>
      </c>
      <c r="D989" s="276">
        <v>113</v>
      </c>
      <c r="E989" s="277">
        <v>32000</v>
      </c>
      <c r="F989" s="275" t="s">
        <v>4048</v>
      </c>
      <c r="G989" s="309" t="s">
        <v>2072</v>
      </c>
      <c r="H989" s="309">
        <v>44715</v>
      </c>
      <c r="I989" s="309">
        <v>44715</v>
      </c>
      <c r="J989" s="276" t="s">
        <v>4049</v>
      </c>
    </row>
    <row r="990" spans="1:10" ht="23.25" x14ac:dyDescent="0.35">
      <c r="A990" s="227" t="s">
        <v>4050</v>
      </c>
      <c r="B990" s="275" t="s">
        <v>2190</v>
      </c>
      <c r="C990" s="275" t="s">
        <v>2190</v>
      </c>
      <c r="D990" s="276">
        <v>35</v>
      </c>
      <c r="E990" s="277">
        <v>21928</v>
      </c>
      <c r="F990" s="275" t="s">
        <v>4051</v>
      </c>
      <c r="G990" s="309" t="s">
        <v>2072</v>
      </c>
      <c r="H990" s="309">
        <v>44616</v>
      </c>
      <c r="I990" s="309">
        <v>44616</v>
      </c>
      <c r="J990" s="276" t="s">
        <v>4052</v>
      </c>
    </row>
    <row r="991" spans="1:10" ht="23.25" x14ac:dyDescent="0.35">
      <c r="A991" s="227" t="s">
        <v>4053</v>
      </c>
      <c r="B991" s="275" t="s">
        <v>2190</v>
      </c>
      <c r="C991" s="275" t="s">
        <v>2190</v>
      </c>
      <c r="D991" s="276">
        <v>124</v>
      </c>
      <c r="E991" s="277">
        <v>36366</v>
      </c>
      <c r="F991" s="275" t="s">
        <v>4054</v>
      </c>
      <c r="G991" s="309" t="s">
        <v>2072</v>
      </c>
      <c r="H991" s="309">
        <v>44722</v>
      </c>
      <c r="I991" s="309">
        <v>44722</v>
      </c>
      <c r="J991" s="276" t="s">
        <v>4055</v>
      </c>
    </row>
    <row r="992" spans="1:10" ht="23.25" x14ac:dyDescent="0.35">
      <c r="A992" s="227" t="s">
        <v>4056</v>
      </c>
      <c r="B992" s="275" t="s">
        <v>2190</v>
      </c>
      <c r="C992" s="275" t="s">
        <v>2190</v>
      </c>
      <c r="D992" s="276">
        <v>18</v>
      </c>
      <c r="E992" s="277">
        <v>29160</v>
      </c>
      <c r="F992" s="275" t="s">
        <v>4051</v>
      </c>
      <c r="G992" s="309" t="s">
        <v>2072</v>
      </c>
      <c r="H992" s="309">
        <v>44613</v>
      </c>
      <c r="I992" s="309">
        <v>44613</v>
      </c>
      <c r="J992" s="276" t="s">
        <v>4057</v>
      </c>
    </row>
    <row r="993" spans="1:10" ht="23.25" x14ac:dyDescent="0.35">
      <c r="A993" s="227" t="s">
        <v>4058</v>
      </c>
      <c r="B993" s="275" t="s">
        <v>2190</v>
      </c>
      <c r="C993" s="275" t="s">
        <v>2190</v>
      </c>
      <c r="D993" s="276">
        <v>123</v>
      </c>
      <c r="E993" s="277">
        <v>21812.7</v>
      </c>
      <c r="F993" s="275" t="s">
        <v>4054</v>
      </c>
      <c r="G993" s="309" t="s">
        <v>2072</v>
      </c>
      <c r="H993" s="309">
        <v>44722</v>
      </c>
      <c r="I993" s="309">
        <v>44722</v>
      </c>
      <c r="J993" s="276" t="s">
        <v>4059</v>
      </c>
    </row>
    <row r="994" spans="1:10" ht="34.9" x14ac:dyDescent="0.35">
      <c r="A994" s="227" t="s">
        <v>4060</v>
      </c>
      <c r="B994" s="275" t="s">
        <v>2190</v>
      </c>
      <c r="C994" s="275" t="s">
        <v>2190</v>
      </c>
      <c r="D994" s="276">
        <v>58</v>
      </c>
      <c r="E994" s="277">
        <v>27940</v>
      </c>
      <c r="F994" s="275" t="s">
        <v>4061</v>
      </c>
      <c r="G994" s="309" t="s">
        <v>2072</v>
      </c>
      <c r="H994" s="309">
        <v>44643</v>
      </c>
      <c r="I994" s="309">
        <v>44643</v>
      </c>
      <c r="J994" s="276" t="s">
        <v>4062</v>
      </c>
    </row>
    <row r="995" spans="1:10" ht="23.25" x14ac:dyDescent="0.35">
      <c r="A995" s="227" t="s">
        <v>4063</v>
      </c>
      <c r="B995" s="275" t="s">
        <v>2190</v>
      </c>
      <c r="C995" s="275" t="s">
        <v>2190</v>
      </c>
      <c r="D995" s="276">
        <v>139</v>
      </c>
      <c r="E995" s="277">
        <v>35280</v>
      </c>
      <c r="F995" s="275" t="s">
        <v>4064</v>
      </c>
      <c r="G995" s="309" t="s">
        <v>2072</v>
      </c>
      <c r="H995" s="309">
        <v>44746</v>
      </c>
      <c r="I995" s="309">
        <v>44746</v>
      </c>
      <c r="J995" s="276" t="s">
        <v>4065</v>
      </c>
    </row>
    <row r="996" spans="1:10" ht="23.25" x14ac:dyDescent="0.35">
      <c r="A996" s="227" t="s">
        <v>4066</v>
      </c>
      <c r="B996" s="275" t="s">
        <v>2190</v>
      </c>
      <c r="C996" s="275" t="s">
        <v>2190</v>
      </c>
      <c r="D996" s="276">
        <v>182</v>
      </c>
      <c r="E996" s="277">
        <v>41175</v>
      </c>
      <c r="F996" s="275" t="s">
        <v>4067</v>
      </c>
      <c r="G996" s="309" t="s">
        <v>2072</v>
      </c>
      <c r="H996" s="309">
        <v>44778</v>
      </c>
      <c r="I996" s="309">
        <v>44778</v>
      </c>
      <c r="J996" s="276" t="s">
        <v>4068</v>
      </c>
    </row>
    <row r="997" spans="1:10" ht="23.25" x14ac:dyDescent="0.35">
      <c r="A997" s="227" t="s">
        <v>4069</v>
      </c>
      <c r="B997" s="275" t="s">
        <v>2190</v>
      </c>
      <c r="C997" s="275" t="s">
        <v>2190</v>
      </c>
      <c r="D997" s="276">
        <v>168</v>
      </c>
      <c r="E997" s="277">
        <v>19470</v>
      </c>
      <c r="F997" s="275" t="s">
        <v>4070</v>
      </c>
      <c r="G997" s="309" t="s">
        <v>2072</v>
      </c>
      <c r="H997" s="309">
        <v>44768</v>
      </c>
      <c r="I997" s="309">
        <v>44768</v>
      </c>
      <c r="J997" s="276" t="s">
        <v>3903</v>
      </c>
    </row>
    <row r="998" spans="1:10" ht="23.25" x14ac:dyDescent="0.35">
      <c r="A998" s="227" t="s">
        <v>4071</v>
      </c>
      <c r="B998" s="275" t="s">
        <v>2190</v>
      </c>
      <c r="C998" s="275" t="s">
        <v>2190</v>
      </c>
      <c r="D998" s="276">
        <v>140</v>
      </c>
      <c r="E998" s="277">
        <v>33634</v>
      </c>
      <c r="F998" s="275" t="s">
        <v>4072</v>
      </c>
      <c r="G998" s="309" t="s">
        <v>2072</v>
      </c>
      <c r="H998" s="309">
        <v>44747</v>
      </c>
      <c r="I998" s="309">
        <v>44747</v>
      </c>
      <c r="J998" s="276" t="s">
        <v>4073</v>
      </c>
    </row>
    <row r="999" spans="1:10" ht="23.25" x14ac:dyDescent="0.35">
      <c r="A999" s="227" t="s">
        <v>4074</v>
      </c>
      <c r="B999" s="275" t="s">
        <v>2190</v>
      </c>
      <c r="C999" s="275" t="s">
        <v>2190</v>
      </c>
      <c r="D999" s="276">
        <v>5</v>
      </c>
      <c r="E999" s="277">
        <v>36793</v>
      </c>
      <c r="F999" s="275" t="s">
        <v>4075</v>
      </c>
      <c r="G999" s="309" t="s">
        <v>2072</v>
      </c>
      <c r="H999" s="309">
        <v>44595</v>
      </c>
      <c r="I999" s="309">
        <v>44595</v>
      </c>
      <c r="J999" s="276" t="s">
        <v>4076</v>
      </c>
    </row>
    <row r="1000" spans="1:10" ht="34.9" x14ac:dyDescent="0.35">
      <c r="A1000" s="227" t="s">
        <v>4077</v>
      </c>
      <c r="B1000" s="275" t="s">
        <v>2190</v>
      </c>
      <c r="C1000" s="275" t="s">
        <v>2190</v>
      </c>
      <c r="D1000" s="276">
        <v>169</v>
      </c>
      <c r="E1000" s="277">
        <v>34200</v>
      </c>
      <c r="F1000" s="275" t="s">
        <v>4078</v>
      </c>
      <c r="G1000" s="309" t="s">
        <v>2072</v>
      </c>
      <c r="H1000" s="309">
        <v>44768</v>
      </c>
      <c r="I1000" s="309">
        <v>44768</v>
      </c>
      <c r="J1000" s="276" t="s">
        <v>4079</v>
      </c>
    </row>
    <row r="1001" spans="1:10" ht="23.25" x14ac:dyDescent="0.35">
      <c r="A1001" s="227" t="s">
        <v>4080</v>
      </c>
      <c r="B1001" s="275" t="s">
        <v>2190</v>
      </c>
      <c r="C1001" s="275" t="s">
        <v>2190</v>
      </c>
      <c r="D1001" s="276">
        <v>38</v>
      </c>
      <c r="E1001" s="277">
        <v>30415</v>
      </c>
      <c r="F1001" s="275" t="s">
        <v>4081</v>
      </c>
      <c r="G1001" s="309" t="s">
        <v>2072</v>
      </c>
      <c r="H1001" s="309">
        <v>44620</v>
      </c>
      <c r="I1001" s="309">
        <v>44620</v>
      </c>
      <c r="J1001" s="276" t="s">
        <v>4082</v>
      </c>
    </row>
    <row r="1002" spans="1:10" ht="23.25" x14ac:dyDescent="0.35">
      <c r="A1002" s="227" t="s">
        <v>4083</v>
      </c>
      <c r="B1002" s="275" t="s">
        <v>2190</v>
      </c>
      <c r="C1002" s="275" t="s">
        <v>2190</v>
      </c>
      <c r="D1002" s="276">
        <v>12</v>
      </c>
      <c r="E1002" s="277">
        <v>20500</v>
      </c>
      <c r="F1002" s="275" t="s">
        <v>4081</v>
      </c>
      <c r="G1002" s="309" t="s">
        <v>2072</v>
      </c>
      <c r="H1002" s="309">
        <v>44602</v>
      </c>
      <c r="I1002" s="309">
        <v>44602</v>
      </c>
      <c r="J1002" s="276" t="s">
        <v>4084</v>
      </c>
    </row>
    <row r="1003" spans="1:10" ht="23.25" x14ac:dyDescent="0.35">
      <c r="A1003" s="227" t="s">
        <v>4085</v>
      </c>
      <c r="B1003" s="275" t="s">
        <v>2190</v>
      </c>
      <c r="C1003" s="275" t="s">
        <v>2190</v>
      </c>
      <c r="D1003" s="276">
        <v>160</v>
      </c>
      <c r="E1003" s="277">
        <v>24540</v>
      </c>
      <c r="F1003" s="275" t="s">
        <v>4086</v>
      </c>
      <c r="G1003" s="309" t="s">
        <v>2072</v>
      </c>
      <c r="H1003" s="309">
        <v>44763</v>
      </c>
      <c r="I1003" s="309">
        <v>44763</v>
      </c>
      <c r="J1003" s="276" t="s">
        <v>4087</v>
      </c>
    </row>
    <row r="1004" spans="1:10" ht="46.5" x14ac:dyDescent="0.35">
      <c r="A1004" s="227" t="s">
        <v>4088</v>
      </c>
      <c r="B1004" s="275" t="s">
        <v>2190</v>
      </c>
      <c r="C1004" s="275" t="s">
        <v>2190</v>
      </c>
      <c r="D1004" s="276">
        <v>390</v>
      </c>
      <c r="E1004" s="277">
        <v>99360</v>
      </c>
      <c r="F1004" s="275" t="s">
        <v>2209</v>
      </c>
      <c r="G1004" s="309" t="s">
        <v>2072</v>
      </c>
      <c r="H1004" s="309">
        <v>44616</v>
      </c>
      <c r="I1004" s="309">
        <v>44616</v>
      </c>
      <c r="J1004" s="276" t="s">
        <v>4089</v>
      </c>
    </row>
    <row r="1005" spans="1:10" ht="34.9" x14ac:dyDescent="0.35">
      <c r="A1005" s="227" t="s">
        <v>4090</v>
      </c>
      <c r="B1005" s="275" t="s">
        <v>2190</v>
      </c>
      <c r="C1005" s="275" t="s">
        <v>2190</v>
      </c>
      <c r="D1005" s="276">
        <v>389</v>
      </c>
      <c r="E1005" s="277">
        <v>99360</v>
      </c>
      <c r="F1005" s="275" t="s">
        <v>2209</v>
      </c>
      <c r="G1005" s="309" t="s">
        <v>2072</v>
      </c>
      <c r="H1005" s="309">
        <v>44616</v>
      </c>
      <c r="I1005" s="309">
        <v>44616</v>
      </c>
      <c r="J1005" s="276" t="s">
        <v>4091</v>
      </c>
    </row>
    <row r="1006" spans="1:10" ht="46.5" x14ac:dyDescent="0.35">
      <c r="A1006" s="227" t="s">
        <v>4092</v>
      </c>
      <c r="B1006" s="275" t="s">
        <v>2190</v>
      </c>
      <c r="C1006" s="275" t="s">
        <v>2190</v>
      </c>
      <c r="D1006" s="276">
        <v>171</v>
      </c>
      <c r="E1006" s="277">
        <v>36000</v>
      </c>
      <c r="F1006" s="275" t="s">
        <v>4093</v>
      </c>
      <c r="G1006" s="309" t="s">
        <v>2072</v>
      </c>
      <c r="H1006" s="309">
        <v>44587</v>
      </c>
      <c r="I1006" s="309">
        <v>44587</v>
      </c>
      <c r="J1006" s="276" t="s">
        <v>4094</v>
      </c>
    </row>
    <row r="1007" spans="1:10" ht="23.25" x14ac:dyDescent="0.35">
      <c r="A1007" s="227" t="s">
        <v>4095</v>
      </c>
      <c r="B1007" s="275" t="s">
        <v>2190</v>
      </c>
      <c r="C1007" s="275" t="s">
        <v>2190</v>
      </c>
      <c r="D1007" s="276">
        <v>386</v>
      </c>
      <c r="E1007" s="277">
        <v>24000</v>
      </c>
      <c r="F1007" s="275" t="s">
        <v>4096</v>
      </c>
      <c r="G1007" s="309" t="s">
        <v>2072</v>
      </c>
      <c r="H1007" s="309">
        <v>44615</v>
      </c>
      <c r="I1007" s="309">
        <v>44615</v>
      </c>
      <c r="J1007" s="276" t="s">
        <v>4097</v>
      </c>
    </row>
    <row r="1008" spans="1:10" ht="58.15" x14ac:dyDescent="0.35">
      <c r="A1008" s="227" t="s">
        <v>4098</v>
      </c>
      <c r="B1008" s="275" t="s">
        <v>2190</v>
      </c>
      <c r="C1008" s="275" t="s">
        <v>2190</v>
      </c>
      <c r="D1008" s="276">
        <v>927</v>
      </c>
      <c r="E1008" s="277">
        <v>27000</v>
      </c>
      <c r="F1008" s="275" t="s">
        <v>4099</v>
      </c>
      <c r="G1008" s="309" t="s">
        <v>2072</v>
      </c>
      <c r="H1008" s="309">
        <v>44715</v>
      </c>
      <c r="I1008" s="309">
        <v>44715</v>
      </c>
      <c r="J1008" s="276" t="s">
        <v>4100</v>
      </c>
    </row>
    <row r="1009" spans="1:10" ht="34.9" x14ac:dyDescent="0.35">
      <c r="A1009" s="227" t="s">
        <v>4101</v>
      </c>
      <c r="B1009" s="275" t="s">
        <v>2190</v>
      </c>
      <c r="C1009" s="275" t="s">
        <v>2190</v>
      </c>
      <c r="D1009" s="276">
        <v>483</v>
      </c>
      <c r="E1009" s="277">
        <v>30000</v>
      </c>
      <c r="F1009" s="275" t="s">
        <v>4102</v>
      </c>
      <c r="G1009" s="309" t="s">
        <v>2072</v>
      </c>
      <c r="H1009" s="309">
        <v>44637</v>
      </c>
      <c r="I1009" s="309">
        <v>44637</v>
      </c>
      <c r="J1009" s="276" t="s">
        <v>4103</v>
      </c>
    </row>
    <row r="1010" spans="1:10" ht="23.25" x14ac:dyDescent="0.35">
      <c r="A1010" s="227" t="s">
        <v>4104</v>
      </c>
      <c r="B1010" s="275" t="s">
        <v>2190</v>
      </c>
      <c r="C1010" s="275" t="s">
        <v>2190</v>
      </c>
      <c r="D1010" s="276">
        <v>55</v>
      </c>
      <c r="E1010" s="277">
        <v>24000</v>
      </c>
      <c r="F1010" s="275" t="s">
        <v>4105</v>
      </c>
      <c r="G1010" s="309" t="s">
        <v>2072</v>
      </c>
      <c r="H1010" s="309">
        <v>44575</v>
      </c>
      <c r="I1010" s="309">
        <v>44575</v>
      </c>
      <c r="J1010" s="276" t="s">
        <v>4106</v>
      </c>
    </row>
    <row r="1011" spans="1:10" ht="23.25" x14ac:dyDescent="0.35">
      <c r="A1011" s="227" t="s">
        <v>4107</v>
      </c>
      <c r="B1011" s="275" t="s">
        <v>2190</v>
      </c>
      <c r="C1011" s="275" t="s">
        <v>2190</v>
      </c>
      <c r="D1011" s="276">
        <v>198</v>
      </c>
      <c r="E1011" s="277">
        <v>21000</v>
      </c>
      <c r="F1011" s="275" t="s">
        <v>4108</v>
      </c>
      <c r="G1011" s="309" t="s">
        <v>2072</v>
      </c>
      <c r="H1011" s="309">
        <v>44589</v>
      </c>
      <c r="I1011" s="309">
        <v>44589</v>
      </c>
      <c r="J1011" s="276" t="s">
        <v>4109</v>
      </c>
    </row>
    <row r="1012" spans="1:10" ht="23.25" x14ac:dyDescent="0.35">
      <c r="A1012" s="227" t="s">
        <v>4110</v>
      </c>
      <c r="B1012" s="275" t="s">
        <v>2190</v>
      </c>
      <c r="C1012" s="275" t="s">
        <v>2190</v>
      </c>
      <c r="D1012" s="276">
        <v>182</v>
      </c>
      <c r="E1012" s="277">
        <v>24000</v>
      </c>
      <c r="F1012" s="275" t="s">
        <v>4111</v>
      </c>
      <c r="G1012" s="309" t="s">
        <v>2072</v>
      </c>
      <c r="H1012" s="309">
        <v>44587</v>
      </c>
      <c r="I1012" s="309">
        <v>44587</v>
      </c>
      <c r="J1012" s="276" t="s">
        <v>4112</v>
      </c>
    </row>
    <row r="1013" spans="1:10" ht="34.9" x14ac:dyDescent="0.35">
      <c r="A1013" s="227" t="s">
        <v>4113</v>
      </c>
      <c r="B1013" s="275" t="s">
        <v>2190</v>
      </c>
      <c r="C1013" s="275" t="s">
        <v>2190</v>
      </c>
      <c r="D1013" s="276">
        <v>181</v>
      </c>
      <c r="E1013" s="277">
        <v>21000</v>
      </c>
      <c r="F1013" s="275" t="s">
        <v>2567</v>
      </c>
      <c r="G1013" s="309" t="s">
        <v>2072</v>
      </c>
      <c r="H1013" s="309">
        <v>44587</v>
      </c>
      <c r="I1013" s="309">
        <v>44587</v>
      </c>
      <c r="J1013" s="276" t="s">
        <v>4114</v>
      </c>
    </row>
    <row r="1014" spans="1:10" ht="34.9" x14ac:dyDescent="0.35">
      <c r="A1014" s="227" t="s">
        <v>4115</v>
      </c>
      <c r="B1014" s="275" t="s">
        <v>2190</v>
      </c>
      <c r="C1014" s="275" t="s">
        <v>2190</v>
      </c>
      <c r="D1014" s="276">
        <v>279</v>
      </c>
      <c r="E1014" s="277">
        <v>30000</v>
      </c>
      <c r="F1014" s="275" t="s">
        <v>4116</v>
      </c>
      <c r="G1014" s="309" t="s">
        <v>2072</v>
      </c>
      <c r="H1014" s="309">
        <v>44599</v>
      </c>
      <c r="I1014" s="309">
        <v>44599</v>
      </c>
      <c r="J1014" s="276" t="s">
        <v>4117</v>
      </c>
    </row>
    <row r="1015" spans="1:10" ht="46.5" x14ac:dyDescent="0.35">
      <c r="A1015" s="227" t="s">
        <v>4118</v>
      </c>
      <c r="B1015" s="275" t="s">
        <v>2190</v>
      </c>
      <c r="C1015" s="275" t="s">
        <v>2190</v>
      </c>
      <c r="D1015" s="276">
        <v>225</v>
      </c>
      <c r="E1015" s="277">
        <v>30000</v>
      </c>
      <c r="F1015" s="275" t="s">
        <v>3132</v>
      </c>
      <c r="G1015" s="309" t="s">
        <v>2072</v>
      </c>
      <c r="H1015" s="309">
        <v>44595</v>
      </c>
      <c r="I1015" s="309">
        <v>44595</v>
      </c>
      <c r="J1015" s="276" t="s">
        <v>4119</v>
      </c>
    </row>
    <row r="1016" spans="1:10" ht="58.15" x14ac:dyDescent="0.35">
      <c r="A1016" s="227" t="s">
        <v>4120</v>
      </c>
      <c r="B1016" s="275" t="s">
        <v>2190</v>
      </c>
      <c r="C1016" s="275" t="s">
        <v>2190</v>
      </c>
      <c r="D1016" s="276">
        <v>228</v>
      </c>
      <c r="E1016" s="277">
        <v>36000</v>
      </c>
      <c r="F1016" s="275" t="s">
        <v>3104</v>
      </c>
      <c r="G1016" s="309" t="s">
        <v>2072</v>
      </c>
      <c r="H1016" s="309">
        <v>44595</v>
      </c>
      <c r="I1016" s="309">
        <v>44595</v>
      </c>
      <c r="J1016" s="276" t="s">
        <v>4121</v>
      </c>
    </row>
    <row r="1017" spans="1:10" ht="58.15" x14ac:dyDescent="0.35">
      <c r="A1017" s="227" t="s">
        <v>4122</v>
      </c>
      <c r="B1017" s="275" t="s">
        <v>2190</v>
      </c>
      <c r="C1017" s="275" t="s">
        <v>2190</v>
      </c>
      <c r="D1017" s="276">
        <v>350</v>
      </c>
      <c r="E1017" s="277">
        <v>30000</v>
      </c>
      <c r="F1017" s="275" t="s">
        <v>4123</v>
      </c>
      <c r="G1017" s="309" t="s">
        <v>2072</v>
      </c>
      <c r="H1017" s="309">
        <v>44610</v>
      </c>
      <c r="I1017" s="309">
        <v>44610</v>
      </c>
      <c r="J1017" s="276" t="s">
        <v>4124</v>
      </c>
    </row>
    <row r="1018" spans="1:10" ht="58.15" x14ac:dyDescent="0.35">
      <c r="A1018" s="227" t="s">
        <v>4125</v>
      </c>
      <c r="B1018" s="275" t="s">
        <v>2190</v>
      </c>
      <c r="C1018" s="275" t="s">
        <v>2190</v>
      </c>
      <c r="D1018" s="276">
        <v>145</v>
      </c>
      <c r="E1018" s="277">
        <v>36000</v>
      </c>
      <c r="F1018" s="275" t="s">
        <v>4126</v>
      </c>
      <c r="G1018" s="309" t="s">
        <v>2072</v>
      </c>
      <c r="H1018" s="309">
        <v>44585</v>
      </c>
      <c r="I1018" s="309">
        <v>44585</v>
      </c>
      <c r="J1018" s="276" t="s">
        <v>4127</v>
      </c>
    </row>
    <row r="1019" spans="1:10" ht="58.15" x14ac:dyDescent="0.35">
      <c r="A1019" s="227" t="s">
        <v>4128</v>
      </c>
      <c r="B1019" s="275" t="s">
        <v>2190</v>
      </c>
      <c r="C1019" s="275" t="s">
        <v>2190</v>
      </c>
      <c r="D1019" s="276">
        <v>283</v>
      </c>
      <c r="E1019" s="277">
        <v>27000</v>
      </c>
      <c r="F1019" s="275" t="s">
        <v>3675</v>
      </c>
      <c r="G1019" s="309" t="s">
        <v>2072</v>
      </c>
      <c r="H1019" s="309">
        <v>44600</v>
      </c>
      <c r="I1019" s="309">
        <v>44600</v>
      </c>
      <c r="J1019" s="276" t="s">
        <v>4129</v>
      </c>
    </row>
    <row r="1020" spans="1:10" ht="58.15" x14ac:dyDescent="0.35">
      <c r="A1020" s="227" t="s">
        <v>4130</v>
      </c>
      <c r="B1020" s="275" t="s">
        <v>2190</v>
      </c>
      <c r="C1020" s="275" t="s">
        <v>2190</v>
      </c>
      <c r="D1020" s="276">
        <v>286</v>
      </c>
      <c r="E1020" s="277">
        <v>27000</v>
      </c>
      <c r="F1020" s="275" t="s">
        <v>3667</v>
      </c>
      <c r="G1020" s="309" t="s">
        <v>2072</v>
      </c>
      <c r="H1020" s="309">
        <v>44600</v>
      </c>
      <c r="I1020" s="309">
        <v>44600</v>
      </c>
      <c r="J1020" s="276" t="s">
        <v>4131</v>
      </c>
    </row>
    <row r="1021" spans="1:10" ht="34.9" x14ac:dyDescent="0.35">
      <c r="A1021" s="227" t="s">
        <v>4132</v>
      </c>
      <c r="B1021" s="275" t="s">
        <v>2190</v>
      </c>
      <c r="C1021" s="275" t="s">
        <v>2190</v>
      </c>
      <c r="D1021" s="276">
        <v>284</v>
      </c>
      <c r="E1021" s="277">
        <v>27000</v>
      </c>
      <c r="F1021" s="275" t="s">
        <v>3635</v>
      </c>
      <c r="G1021" s="309" t="s">
        <v>2072</v>
      </c>
      <c r="H1021" s="309">
        <v>44600</v>
      </c>
      <c r="I1021" s="309">
        <v>44600</v>
      </c>
      <c r="J1021" s="276" t="s">
        <v>4133</v>
      </c>
    </row>
    <row r="1022" spans="1:10" ht="58.15" x14ac:dyDescent="0.35">
      <c r="A1022" s="227" t="s">
        <v>4134</v>
      </c>
      <c r="B1022" s="275" t="s">
        <v>2190</v>
      </c>
      <c r="C1022" s="275" t="s">
        <v>2190</v>
      </c>
      <c r="D1022" s="276">
        <v>1029</v>
      </c>
      <c r="E1022" s="277">
        <v>30000</v>
      </c>
      <c r="F1022" s="275" t="s">
        <v>4135</v>
      </c>
      <c r="G1022" s="309" t="s">
        <v>2072</v>
      </c>
      <c r="H1022" s="309">
        <v>44740</v>
      </c>
      <c r="I1022" s="309">
        <v>44740</v>
      </c>
      <c r="J1022" s="276" t="s">
        <v>4136</v>
      </c>
    </row>
    <row r="1023" spans="1:10" ht="58.15" x14ac:dyDescent="0.35">
      <c r="A1023" s="227" t="s">
        <v>4137</v>
      </c>
      <c r="B1023" s="275" t="s">
        <v>2190</v>
      </c>
      <c r="C1023" s="275" t="s">
        <v>2190</v>
      </c>
      <c r="D1023" s="276">
        <v>807</v>
      </c>
      <c r="E1023" s="277">
        <v>35000</v>
      </c>
      <c r="F1023" s="275" t="s">
        <v>4138</v>
      </c>
      <c r="G1023" s="309" t="s">
        <v>2072</v>
      </c>
      <c r="H1023" s="309">
        <v>44700</v>
      </c>
      <c r="I1023" s="309">
        <v>44700</v>
      </c>
      <c r="J1023" s="276" t="s">
        <v>4139</v>
      </c>
    </row>
    <row r="1024" spans="1:10" ht="58.15" x14ac:dyDescent="0.35">
      <c r="A1024" s="227" t="s">
        <v>4140</v>
      </c>
      <c r="B1024" s="275" t="s">
        <v>2190</v>
      </c>
      <c r="C1024" s="275" t="s">
        <v>2190</v>
      </c>
      <c r="D1024" s="276">
        <v>130</v>
      </c>
      <c r="E1024" s="277">
        <v>30000</v>
      </c>
      <c r="F1024" s="275" t="s">
        <v>3116</v>
      </c>
      <c r="G1024" s="309" t="s">
        <v>2072</v>
      </c>
      <c r="H1024" s="309">
        <v>44582</v>
      </c>
      <c r="I1024" s="309">
        <v>44582</v>
      </c>
      <c r="J1024" s="276" t="s">
        <v>4141</v>
      </c>
    </row>
    <row r="1025" spans="1:10" ht="58.15" x14ac:dyDescent="0.35">
      <c r="A1025" s="227" t="s">
        <v>4142</v>
      </c>
      <c r="B1025" s="275" t="s">
        <v>2190</v>
      </c>
      <c r="C1025" s="275" t="s">
        <v>2190</v>
      </c>
      <c r="D1025" s="276">
        <v>144</v>
      </c>
      <c r="E1025" s="277">
        <v>35000</v>
      </c>
      <c r="F1025" s="275" t="s">
        <v>2272</v>
      </c>
      <c r="G1025" s="309" t="s">
        <v>2072</v>
      </c>
      <c r="H1025" s="309">
        <v>44585</v>
      </c>
      <c r="I1025" s="309">
        <v>44585</v>
      </c>
      <c r="J1025" s="276" t="s">
        <v>4143</v>
      </c>
    </row>
    <row r="1026" spans="1:10" ht="46.5" x14ac:dyDescent="0.35">
      <c r="A1026" s="227" t="s">
        <v>4144</v>
      </c>
      <c r="B1026" s="275" t="s">
        <v>2190</v>
      </c>
      <c r="C1026" s="275" t="s">
        <v>2190</v>
      </c>
      <c r="D1026" s="276">
        <v>45</v>
      </c>
      <c r="E1026" s="277">
        <v>35000</v>
      </c>
      <c r="F1026" s="275" t="s">
        <v>4145</v>
      </c>
      <c r="G1026" s="309" t="s">
        <v>2072</v>
      </c>
      <c r="H1026" s="309">
        <v>44574</v>
      </c>
      <c r="I1026" s="309">
        <v>44574</v>
      </c>
      <c r="J1026" s="276" t="s">
        <v>4146</v>
      </c>
    </row>
    <row r="1027" spans="1:10" ht="58.15" x14ac:dyDescent="0.35">
      <c r="A1027" s="227" t="s">
        <v>4147</v>
      </c>
      <c r="B1027" s="275" t="s">
        <v>2190</v>
      </c>
      <c r="C1027" s="275" t="s">
        <v>2190</v>
      </c>
      <c r="D1027" s="276">
        <v>359</v>
      </c>
      <c r="E1027" s="277">
        <v>28000</v>
      </c>
      <c r="F1027" s="275" t="s">
        <v>4148</v>
      </c>
      <c r="G1027" s="309" t="s">
        <v>2072</v>
      </c>
      <c r="H1027" s="309">
        <v>44610</v>
      </c>
      <c r="I1027" s="309">
        <v>44610</v>
      </c>
      <c r="J1027" s="276" t="s">
        <v>4149</v>
      </c>
    </row>
    <row r="1028" spans="1:10" ht="58.15" x14ac:dyDescent="0.35">
      <c r="A1028" s="227" t="s">
        <v>4150</v>
      </c>
      <c r="B1028" s="275" t="s">
        <v>2190</v>
      </c>
      <c r="C1028" s="275" t="s">
        <v>2190</v>
      </c>
      <c r="D1028" s="276">
        <v>285</v>
      </c>
      <c r="E1028" s="277">
        <v>25000</v>
      </c>
      <c r="F1028" s="275" t="s">
        <v>3217</v>
      </c>
      <c r="G1028" s="309" t="s">
        <v>2072</v>
      </c>
      <c r="H1028" s="309">
        <v>44600</v>
      </c>
      <c r="I1028" s="309">
        <v>44600</v>
      </c>
      <c r="J1028" s="276" t="s">
        <v>4151</v>
      </c>
    </row>
    <row r="1029" spans="1:10" ht="46.5" x14ac:dyDescent="0.35">
      <c r="A1029" s="227" t="s">
        <v>4152</v>
      </c>
      <c r="B1029" s="275" t="s">
        <v>2190</v>
      </c>
      <c r="C1029" s="275" t="s">
        <v>2190</v>
      </c>
      <c r="D1029" s="276">
        <v>138</v>
      </c>
      <c r="E1029" s="277">
        <v>32000</v>
      </c>
      <c r="F1029" s="275" t="s">
        <v>2519</v>
      </c>
      <c r="G1029" s="309" t="s">
        <v>2072</v>
      </c>
      <c r="H1029" s="309">
        <v>44585</v>
      </c>
      <c r="I1029" s="309">
        <v>44585</v>
      </c>
      <c r="J1029" s="276" t="s">
        <v>4153</v>
      </c>
    </row>
    <row r="1030" spans="1:10" ht="46.5" x14ac:dyDescent="0.35">
      <c r="A1030" s="227" t="s">
        <v>4154</v>
      </c>
      <c r="B1030" s="275" t="s">
        <v>2190</v>
      </c>
      <c r="C1030" s="275" t="s">
        <v>2190</v>
      </c>
      <c r="D1030" s="276">
        <v>361</v>
      </c>
      <c r="E1030" s="277">
        <v>24000</v>
      </c>
      <c r="F1030" s="275" t="s">
        <v>4155</v>
      </c>
      <c r="G1030" s="309" t="s">
        <v>2072</v>
      </c>
      <c r="H1030" s="309">
        <v>44613</v>
      </c>
      <c r="I1030" s="309">
        <v>44613</v>
      </c>
      <c r="J1030" s="276" t="s">
        <v>4156</v>
      </c>
    </row>
    <row r="1031" spans="1:10" ht="58.15" x14ac:dyDescent="0.35">
      <c r="A1031" s="227" t="s">
        <v>4157</v>
      </c>
      <c r="B1031" s="275" t="s">
        <v>2190</v>
      </c>
      <c r="C1031" s="275" t="s">
        <v>2190</v>
      </c>
      <c r="D1031" s="276">
        <v>136</v>
      </c>
      <c r="E1031" s="277">
        <v>28000</v>
      </c>
      <c r="F1031" s="275" t="s">
        <v>3295</v>
      </c>
      <c r="G1031" s="309" t="s">
        <v>2072</v>
      </c>
      <c r="H1031" s="309">
        <v>44585</v>
      </c>
      <c r="I1031" s="309">
        <v>44585</v>
      </c>
      <c r="J1031" s="276" t="s">
        <v>4158</v>
      </c>
    </row>
    <row r="1032" spans="1:10" ht="58.15" x14ac:dyDescent="0.35">
      <c r="A1032" s="227" t="s">
        <v>4159</v>
      </c>
      <c r="B1032" s="275" t="s">
        <v>2190</v>
      </c>
      <c r="C1032" s="275" t="s">
        <v>2190</v>
      </c>
      <c r="D1032" s="276">
        <v>135</v>
      </c>
      <c r="E1032" s="277">
        <v>32000</v>
      </c>
      <c r="F1032" s="275" t="s">
        <v>4160</v>
      </c>
      <c r="G1032" s="309" t="s">
        <v>2072</v>
      </c>
      <c r="H1032" s="309">
        <v>44585</v>
      </c>
      <c r="I1032" s="309">
        <v>44585</v>
      </c>
      <c r="J1032" s="276" t="s">
        <v>4161</v>
      </c>
    </row>
    <row r="1033" spans="1:10" ht="34.9" x14ac:dyDescent="0.35">
      <c r="A1033" s="227" t="s">
        <v>4162</v>
      </c>
      <c r="B1033" s="275" t="s">
        <v>2190</v>
      </c>
      <c r="C1033" s="275" t="s">
        <v>2190</v>
      </c>
      <c r="D1033" s="276">
        <v>815</v>
      </c>
      <c r="E1033" s="277">
        <v>32000</v>
      </c>
      <c r="F1033" s="275" t="s">
        <v>4163</v>
      </c>
      <c r="G1033" s="309" t="s">
        <v>2072</v>
      </c>
      <c r="H1033" s="309">
        <v>44700</v>
      </c>
      <c r="I1033" s="309">
        <v>44700</v>
      </c>
      <c r="J1033" s="276" t="s">
        <v>4164</v>
      </c>
    </row>
    <row r="1034" spans="1:10" ht="58.15" x14ac:dyDescent="0.35">
      <c r="A1034" s="227" t="s">
        <v>4165</v>
      </c>
      <c r="B1034" s="275" t="s">
        <v>2190</v>
      </c>
      <c r="C1034" s="275" t="s">
        <v>2190</v>
      </c>
      <c r="D1034" s="276">
        <v>1080</v>
      </c>
      <c r="E1034" s="277">
        <v>32000</v>
      </c>
      <c r="F1034" s="275" t="s">
        <v>3164</v>
      </c>
      <c r="G1034" s="309" t="s">
        <v>2072</v>
      </c>
      <c r="H1034" s="309">
        <v>44747</v>
      </c>
      <c r="I1034" s="309">
        <v>44747</v>
      </c>
      <c r="J1034" s="276" t="s">
        <v>4166</v>
      </c>
    </row>
    <row r="1035" spans="1:10" ht="46.5" x14ac:dyDescent="0.35">
      <c r="A1035" s="227" t="s">
        <v>4167</v>
      </c>
      <c r="B1035" s="275" t="s">
        <v>2190</v>
      </c>
      <c r="C1035" s="275" t="s">
        <v>2190</v>
      </c>
      <c r="D1035" s="276">
        <v>179</v>
      </c>
      <c r="E1035" s="277">
        <v>36000</v>
      </c>
      <c r="F1035" s="275" t="s">
        <v>2571</v>
      </c>
      <c r="G1035" s="309" t="s">
        <v>2072</v>
      </c>
      <c r="H1035" s="309">
        <v>44587</v>
      </c>
      <c r="I1035" s="309">
        <v>44587</v>
      </c>
      <c r="J1035" s="276" t="s">
        <v>4168</v>
      </c>
    </row>
    <row r="1036" spans="1:10" ht="46.5" x14ac:dyDescent="0.35">
      <c r="A1036" s="227" t="s">
        <v>4169</v>
      </c>
      <c r="B1036" s="275" t="s">
        <v>2190</v>
      </c>
      <c r="C1036" s="275" t="s">
        <v>2190</v>
      </c>
      <c r="D1036" s="276">
        <v>418</v>
      </c>
      <c r="E1036" s="277">
        <v>32000</v>
      </c>
      <c r="F1036" s="275" t="s">
        <v>4170</v>
      </c>
      <c r="G1036" s="309" t="s">
        <v>2072</v>
      </c>
      <c r="H1036" s="309">
        <v>44622</v>
      </c>
      <c r="I1036" s="309">
        <v>44622</v>
      </c>
      <c r="J1036" s="276" t="s">
        <v>4171</v>
      </c>
    </row>
    <row r="1037" spans="1:10" ht="58.15" x14ac:dyDescent="0.35">
      <c r="A1037" s="227" t="s">
        <v>4172</v>
      </c>
      <c r="B1037" s="275" t="s">
        <v>2190</v>
      </c>
      <c r="C1037" s="275" t="s">
        <v>2190</v>
      </c>
      <c r="D1037" s="276">
        <v>277</v>
      </c>
      <c r="E1037" s="277">
        <v>32000</v>
      </c>
      <c r="F1037" s="275" t="s">
        <v>4173</v>
      </c>
      <c r="G1037" s="309" t="s">
        <v>2072</v>
      </c>
      <c r="H1037" s="309">
        <v>44599</v>
      </c>
      <c r="I1037" s="309">
        <v>44599</v>
      </c>
      <c r="J1037" s="276" t="s">
        <v>4174</v>
      </c>
    </row>
    <row r="1038" spans="1:10" ht="46.5" x14ac:dyDescent="0.35">
      <c r="A1038" s="227" t="s">
        <v>4175</v>
      </c>
      <c r="B1038" s="275" t="s">
        <v>2190</v>
      </c>
      <c r="C1038" s="275" t="s">
        <v>2190</v>
      </c>
      <c r="D1038" s="276">
        <v>307</v>
      </c>
      <c r="E1038" s="277">
        <v>32000</v>
      </c>
      <c r="F1038" s="275" t="s">
        <v>4176</v>
      </c>
      <c r="G1038" s="309" t="s">
        <v>2072</v>
      </c>
      <c r="H1038" s="309">
        <v>44603</v>
      </c>
      <c r="I1038" s="309">
        <v>44603</v>
      </c>
      <c r="J1038" s="276" t="s">
        <v>4177</v>
      </c>
    </row>
    <row r="1039" spans="1:10" ht="34.9" x14ac:dyDescent="0.35">
      <c r="A1039" s="227" t="s">
        <v>4178</v>
      </c>
      <c r="B1039" s="275" t="s">
        <v>2190</v>
      </c>
      <c r="C1039" s="275" t="s">
        <v>2190</v>
      </c>
      <c r="D1039" s="276">
        <v>429</v>
      </c>
      <c r="E1039" s="277">
        <v>32000</v>
      </c>
      <c r="F1039" s="275" t="s">
        <v>4179</v>
      </c>
      <c r="G1039" s="309" t="s">
        <v>2072</v>
      </c>
      <c r="H1039" s="309">
        <v>44627</v>
      </c>
      <c r="I1039" s="309">
        <v>44627</v>
      </c>
      <c r="J1039" s="276" t="s">
        <v>4180</v>
      </c>
    </row>
    <row r="1040" spans="1:10" ht="58.15" x14ac:dyDescent="0.35">
      <c r="A1040" s="227" t="s">
        <v>4181</v>
      </c>
      <c r="B1040" s="275" t="s">
        <v>2190</v>
      </c>
      <c r="C1040" s="275" t="s">
        <v>2190</v>
      </c>
      <c r="D1040" s="276">
        <v>973</v>
      </c>
      <c r="E1040" s="277">
        <v>24000</v>
      </c>
      <c r="F1040" s="275" t="s">
        <v>4182</v>
      </c>
      <c r="G1040" s="309" t="s">
        <v>2072</v>
      </c>
      <c r="H1040" s="309">
        <v>44726</v>
      </c>
      <c r="I1040" s="309">
        <v>44726</v>
      </c>
      <c r="J1040" s="276" t="s">
        <v>4183</v>
      </c>
    </row>
    <row r="1041" spans="1:10" ht="34.9" x14ac:dyDescent="0.35">
      <c r="A1041" s="227" t="s">
        <v>4184</v>
      </c>
      <c r="B1041" s="275" t="s">
        <v>2190</v>
      </c>
      <c r="C1041" s="275" t="s">
        <v>2190</v>
      </c>
      <c r="D1041" s="276">
        <v>302</v>
      </c>
      <c r="E1041" s="277">
        <v>24000</v>
      </c>
      <c r="F1041" s="275" t="s">
        <v>4185</v>
      </c>
      <c r="G1041" s="309" t="s">
        <v>2072</v>
      </c>
      <c r="H1041" s="309">
        <v>44602</v>
      </c>
      <c r="I1041" s="309">
        <v>44602</v>
      </c>
      <c r="J1041" s="276" t="s">
        <v>4186</v>
      </c>
    </row>
    <row r="1042" spans="1:10" ht="46.5" x14ac:dyDescent="0.35">
      <c r="A1042" s="227" t="s">
        <v>4187</v>
      </c>
      <c r="B1042" s="275" t="s">
        <v>2190</v>
      </c>
      <c r="C1042" s="275" t="s">
        <v>2190</v>
      </c>
      <c r="D1042" s="276">
        <v>291</v>
      </c>
      <c r="E1042" s="277">
        <v>32000</v>
      </c>
      <c r="F1042" s="275" t="s">
        <v>2379</v>
      </c>
      <c r="G1042" s="309" t="s">
        <v>2072</v>
      </c>
      <c r="H1042" s="309">
        <v>44600</v>
      </c>
      <c r="I1042" s="309">
        <v>44600</v>
      </c>
      <c r="J1042" s="276" t="s">
        <v>4188</v>
      </c>
    </row>
    <row r="1043" spans="1:10" ht="58.15" x14ac:dyDescent="0.35">
      <c r="A1043" s="227" t="s">
        <v>4189</v>
      </c>
      <c r="B1043" s="275" t="s">
        <v>2190</v>
      </c>
      <c r="C1043" s="275" t="s">
        <v>2190</v>
      </c>
      <c r="D1043" s="276">
        <v>288</v>
      </c>
      <c r="E1043" s="277">
        <v>32000</v>
      </c>
      <c r="F1043" s="275" t="s">
        <v>4190</v>
      </c>
      <c r="G1043" s="309" t="s">
        <v>2072</v>
      </c>
      <c r="H1043" s="309">
        <v>44600</v>
      </c>
      <c r="I1043" s="309">
        <v>44600</v>
      </c>
      <c r="J1043" s="276" t="s">
        <v>4191</v>
      </c>
    </row>
    <row r="1044" spans="1:10" ht="23.25" x14ac:dyDescent="0.35">
      <c r="A1044" s="227" t="s">
        <v>4192</v>
      </c>
      <c r="B1044" s="275" t="s">
        <v>2190</v>
      </c>
      <c r="C1044" s="275" t="s">
        <v>2190</v>
      </c>
      <c r="D1044" s="276">
        <v>289</v>
      </c>
      <c r="E1044" s="277">
        <v>32000</v>
      </c>
      <c r="F1044" s="275" t="s">
        <v>2339</v>
      </c>
      <c r="G1044" s="309" t="s">
        <v>2072</v>
      </c>
      <c r="H1044" s="309">
        <v>44600</v>
      </c>
      <c r="I1044" s="309">
        <v>44600</v>
      </c>
      <c r="J1044" s="276" t="s">
        <v>4193</v>
      </c>
    </row>
    <row r="1045" spans="1:10" ht="34.9" x14ac:dyDescent="0.35">
      <c r="A1045" s="227" t="s">
        <v>4194</v>
      </c>
      <c r="B1045" s="275" t="s">
        <v>2190</v>
      </c>
      <c r="C1045" s="275" t="s">
        <v>2190</v>
      </c>
      <c r="D1045" s="276">
        <v>1063</v>
      </c>
      <c r="E1045" s="277">
        <v>30000</v>
      </c>
      <c r="F1045" s="275" t="s">
        <v>2321</v>
      </c>
      <c r="G1045" s="309" t="s">
        <v>2072</v>
      </c>
      <c r="H1045" s="309">
        <v>44746</v>
      </c>
      <c r="I1045" s="309">
        <v>44746</v>
      </c>
      <c r="J1045" s="276" t="s">
        <v>4195</v>
      </c>
    </row>
    <row r="1046" spans="1:10" ht="46.5" x14ac:dyDescent="0.35">
      <c r="A1046" s="227" t="s">
        <v>4196</v>
      </c>
      <c r="B1046" s="275" t="s">
        <v>2190</v>
      </c>
      <c r="C1046" s="275" t="s">
        <v>2190</v>
      </c>
      <c r="D1046" s="276">
        <v>170</v>
      </c>
      <c r="E1046" s="277">
        <v>24000</v>
      </c>
      <c r="F1046" s="275" t="s">
        <v>4197</v>
      </c>
      <c r="G1046" s="309" t="s">
        <v>2072</v>
      </c>
      <c r="H1046" s="309">
        <v>44587</v>
      </c>
      <c r="I1046" s="309">
        <v>44587</v>
      </c>
      <c r="J1046" s="276" t="s">
        <v>4198</v>
      </c>
    </row>
    <row r="1047" spans="1:10" ht="46.5" x14ac:dyDescent="0.35">
      <c r="A1047" s="227" t="s">
        <v>4199</v>
      </c>
      <c r="B1047" s="275" t="s">
        <v>2190</v>
      </c>
      <c r="C1047" s="275" t="s">
        <v>2190</v>
      </c>
      <c r="D1047" s="276">
        <v>226</v>
      </c>
      <c r="E1047" s="277">
        <v>24000</v>
      </c>
      <c r="F1047" s="275" t="s">
        <v>4200</v>
      </c>
      <c r="G1047" s="309" t="s">
        <v>2072</v>
      </c>
      <c r="H1047" s="309">
        <v>44595</v>
      </c>
      <c r="I1047" s="309">
        <v>44595</v>
      </c>
      <c r="J1047" s="276" t="s">
        <v>4201</v>
      </c>
    </row>
    <row r="1048" spans="1:10" ht="46.5" x14ac:dyDescent="0.35">
      <c r="A1048" s="227" t="s">
        <v>4202</v>
      </c>
      <c r="B1048" s="275" t="s">
        <v>2190</v>
      </c>
      <c r="C1048" s="275" t="s">
        <v>2190</v>
      </c>
      <c r="D1048" s="276">
        <v>384</v>
      </c>
      <c r="E1048" s="277">
        <v>24000</v>
      </c>
      <c r="F1048" s="275" t="s">
        <v>4203</v>
      </c>
      <c r="G1048" s="309" t="s">
        <v>2072</v>
      </c>
      <c r="H1048" s="309">
        <v>44615</v>
      </c>
      <c r="I1048" s="309">
        <v>44615</v>
      </c>
      <c r="J1048" s="276" t="s">
        <v>4204</v>
      </c>
    </row>
    <row r="1049" spans="1:10" ht="46.5" x14ac:dyDescent="0.35">
      <c r="A1049" s="227" t="s">
        <v>4205</v>
      </c>
      <c r="B1049" s="275" t="s">
        <v>2190</v>
      </c>
      <c r="C1049" s="275" t="s">
        <v>2190</v>
      </c>
      <c r="D1049" s="276">
        <v>385</v>
      </c>
      <c r="E1049" s="277">
        <v>24000</v>
      </c>
      <c r="F1049" s="275" t="s">
        <v>2232</v>
      </c>
      <c r="G1049" s="309" t="s">
        <v>2072</v>
      </c>
      <c r="H1049" s="309">
        <v>44615</v>
      </c>
      <c r="I1049" s="309">
        <v>44615</v>
      </c>
      <c r="J1049" s="276" t="s">
        <v>4206</v>
      </c>
    </row>
    <row r="1050" spans="1:10" ht="46.5" x14ac:dyDescent="0.35">
      <c r="A1050" s="227" t="s">
        <v>4207</v>
      </c>
      <c r="B1050" s="275" t="s">
        <v>2190</v>
      </c>
      <c r="C1050" s="275" t="s">
        <v>2190</v>
      </c>
      <c r="D1050" s="276">
        <v>139</v>
      </c>
      <c r="E1050" s="277">
        <v>27000</v>
      </c>
      <c r="F1050" s="275" t="s">
        <v>2319</v>
      </c>
      <c r="G1050" s="309" t="s">
        <v>2072</v>
      </c>
      <c r="H1050" s="309">
        <v>44585</v>
      </c>
      <c r="I1050" s="309">
        <v>44585</v>
      </c>
      <c r="J1050" s="276" t="s">
        <v>4065</v>
      </c>
    </row>
    <row r="1051" spans="1:10" ht="58.15" x14ac:dyDescent="0.35">
      <c r="A1051" s="227" t="s">
        <v>4208</v>
      </c>
      <c r="B1051" s="275" t="s">
        <v>2190</v>
      </c>
      <c r="C1051" s="275" t="s">
        <v>2190</v>
      </c>
      <c r="D1051" s="276">
        <v>66</v>
      </c>
      <c r="E1051" s="277">
        <v>33000</v>
      </c>
      <c r="F1051" s="275" t="s">
        <v>2256</v>
      </c>
      <c r="G1051" s="309" t="s">
        <v>2072</v>
      </c>
      <c r="H1051" s="309">
        <v>44578</v>
      </c>
      <c r="I1051" s="309">
        <v>44578</v>
      </c>
      <c r="J1051" s="276" t="s">
        <v>4209</v>
      </c>
    </row>
    <row r="1052" spans="1:10" ht="58.15" x14ac:dyDescent="0.35">
      <c r="A1052" s="227" t="s">
        <v>4210</v>
      </c>
      <c r="B1052" s="275" t="s">
        <v>2190</v>
      </c>
      <c r="C1052" s="275" t="s">
        <v>2190</v>
      </c>
      <c r="D1052" s="276">
        <v>323</v>
      </c>
      <c r="E1052" s="277">
        <v>27000</v>
      </c>
      <c r="F1052" s="275" t="s">
        <v>2363</v>
      </c>
      <c r="G1052" s="309" t="s">
        <v>2072</v>
      </c>
      <c r="H1052" s="309">
        <v>44607</v>
      </c>
      <c r="I1052" s="309">
        <v>44607</v>
      </c>
      <c r="J1052" s="276" t="s">
        <v>4211</v>
      </c>
    </row>
    <row r="1053" spans="1:10" ht="58.15" x14ac:dyDescent="0.35">
      <c r="A1053" s="227" t="s">
        <v>4212</v>
      </c>
      <c r="B1053" s="275" t="s">
        <v>2190</v>
      </c>
      <c r="C1053" s="275" t="s">
        <v>2190</v>
      </c>
      <c r="D1053" s="276">
        <v>364</v>
      </c>
      <c r="E1053" s="277">
        <v>30000</v>
      </c>
      <c r="F1053" s="275" t="s">
        <v>3599</v>
      </c>
      <c r="G1053" s="309" t="s">
        <v>2072</v>
      </c>
      <c r="H1053" s="309">
        <v>44613</v>
      </c>
      <c r="I1053" s="309">
        <v>44613</v>
      </c>
      <c r="J1053" s="276" t="s">
        <v>4213</v>
      </c>
    </row>
    <row r="1054" spans="1:10" ht="34.9" x14ac:dyDescent="0.35">
      <c r="A1054" s="227" t="s">
        <v>4214</v>
      </c>
      <c r="B1054" s="275" t="s">
        <v>2190</v>
      </c>
      <c r="C1054" s="275" t="s">
        <v>2190</v>
      </c>
      <c r="D1054" s="276">
        <v>67</v>
      </c>
      <c r="E1054" s="277">
        <v>33000</v>
      </c>
      <c r="F1054" s="275" t="s">
        <v>2252</v>
      </c>
      <c r="G1054" s="309" t="s">
        <v>2072</v>
      </c>
      <c r="H1054" s="309">
        <v>44578</v>
      </c>
      <c r="I1054" s="309">
        <v>44578</v>
      </c>
      <c r="J1054" s="276" t="s">
        <v>4215</v>
      </c>
    </row>
    <row r="1055" spans="1:10" ht="58.15" x14ac:dyDescent="0.35">
      <c r="A1055" s="227" t="s">
        <v>4216</v>
      </c>
      <c r="B1055" s="275" t="s">
        <v>2190</v>
      </c>
      <c r="C1055" s="275" t="s">
        <v>2190</v>
      </c>
      <c r="D1055" s="276">
        <v>322</v>
      </c>
      <c r="E1055" s="277">
        <v>30000</v>
      </c>
      <c r="F1055" s="275" t="s">
        <v>3632</v>
      </c>
      <c r="G1055" s="309" t="s">
        <v>2072</v>
      </c>
      <c r="H1055" s="309">
        <v>44607</v>
      </c>
      <c r="I1055" s="309">
        <v>44607</v>
      </c>
      <c r="J1055" s="276" t="s">
        <v>4217</v>
      </c>
    </row>
    <row r="1056" spans="1:10" ht="58.15" x14ac:dyDescent="0.35">
      <c r="A1056" s="227" t="s">
        <v>4218</v>
      </c>
      <c r="B1056" s="275" t="s">
        <v>2190</v>
      </c>
      <c r="C1056" s="275" t="s">
        <v>2190</v>
      </c>
      <c r="D1056" s="276">
        <v>321</v>
      </c>
      <c r="E1056" s="277">
        <v>27000</v>
      </c>
      <c r="F1056" s="275" t="s">
        <v>3619</v>
      </c>
      <c r="G1056" s="309" t="s">
        <v>2072</v>
      </c>
      <c r="H1056" s="309">
        <v>44607</v>
      </c>
      <c r="I1056" s="309">
        <v>44607</v>
      </c>
      <c r="J1056" s="276" t="s">
        <v>4219</v>
      </c>
    </row>
    <row r="1057" spans="1:10" ht="58.15" x14ac:dyDescent="0.35">
      <c r="A1057" s="227" t="s">
        <v>4220</v>
      </c>
      <c r="B1057" s="275" t="s">
        <v>2190</v>
      </c>
      <c r="C1057" s="275" t="s">
        <v>2190</v>
      </c>
      <c r="D1057" s="276">
        <v>248</v>
      </c>
      <c r="E1057" s="277">
        <v>27000</v>
      </c>
      <c r="F1057" s="275" t="s">
        <v>2466</v>
      </c>
      <c r="G1057" s="309" t="s">
        <v>2072</v>
      </c>
      <c r="H1057" s="309">
        <v>44595</v>
      </c>
      <c r="I1057" s="309">
        <v>44595</v>
      </c>
      <c r="J1057" s="276" t="s">
        <v>4221</v>
      </c>
    </row>
    <row r="1058" spans="1:10" ht="23.25" x14ac:dyDescent="0.35">
      <c r="A1058" s="227" t="s">
        <v>4222</v>
      </c>
      <c r="B1058" s="275" t="s">
        <v>2190</v>
      </c>
      <c r="C1058" s="275" t="s">
        <v>2190</v>
      </c>
      <c r="D1058" s="276">
        <v>239</v>
      </c>
      <c r="E1058" s="277">
        <v>30000</v>
      </c>
      <c r="F1058" s="275" t="s">
        <v>4223</v>
      </c>
      <c r="G1058" s="309" t="s">
        <v>2072</v>
      </c>
      <c r="H1058" s="309">
        <v>44595</v>
      </c>
      <c r="I1058" s="309">
        <v>44595</v>
      </c>
      <c r="J1058" s="276" t="s">
        <v>4224</v>
      </c>
    </row>
    <row r="1059" spans="1:10" ht="23.25" x14ac:dyDescent="0.35">
      <c r="A1059" s="227" t="s">
        <v>4225</v>
      </c>
      <c r="B1059" s="275" t="s">
        <v>2190</v>
      </c>
      <c r="C1059" s="275" t="s">
        <v>2190</v>
      </c>
      <c r="D1059" s="276">
        <v>452</v>
      </c>
      <c r="E1059" s="277">
        <v>21000</v>
      </c>
      <c r="F1059" s="275" t="s">
        <v>3711</v>
      </c>
      <c r="G1059" s="309" t="s">
        <v>2072</v>
      </c>
      <c r="H1059" s="309">
        <v>44634</v>
      </c>
      <c r="I1059" s="309">
        <v>44634</v>
      </c>
      <c r="J1059" s="276" t="s">
        <v>4226</v>
      </c>
    </row>
    <row r="1060" spans="1:10" ht="34.9" x14ac:dyDescent="0.35">
      <c r="A1060" s="227" t="s">
        <v>4227</v>
      </c>
      <c r="B1060" s="275" t="s">
        <v>2190</v>
      </c>
      <c r="C1060" s="275" t="s">
        <v>2190</v>
      </c>
      <c r="D1060" s="276">
        <v>184</v>
      </c>
      <c r="E1060" s="277">
        <v>21000</v>
      </c>
      <c r="F1060" s="275" t="s">
        <v>3587</v>
      </c>
      <c r="G1060" s="309" t="s">
        <v>2072</v>
      </c>
      <c r="H1060" s="309">
        <v>44588</v>
      </c>
      <c r="I1060" s="309">
        <v>44588</v>
      </c>
      <c r="J1060" s="276" t="s">
        <v>4228</v>
      </c>
    </row>
    <row r="1061" spans="1:10" ht="23.25" x14ac:dyDescent="0.35">
      <c r="A1061" s="227" t="s">
        <v>4229</v>
      </c>
      <c r="B1061" s="275" t="s">
        <v>2190</v>
      </c>
      <c r="C1061" s="275" t="s">
        <v>2190</v>
      </c>
      <c r="D1061" s="276">
        <v>393</v>
      </c>
      <c r="E1061" s="277">
        <v>27000</v>
      </c>
      <c r="F1061" s="275" t="s">
        <v>4230</v>
      </c>
      <c r="G1061" s="309" t="s">
        <v>2072</v>
      </c>
      <c r="H1061" s="309">
        <v>44617</v>
      </c>
      <c r="I1061" s="309">
        <v>44617</v>
      </c>
      <c r="J1061" s="276" t="s">
        <v>4231</v>
      </c>
    </row>
    <row r="1062" spans="1:10" ht="46.5" x14ac:dyDescent="0.35">
      <c r="A1062" s="227" t="s">
        <v>4232</v>
      </c>
      <c r="B1062" s="275" t="s">
        <v>2190</v>
      </c>
      <c r="C1062" s="275" t="s">
        <v>2190</v>
      </c>
      <c r="D1062" s="276">
        <v>438</v>
      </c>
      <c r="E1062" s="277">
        <v>27000</v>
      </c>
      <c r="F1062" s="275" t="s">
        <v>4233</v>
      </c>
      <c r="G1062" s="309" t="s">
        <v>2072</v>
      </c>
      <c r="H1062" s="309">
        <v>44628</v>
      </c>
      <c r="I1062" s="309">
        <v>44628</v>
      </c>
      <c r="J1062" s="276" t="s">
        <v>4234</v>
      </c>
    </row>
    <row r="1063" spans="1:10" ht="58.15" x14ac:dyDescent="0.35">
      <c r="A1063" s="227" t="s">
        <v>4235</v>
      </c>
      <c r="B1063" s="275" t="s">
        <v>2190</v>
      </c>
      <c r="C1063" s="275" t="s">
        <v>2190</v>
      </c>
      <c r="D1063" s="276">
        <v>162</v>
      </c>
      <c r="E1063" s="277">
        <v>21000</v>
      </c>
      <c r="F1063" s="275" t="s">
        <v>4236</v>
      </c>
      <c r="G1063" s="309" t="s">
        <v>2072</v>
      </c>
      <c r="H1063" s="309">
        <v>44585</v>
      </c>
      <c r="I1063" s="309">
        <v>44585</v>
      </c>
      <c r="J1063" s="276" t="s">
        <v>4237</v>
      </c>
    </row>
    <row r="1064" spans="1:10" ht="34.9" x14ac:dyDescent="0.35">
      <c r="A1064" s="227" t="s">
        <v>4238</v>
      </c>
      <c r="B1064" s="275" t="s">
        <v>2190</v>
      </c>
      <c r="C1064" s="275" t="s">
        <v>2190</v>
      </c>
      <c r="D1064" s="276">
        <v>159</v>
      </c>
      <c r="E1064" s="277">
        <v>27000</v>
      </c>
      <c r="F1064" s="275" t="s">
        <v>2448</v>
      </c>
      <c r="G1064" s="309" t="s">
        <v>2072</v>
      </c>
      <c r="H1064" s="309">
        <v>44585</v>
      </c>
      <c r="I1064" s="309">
        <v>44585</v>
      </c>
      <c r="J1064" s="276" t="s">
        <v>4239</v>
      </c>
    </row>
    <row r="1065" spans="1:10" ht="58.15" x14ac:dyDescent="0.35">
      <c r="A1065" s="227" t="s">
        <v>4240</v>
      </c>
      <c r="B1065" s="275" t="s">
        <v>2190</v>
      </c>
      <c r="C1065" s="275" t="s">
        <v>2190</v>
      </c>
      <c r="D1065" s="276">
        <v>156</v>
      </c>
      <c r="E1065" s="277">
        <v>21000</v>
      </c>
      <c r="F1065" s="275" t="s">
        <v>3773</v>
      </c>
      <c r="G1065" s="309" t="s">
        <v>2072</v>
      </c>
      <c r="H1065" s="309">
        <v>44585</v>
      </c>
      <c r="I1065" s="309">
        <v>44585</v>
      </c>
      <c r="J1065" s="276" t="s">
        <v>4241</v>
      </c>
    </row>
    <row r="1066" spans="1:10" ht="58.15" x14ac:dyDescent="0.35">
      <c r="A1066" s="227" t="s">
        <v>4242</v>
      </c>
      <c r="B1066" s="275" t="s">
        <v>2190</v>
      </c>
      <c r="C1066" s="275" t="s">
        <v>2190</v>
      </c>
      <c r="D1066" s="276">
        <v>365</v>
      </c>
      <c r="E1066" s="277">
        <v>28500</v>
      </c>
      <c r="F1066" s="275" t="s">
        <v>4243</v>
      </c>
      <c r="G1066" s="309" t="s">
        <v>2072</v>
      </c>
      <c r="H1066" s="309">
        <v>44613</v>
      </c>
      <c r="I1066" s="309">
        <v>44613</v>
      </c>
      <c r="J1066" s="276" t="s">
        <v>4244</v>
      </c>
    </row>
    <row r="1067" spans="1:10" ht="34.9" x14ac:dyDescent="0.35">
      <c r="A1067" s="227" t="s">
        <v>4245</v>
      </c>
      <c r="B1067" s="275" t="s">
        <v>2190</v>
      </c>
      <c r="C1067" s="275" t="s">
        <v>2190</v>
      </c>
      <c r="D1067" s="276">
        <v>740</v>
      </c>
      <c r="E1067" s="277">
        <v>21000</v>
      </c>
      <c r="F1067" s="275" t="s">
        <v>3119</v>
      </c>
      <c r="G1067" s="309" t="s">
        <v>2072</v>
      </c>
      <c r="H1067" s="309">
        <v>44691</v>
      </c>
      <c r="I1067" s="309">
        <v>44691</v>
      </c>
      <c r="J1067" s="276" t="s">
        <v>4246</v>
      </c>
    </row>
    <row r="1068" spans="1:10" ht="46.5" x14ac:dyDescent="0.35">
      <c r="A1068" s="227" t="s">
        <v>4247</v>
      </c>
      <c r="B1068" s="275" t="s">
        <v>2190</v>
      </c>
      <c r="C1068" s="275" t="s">
        <v>2190</v>
      </c>
      <c r="D1068" s="276">
        <v>597</v>
      </c>
      <c r="E1068" s="277">
        <v>24000</v>
      </c>
      <c r="F1068" s="275" t="s">
        <v>3167</v>
      </c>
      <c r="G1068" s="309" t="s">
        <v>2072</v>
      </c>
      <c r="H1068" s="309">
        <v>44671</v>
      </c>
      <c r="I1068" s="309">
        <v>44671</v>
      </c>
      <c r="J1068" s="276" t="s">
        <v>4248</v>
      </c>
    </row>
    <row r="1069" spans="1:10" ht="46.5" x14ac:dyDescent="0.35">
      <c r="A1069" s="227" t="s">
        <v>4249</v>
      </c>
      <c r="B1069" s="275" t="s">
        <v>2190</v>
      </c>
      <c r="C1069" s="275" t="s">
        <v>2190</v>
      </c>
      <c r="D1069" s="276">
        <v>741</v>
      </c>
      <c r="E1069" s="277">
        <v>20400</v>
      </c>
      <c r="F1069" s="275" t="s">
        <v>4250</v>
      </c>
      <c r="G1069" s="309" t="s">
        <v>2072</v>
      </c>
      <c r="H1069" s="309">
        <v>44691</v>
      </c>
      <c r="I1069" s="309">
        <v>44691</v>
      </c>
      <c r="J1069" s="276" t="s">
        <v>4251</v>
      </c>
    </row>
    <row r="1070" spans="1:10" ht="46.5" x14ac:dyDescent="0.35">
      <c r="A1070" s="227" t="s">
        <v>4252</v>
      </c>
      <c r="B1070" s="275" t="s">
        <v>2190</v>
      </c>
      <c r="C1070" s="275" t="s">
        <v>2190</v>
      </c>
      <c r="D1070" s="276">
        <v>496</v>
      </c>
      <c r="E1070" s="277">
        <v>27000</v>
      </c>
      <c r="F1070" s="275" t="s">
        <v>4253</v>
      </c>
      <c r="G1070" s="309" t="s">
        <v>2072</v>
      </c>
      <c r="H1070" s="309">
        <v>44642</v>
      </c>
      <c r="I1070" s="309">
        <v>44642</v>
      </c>
      <c r="J1070" s="276" t="s">
        <v>4254</v>
      </c>
    </row>
    <row r="1071" spans="1:10" ht="46.5" x14ac:dyDescent="0.35">
      <c r="A1071" s="227" t="s">
        <v>4255</v>
      </c>
      <c r="B1071" s="275" t="s">
        <v>2190</v>
      </c>
      <c r="C1071" s="275" t="s">
        <v>2190</v>
      </c>
      <c r="D1071" s="276">
        <v>1277</v>
      </c>
      <c r="E1071" s="277">
        <v>21000</v>
      </c>
      <c r="F1071" s="275" t="s">
        <v>4256</v>
      </c>
      <c r="G1071" s="309" t="s">
        <v>2072</v>
      </c>
      <c r="H1071" s="309">
        <v>44768</v>
      </c>
      <c r="I1071" s="309">
        <v>44768</v>
      </c>
      <c r="J1071" s="276" t="s">
        <v>4257</v>
      </c>
    </row>
    <row r="1072" spans="1:10" ht="58.15" x14ac:dyDescent="0.35">
      <c r="A1072" s="227" t="s">
        <v>4258</v>
      </c>
      <c r="B1072" s="275" t="s">
        <v>2190</v>
      </c>
      <c r="C1072" s="275" t="s">
        <v>2190</v>
      </c>
      <c r="D1072" s="276">
        <v>116</v>
      </c>
      <c r="E1072" s="277">
        <v>33000</v>
      </c>
      <c r="F1072" s="275" t="s">
        <v>3161</v>
      </c>
      <c r="G1072" s="309" t="s">
        <v>2072</v>
      </c>
      <c r="H1072" s="309">
        <v>44582</v>
      </c>
      <c r="I1072" s="309">
        <v>44582</v>
      </c>
      <c r="J1072" s="276" t="s">
        <v>4259</v>
      </c>
    </row>
    <row r="1073" spans="1:10" ht="46.5" x14ac:dyDescent="0.35">
      <c r="A1073" s="227" t="s">
        <v>4260</v>
      </c>
      <c r="B1073" s="275" t="s">
        <v>2190</v>
      </c>
      <c r="C1073" s="275" t="s">
        <v>2190</v>
      </c>
      <c r="D1073" s="276">
        <v>904</v>
      </c>
      <c r="E1073" s="277">
        <v>30000</v>
      </c>
      <c r="F1073" s="275" t="s">
        <v>4203</v>
      </c>
      <c r="G1073" s="309" t="s">
        <v>2072</v>
      </c>
      <c r="H1073" s="309">
        <v>44711</v>
      </c>
      <c r="I1073" s="309">
        <v>44711</v>
      </c>
      <c r="J1073" s="276" t="s">
        <v>4261</v>
      </c>
    </row>
    <row r="1074" spans="1:10" ht="46.5" x14ac:dyDescent="0.35">
      <c r="A1074" s="227" t="s">
        <v>4262</v>
      </c>
      <c r="B1074" s="275" t="s">
        <v>2190</v>
      </c>
      <c r="C1074" s="275" t="s">
        <v>2190</v>
      </c>
      <c r="D1074" s="276">
        <v>903</v>
      </c>
      <c r="E1074" s="277">
        <v>30000</v>
      </c>
      <c r="F1074" s="275" t="s">
        <v>2232</v>
      </c>
      <c r="G1074" s="309" t="s">
        <v>2072</v>
      </c>
      <c r="H1074" s="309">
        <v>44711</v>
      </c>
      <c r="I1074" s="309">
        <v>44711</v>
      </c>
      <c r="J1074" s="276" t="s">
        <v>4263</v>
      </c>
    </row>
    <row r="1075" spans="1:10" ht="46.5" x14ac:dyDescent="0.35">
      <c r="A1075" s="227" t="s">
        <v>4264</v>
      </c>
      <c r="B1075" s="275" t="s">
        <v>2190</v>
      </c>
      <c r="C1075" s="275" t="s">
        <v>2190</v>
      </c>
      <c r="D1075" s="276">
        <v>1086</v>
      </c>
      <c r="E1075" s="277">
        <v>30000</v>
      </c>
      <c r="F1075" s="275" t="s">
        <v>2264</v>
      </c>
      <c r="G1075" s="309" t="s">
        <v>2072</v>
      </c>
      <c r="H1075" s="309">
        <v>44747</v>
      </c>
      <c r="I1075" s="309">
        <v>44747</v>
      </c>
      <c r="J1075" s="276" t="s">
        <v>4265</v>
      </c>
    </row>
    <row r="1076" spans="1:10" ht="23.25" x14ac:dyDescent="0.35">
      <c r="A1076" s="227" t="s">
        <v>4266</v>
      </c>
      <c r="B1076" s="275" t="s">
        <v>2190</v>
      </c>
      <c r="C1076" s="275" t="s">
        <v>2190</v>
      </c>
      <c r="D1076" s="276">
        <v>1011</v>
      </c>
      <c r="E1076" s="277">
        <v>30000</v>
      </c>
      <c r="F1076" s="275" t="s">
        <v>3594</v>
      </c>
      <c r="G1076" s="309" t="s">
        <v>2072</v>
      </c>
      <c r="H1076" s="309">
        <v>44735</v>
      </c>
      <c r="I1076" s="309">
        <v>44735</v>
      </c>
      <c r="J1076" s="276" t="s">
        <v>4267</v>
      </c>
    </row>
    <row r="1077" spans="1:10" ht="23.25" x14ac:dyDescent="0.35">
      <c r="A1077" s="227" t="s">
        <v>4268</v>
      </c>
      <c r="B1077" s="275" t="s">
        <v>2190</v>
      </c>
      <c r="C1077" s="275" t="s">
        <v>2190</v>
      </c>
      <c r="D1077" s="276">
        <v>856</v>
      </c>
      <c r="E1077" s="277">
        <v>21000</v>
      </c>
      <c r="F1077" s="275" t="s">
        <v>4269</v>
      </c>
      <c r="G1077" s="309" t="s">
        <v>2072</v>
      </c>
      <c r="H1077" s="309">
        <v>44706</v>
      </c>
      <c r="I1077" s="309">
        <v>44706</v>
      </c>
      <c r="J1077" s="276" t="s">
        <v>4270</v>
      </c>
    </row>
    <row r="1078" spans="1:10" ht="23.25" x14ac:dyDescent="0.35">
      <c r="A1078" s="227" t="s">
        <v>4271</v>
      </c>
      <c r="B1078" s="275" t="s">
        <v>2190</v>
      </c>
      <c r="C1078" s="275" t="s">
        <v>2190</v>
      </c>
      <c r="D1078" s="276">
        <v>1321</v>
      </c>
      <c r="E1078" s="277">
        <v>24000</v>
      </c>
      <c r="F1078" s="275" t="s">
        <v>4272</v>
      </c>
      <c r="G1078" s="309" t="s">
        <v>2072</v>
      </c>
      <c r="H1078" s="309">
        <v>44778</v>
      </c>
      <c r="I1078" s="309">
        <v>44778</v>
      </c>
      <c r="J1078" s="276" t="s">
        <v>4273</v>
      </c>
    </row>
    <row r="1079" spans="1:10" ht="23.25" x14ac:dyDescent="0.35">
      <c r="A1079" s="227" t="s">
        <v>4274</v>
      </c>
      <c r="B1079" s="275" t="s">
        <v>2190</v>
      </c>
      <c r="C1079" s="275" t="s">
        <v>2190</v>
      </c>
      <c r="D1079" s="276">
        <v>859</v>
      </c>
      <c r="E1079" s="277">
        <v>21000</v>
      </c>
      <c r="F1079" s="275" t="s">
        <v>4275</v>
      </c>
      <c r="G1079" s="309" t="s">
        <v>2072</v>
      </c>
      <c r="H1079" s="309">
        <v>44706</v>
      </c>
      <c r="I1079" s="309">
        <v>44706</v>
      </c>
      <c r="J1079" s="276" t="s">
        <v>4276</v>
      </c>
    </row>
    <row r="1080" spans="1:10" ht="23.25" x14ac:dyDescent="0.35">
      <c r="A1080" s="227" t="s">
        <v>4277</v>
      </c>
      <c r="B1080" s="275" t="s">
        <v>2190</v>
      </c>
      <c r="C1080" s="275" t="s">
        <v>2190</v>
      </c>
      <c r="D1080" s="276">
        <v>857</v>
      </c>
      <c r="E1080" s="277">
        <v>24000</v>
      </c>
      <c r="F1080" s="275" t="s">
        <v>4278</v>
      </c>
      <c r="G1080" s="309" t="s">
        <v>2072</v>
      </c>
      <c r="H1080" s="309">
        <v>44706</v>
      </c>
      <c r="I1080" s="309">
        <v>44706</v>
      </c>
      <c r="J1080" s="276" t="s">
        <v>4279</v>
      </c>
    </row>
    <row r="1081" spans="1:10" ht="34.9" x14ac:dyDescent="0.35">
      <c r="A1081" s="227" t="s">
        <v>4280</v>
      </c>
      <c r="B1081" s="275" t="s">
        <v>2190</v>
      </c>
      <c r="C1081" s="275" t="s">
        <v>2190</v>
      </c>
      <c r="D1081" s="276">
        <v>868</v>
      </c>
      <c r="E1081" s="277">
        <v>27000</v>
      </c>
      <c r="F1081" s="275" t="s">
        <v>4281</v>
      </c>
      <c r="G1081" s="309" t="s">
        <v>2072</v>
      </c>
      <c r="H1081" s="309">
        <v>44707</v>
      </c>
      <c r="I1081" s="309">
        <v>44707</v>
      </c>
      <c r="J1081" s="276" t="s">
        <v>4282</v>
      </c>
    </row>
    <row r="1082" spans="1:10" ht="34.9" x14ac:dyDescent="0.35">
      <c r="A1082" s="227" t="s">
        <v>4283</v>
      </c>
      <c r="B1082" s="275" t="s">
        <v>2190</v>
      </c>
      <c r="C1082" s="275" t="s">
        <v>2190</v>
      </c>
      <c r="D1082" s="276">
        <v>866</v>
      </c>
      <c r="E1082" s="277">
        <v>30000</v>
      </c>
      <c r="F1082" s="275" t="s">
        <v>4284</v>
      </c>
      <c r="G1082" s="309" t="s">
        <v>2072</v>
      </c>
      <c r="H1082" s="309">
        <v>44707</v>
      </c>
      <c r="I1082" s="309">
        <v>44707</v>
      </c>
      <c r="J1082" s="276" t="s">
        <v>4285</v>
      </c>
    </row>
    <row r="1083" spans="1:10" ht="46.5" x14ac:dyDescent="0.35">
      <c r="A1083" s="227" t="s">
        <v>4286</v>
      </c>
      <c r="B1083" s="275" t="s">
        <v>2190</v>
      </c>
      <c r="C1083" s="275" t="s">
        <v>2190</v>
      </c>
      <c r="D1083" s="276">
        <v>813</v>
      </c>
      <c r="E1083" s="277">
        <v>24000</v>
      </c>
      <c r="F1083" s="275" t="s">
        <v>4287</v>
      </c>
      <c r="G1083" s="309" t="s">
        <v>2072</v>
      </c>
      <c r="H1083" s="309">
        <v>44700</v>
      </c>
      <c r="I1083" s="309">
        <v>44700</v>
      </c>
      <c r="J1083" s="276" t="s">
        <v>4288</v>
      </c>
    </row>
    <row r="1084" spans="1:10" ht="23.25" x14ac:dyDescent="0.35">
      <c r="A1084" s="227" t="s">
        <v>4289</v>
      </c>
      <c r="B1084" s="275" t="s">
        <v>2190</v>
      </c>
      <c r="C1084" s="275" t="s">
        <v>2190</v>
      </c>
      <c r="D1084" s="276">
        <v>79</v>
      </c>
      <c r="E1084" s="277">
        <v>31500</v>
      </c>
      <c r="F1084" s="275" t="s">
        <v>2223</v>
      </c>
      <c r="G1084" s="309" t="s">
        <v>2072</v>
      </c>
      <c r="H1084" s="309">
        <v>44579</v>
      </c>
      <c r="I1084" s="309">
        <v>44579</v>
      </c>
      <c r="J1084" s="276" t="s">
        <v>4290</v>
      </c>
    </row>
    <row r="1085" spans="1:10" ht="34.9" x14ac:dyDescent="0.35">
      <c r="A1085" s="227" t="s">
        <v>4291</v>
      </c>
      <c r="B1085" s="275" t="s">
        <v>2190</v>
      </c>
      <c r="C1085" s="275" t="s">
        <v>2190</v>
      </c>
      <c r="D1085" s="276">
        <v>76</v>
      </c>
      <c r="E1085" s="277">
        <v>20000</v>
      </c>
      <c r="F1085" s="275" t="s">
        <v>4292</v>
      </c>
      <c r="G1085" s="309" t="s">
        <v>2072</v>
      </c>
      <c r="H1085" s="309">
        <v>44579</v>
      </c>
      <c r="I1085" s="309">
        <v>44579</v>
      </c>
      <c r="J1085" s="276" t="s">
        <v>4041</v>
      </c>
    </row>
    <row r="1086" spans="1:10" ht="23.25" x14ac:dyDescent="0.35">
      <c r="A1086" s="227" t="s">
        <v>4293</v>
      </c>
      <c r="B1086" s="275" t="s">
        <v>2190</v>
      </c>
      <c r="C1086" s="275" t="s">
        <v>2190</v>
      </c>
      <c r="D1086" s="276">
        <v>35</v>
      </c>
      <c r="E1086" s="277">
        <v>21000</v>
      </c>
      <c r="F1086" s="275" t="s">
        <v>4294</v>
      </c>
      <c r="G1086" s="309" t="s">
        <v>2072</v>
      </c>
      <c r="H1086" s="309">
        <v>44574</v>
      </c>
      <c r="I1086" s="309">
        <v>44574</v>
      </c>
      <c r="J1086" s="276" t="s">
        <v>4052</v>
      </c>
    </row>
    <row r="1087" spans="1:10" ht="34.9" x14ac:dyDescent="0.35">
      <c r="A1087" s="227" t="s">
        <v>4295</v>
      </c>
      <c r="B1087" s="275" t="s">
        <v>2190</v>
      </c>
      <c r="C1087" s="275" t="s">
        <v>2190</v>
      </c>
      <c r="D1087" s="276">
        <v>1316</v>
      </c>
      <c r="E1087" s="277">
        <v>27000</v>
      </c>
      <c r="F1087" s="275" t="s">
        <v>4296</v>
      </c>
      <c r="G1087" s="309" t="s">
        <v>2072</v>
      </c>
      <c r="H1087" s="309">
        <v>44776</v>
      </c>
      <c r="I1087" s="309">
        <v>44776</v>
      </c>
      <c r="J1087" s="276" t="s">
        <v>4297</v>
      </c>
    </row>
    <row r="1088" spans="1:10" ht="34.9" x14ac:dyDescent="0.35">
      <c r="A1088" s="227" t="s">
        <v>4298</v>
      </c>
      <c r="B1088" s="275" t="s">
        <v>2190</v>
      </c>
      <c r="C1088" s="275" t="s">
        <v>2190</v>
      </c>
      <c r="D1088" s="276">
        <v>954</v>
      </c>
      <c r="E1088" s="277">
        <v>30000</v>
      </c>
      <c r="F1088" s="275" t="s">
        <v>2565</v>
      </c>
      <c r="G1088" s="309" t="s">
        <v>2072</v>
      </c>
      <c r="H1088" s="309">
        <v>44720</v>
      </c>
      <c r="I1088" s="309">
        <v>44720</v>
      </c>
      <c r="J1088" s="276" t="s">
        <v>4299</v>
      </c>
    </row>
    <row r="1089" spans="1:10" ht="58.15" x14ac:dyDescent="0.35">
      <c r="A1089" s="227" t="s">
        <v>4300</v>
      </c>
      <c r="B1089" s="275" t="s">
        <v>2190</v>
      </c>
      <c r="C1089" s="275" t="s">
        <v>2190</v>
      </c>
      <c r="D1089" s="276">
        <v>869</v>
      </c>
      <c r="E1089" s="277">
        <v>30000</v>
      </c>
      <c r="F1089" s="275" t="s">
        <v>3761</v>
      </c>
      <c r="G1089" s="309" t="s">
        <v>2072</v>
      </c>
      <c r="H1089" s="309">
        <v>44707</v>
      </c>
      <c r="I1089" s="309">
        <v>44707</v>
      </c>
      <c r="J1089" s="276" t="s">
        <v>4301</v>
      </c>
    </row>
    <row r="1090" spans="1:10" ht="34.9" x14ac:dyDescent="0.35">
      <c r="A1090" s="227" t="s">
        <v>4302</v>
      </c>
      <c r="B1090" s="275" t="s">
        <v>2190</v>
      </c>
      <c r="C1090" s="275" t="s">
        <v>2190</v>
      </c>
      <c r="D1090" s="276">
        <v>756</v>
      </c>
      <c r="E1090" s="277">
        <v>24000</v>
      </c>
      <c r="F1090" s="275" t="s">
        <v>3374</v>
      </c>
      <c r="G1090" s="309" t="s">
        <v>2072</v>
      </c>
      <c r="H1090" s="309">
        <v>44693</v>
      </c>
      <c r="I1090" s="309">
        <v>44693</v>
      </c>
      <c r="J1090" s="276" t="s">
        <v>4303</v>
      </c>
    </row>
    <row r="1091" spans="1:10" ht="34.9" x14ac:dyDescent="0.35">
      <c r="A1091" s="227" t="s">
        <v>4304</v>
      </c>
      <c r="B1091" s="275" t="s">
        <v>2190</v>
      </c>
      <c r="C1091" s="275" t="s">
        <v>2190</v>
      </c>
      <c r="D1091" s="276">
        <v>1118</v>
      </c>
      <c r="E1091" s="277">
        <v>30000</v>
      </c>
      <c r="F1091" s="275" t="s">
        <v>4305</v>
      </c>
      <c r="G1091" s="309" t="s">
        <v>2072</v>
      </c>
      <c r="H1091" s="309">
        <v>44750</v>
      </c>
      <c r="I1091" s="309">
        <v>44750</v>
      </c>
      <c r="J1091" s="276" t="s">
        <v>4306</v>
      </c>
    </row>
    <row r="1092" spans="1:10" ht="34.9" x14ac:dyDescent="0.35">
      <c r="A1092" s="227" t="s">
        <v>4307</v>
      </c>
      <c r="B1092" s="275" t="s">
        <v>2190</v>
      </c>
      <c r="C1092" s="275" t="s">
        <v>2190</v>
      </c>
      <c r="D1092" s="276">
        <v>999</v>
      </c>
      <c r="E1092" s="277">
        <v>30000</v>
      </c>
      <c r="F1092" s="275" t="s">
        <v>4308</v>
      </c>
      <c r="G1092" s="309" t="s">
        <v>2072</v>
      </c>
      <c r="H1092" s="309">
        <v>44732</v>
      </c>
      <c r="I1092" s="309">
        <v>44732</v>
      </c>
      <c r="J1092" s="276" t="s">
        <v>4309</v>
      </c>
    </row>
    <row r="1093" spans="1:10" ht="34.9" x14ac:dyDescent="0.35">
      <c r="A1093" s="227" t="s">
        <v>4310</v>
      </c>
      <c r="B1093" s="275" t="s">
        <v>2190</v>
      </c>
      <c r="C1093" s="275" t="s">
        <v>2190</v>
      </c>
      <c r="D1093" s="276">
        <v>1000</v>
      </c>
      <c r="E1093" s="277">
        <v>30000</v>
      </c>
      <c r="F1093" s="275" t="s">
        <v>4311</v>
      </c>
      <c r="G1093" s="309" t="s">
        <v>2072</v>
      </c>
      <c r="H1093" s="309">
        <v>44732</v>
      </c>
      <c r="I1093" s="309">
        <v>44732</v>
      </c>
      <c r="J1093" s="276" t="s">
        <v>4312</v>
      </c>
    </row>
    <row r="1094" spans="1:10" ht="46.5" x14ac:dyDescent="0.35">
      <c r="A1094" s="227" t="s">
        <v>4313</v>
      </c>
      <c r="B1094" s="275" t="s">
        <v>2190</v>
      </c>
      <c r="C1094" s="275" t="s">
        <v>2190</v>
      </c>
      <c r="D1094" s="276">
        <v>969</v>
      </c>
      <c r="E1094" s="277">
        <v>30000</v>
      </c>
      <c r="F1094" s="275" t="s">
        <v>4314</v>
      </c>
      <c r="G1094" s="309" t="s">
        <v>2072</v>
      </c>
      <c r="H1094" s="309">
        <v>44726</v>
      </c>
      <c r="I1094" s="309">
        <v>44726</v>
      </c>
      <c r="J1094" s="276" t="s">
        <v>4315</v>
      </c>
    </row>
    <row r="1095" spans="1:10" ht="34.9" x14ac:dyDescent="0.35">
      <c r="A1095" s="227" t="s">
        <v>4316</v>
      </c>
      <c r="B1095" s="275" t="s">
        <v>2190</v>
      </c>
      <c r="C1095" s="275" t="s">
        <v>2190</v>
      </c>
      <c r="D1095" s="276">
        <v>1110</v>
      </c>
      <c r="E1095" s="277">
        <v>27000</v>
      </c>
      <c r="F1095" s="275" t="s">
        <v>4317</v>
      </c>
      <c r="G1095" s="309" t="s">
        <v>2072</v>
      </c>
      <c r="H1095" s="309">
        <v>44749</v>
      </c>
      <c r="I1095" s="309">
        <v>44749</v>
      </c>
      <c r="J1095" s="276" t="s">
        <v>4318</v>
      </c>
    </row>
    <row r="1096" spans="1:10" ht="34.9" x14ac:dyDescent="0.35">
      <c r="A1096" s="227" t="s">
        <v>4319</v>
      </c>
      <c r="B1096" s="275" t="s">
        <v>2190</v>
      </c>
      <c r="C1096" s="275" t="s">
        <v>2190</v>
      </c>
      <c r="D1096" s="276">
        <v>1031</v>
      </c>
      <c r="E1096" s="277">
        <v>21000</v>
      </c>
      <c r="F1096" s="275" t="s">
        <v>4320</v>
      </c>
      <c r="G1096" s="309" t="s">
        <v>2072</v>
      </c>
      <c r="H1096" s="309">
        <v>44740</v>
      </c>
      <c r="I1096" s="309">
        <v>44740</v>
      </c>
      <c r="J1096" s="276" t="s">
        <v>4321</v>
      </c>
    </row>
    <row r="1097" spans="1:10" ht="58.15" x14ac:dyDescent="0.35">
      <c r="A1097" s="227" t="s">
        <v>4322</v>
      </c>
      <c r="B1097" s="275" t="s">
        <v>2190</v>
      </c>
      <c r="C1097" s="275" t="s">
        <v>2190</v>
      </c>
      <c r="D1097" s="276">
        <v>867</v>
      </c>
      <c r="E1097" s="277">
        <v>30000</v>
      </c>
      <c r="F1097" s="275" t="s">
        <v>3333</v>
      </c>
      <c r="G1097" s="309" t="s">
        <v>2072</v>
      </c>
      <c r="H1097" s="309">
        <v>44707</v>
      </c>
      <c r="I1097" s="309">
        <v>44707</v>
      </c>
      <c r="J1097" s="276" t="s">
        <v>4323</v>
      </c>
    </row>
    <row r="1098" spans="1:10" ht="46.5" x14ac:dyDescent="0.35">
      <c r="A1098" s="227" t="s">
        <v>4324</v>
      </c>
      <c r="B1098" s="275" t="s">
        <v>2190</v>
      </c>
      <c r="C1098" s="275" t="s">
        <v>2190</v>
      </c>
      <c r="D1098" s="276">
        <v>864</v>
      </c>
      <c r="E1098" s="277">
        <v>30000</v>
      </c>
      <c r="F1098" s="275" t="s">
        <v>3959</v>
      </c>
      <c r="G1098" s="309" t="s">
        <v>2072</v>
      </c>
      <c r="H1098" s="309">
        <v>44706</v>
      </c>
      <c r="I1098" s="309">
        <v>44706</v>
      </c>
      <c r="J1098" s="276" t="s">
        <v>4325</v>
      </c>
    </row>
    <row r="1099" spans="1:10" ht="34.9" x14ac:dyDescent="0.35">
      <c r="A1099" s="227" t="s">
        <v>4326</v>
      </c>
      <c r="B1099" s="275" t="s">
        <v>2190</v>
      </c>
      <c r="C1099" s="275" t="s">
        <v>2190</v>
      </c>
      <c r="D1099" s="276">
        <v>464</v>
      </c>
      <c r="E1099" s="277">
        <v>27000</v>
      </c>
      <c r="F1099" s="275" t="s">
        <v>4327</v>
      </c>
      <c r="G1099" s="309" t="s">
        <v>2072</v>
      </c>
      <c r="H1099" s="309">
        <v>44634</v>
      </c>
      <c r="I1099" s="309">
        <v>44634</v>
      </c>
      <c r="J1099" s="276" t="s">
        <v>4328</v>
      </c>
    </row>
    <row r="1100" spans="1:10" ht="46.5" x14ac:dyDescent="0.35">
      <c r="A1100" s="227" t="s">
        <v>4329</v>
      </c>
      <c r="B1100" s="275" t="s">
        <v>2190</v>
      </c>
      <c r="C1100" s="275" t="s">
        <v>2190</v>
      </c>
      <c r="D1100" s="276">
        <v>112</v>
      </c>
      <c r="E1100" s="277">
        <v>21000</v>
      </c>
      <c r="F1100" s="275" t="s">
        <v>4330</v>
      </c>
      <c r="G1100" s="309" t="s">
        <v>2072</v>
      </c>
      <c r="H1100" s="309">
        <v>44582</v>
      </c>
      <c r="I1100" s="309">
        <v>44582</v>
      </c>
      <c r="J1100" s="276" t="s">
        <v>4331</v>
      </c>
    </row>
    <row r="1101" spans="1:10" ht="23.25" x14ac:dyDescent="0.35">
      <c r="A1101" s="227" t="s">
        <v>4332</v>
      </c>
      <c r="B1101" s="275" t="s">
        <v>2190</v>
      </c>
      <c r="C1101" s="275" t="s">
        <v>2190</v>
      </c>
      <c r="D1101" s="276">
        <v>441</v>
      </c>
      <c r="E1101" s="277">
        <v>21000</v>
      </c>
      <c r="F1101" s="275" t="s">
        <v>4278</v>
      </c>
      <c r="G1101" s="309" t="s">
        <v>2072</v>
      </c>
      <c r="H1101" s="309">
        <v>44629</v>
      </c>
      <c r="I1101" s="309">
        <v>44629</v>
      </c>
      <c r="J1101" s="276" t="s">
        <v>4333</v>
      </c>
    </row>
    <row r="1102" spans="1:10" ht="46.5" x14ac:dyDescent="0.35">
      <c r="A1102" s="291" t="s">
        <v>4334</v>
      </c>
      <c r="B1102" s="275" t="s">
        <v>2190</v>
      </c>
      <c r="C1102" s="275" t="s">
        <v>2190</v>
      </c>
      <c r="D1102" s="276">
        <v>137</v>
      </c>
      <c r="E1102" s="277">
        <v>20000</v>
      </c>
      <c r="F1102" s="275" t="s">
        <v>4335</v>
      </c>
      <c r="G1102" s="309" t="s">
        <v>2072</v>
      </c>
      <c r="H1102" s="309">
        <v>44585</v>
      </c>
      <c r="I1102" s="309">
        <v>44585</v>
      </c>
      <c r="J1102" s="276" t="s">
        <v>4336</v>
      </c>
    </row>
    <row r="1103" spans="1:10" ht="34.9" x14ac:dyDescent="0.35">
      <c r="A1103" s="227" t="s">
        <v>4337</v>
      </c>
      <c r="B1103" s="275" t="s">
        <v>2190</v>
      </c>
      <c r="C1103" s="275" t="s">
        <v>2190</v>
      </c>
      <c r="D1103" s="276">
        <v>451</v>
      </c>
      <c r="E1103" s="277">
        <v>21000</v>
      </c>
      <c r="F1103" s="275" t="s">
        <v>4338</v>
      </c>
      <c r="G1103" s="309" t="s">
        <v>2072</v>
      </c>
      <c r="H1103" s="309">
        <v>44631</v>
      </c>
      <c r="I1103" s="309">
        <v>44631</v>
      </c>
      <c r="J1103" s="276" t="s">
        <v>4339</v>
      </c>
    </row>
    <row r="1104" spans="1:10" ht="23.25" x14ac:dyDescent="0.35">
      <c r="A1104" s="227" t="s">
        <v>4340</v>
      </c>
      <c r="B1104" s="275" t="s">
        <v>2190</v>
      </c>
      <c r="C1104" s="275" t="s">
        <v>2190</v>
      </c>
      <c r="D1104" s="276">
        <v>440</v>
      </c>
      <c r="E1104" s="277">
        <v>21000</v>
      </c>
      <c r="F1104" s="275" t="s">
        <v>4269</v>
      </c>
      <c r="G1104" s="309" t="s">
        <v>2072</v>
      </c>
      <c r="H1104" s="309">
        <v>44629</v>
      </c>
      <c r="I1104" s="309">
        <v>44629</v>
      </c>
      <c r="J1104" s="276" t="s">
        <v>4341</v>
      </c>
    </row>
    <row r="1105" spans="1:10" ht="23.25" x14ac:dyDescent="0.35">
      <c r="A1105" s="227" t="s">
        <v>4340</v>
      </c>
      <c r="B1105" s="275" t="s">
        <v>2190</v>
      </c>
      <c r="C1105" s="275" t="s">
        <v>2190</v>
      </c>
      <c r="D1105" s="276">
        <v>439</v>
      </c>
      <c r="E1105" s="277">
        <v>21000</v>
      </c>
      <c r="F1105" s="275" t="s">
        <v>4275</v>
      </c>
      <c r="G1105" s="309" t="s">
        <v>2072</v>
      </c>
      <c r="H1105" s="309">
        <v>44629</v>
      </c>
      <c r="I1105" s="309">
        <v>44629</v>
      </c>
      <c r="J1105" s="276" t="s">
        <v>4342</v>
      </c>
    </row>
    <row r="1106" spans="1:10" ht="23.25" x14ac:dyDescent="0.35">
      <c r="A1106" s="227" t="s">
        <v>4343</v>
      </c>
      <c r="B1106" s="275" t="s">
        <v>2190</v>
      </c>
      <c r="C1106" s="275" t="s">
        <v>2190</v>
      </c>
      <c r="D1106" s="276">
        <v>596</v>
      </c>
      <c r="E1106" s="277">
        <v>30000</v>
      </c>
      <c r="F1106" s="275" t="s">
        <v>2276</v>
      </c>
      <c r="G1106" s="309" t="s">
        <v>2072</v>
      </c>
      <c r="H1106" s="309">
        <v>44671</v>
      </c>
      <c r="I1106" s="309">
        <v>44671</v>
      </c>
      <c r="J1106" s="276" t="s">
        <v>4344</v>
      </c>
    </row>
    <row r="1107" spans="1:10" ht="23.25" x14ac:dyDescent="0.35">
      <c r="A1107" s="227" t="s">
        <v>4345</v>
      </c>
      <c r="B1107" s="275" t="s">
        <v>2190</v>
      </c>
      <c r="C1107" s="275" t="s">
        <v>2190</v>
      </c>
      <c r="D1107" s="276">
        <v>611</v>
      </c>
      <c r="E1107" s="277">
        <v>30000</v>
      </c>
      <c r="F1107" s="275" t="s">
        <v>3275</v>
      </c>
      <c r="G1107" s="309" t="s">
        <v>2072</v>
      </c>
      <c r="H1107" s="309">
        <v>44673</v>
      </c>
      <c r="I1107" s="309">
        <v>44673</v>
      </c>
      <c r="J1107" s="276" t="s">
        <v>4346</v>
      </c>
    </row>
    <row r="1108" spans="1:10" ht="23.25" x14ac:dyDescent="0.35">
      <c r="A1108" s="227" t="s">
        <v>4347</v>
      </c>
      <c r="B1108" s="275" t="s">
        <v>2190</v>
      </c>
      <c r="C1108" s="275" t="s">
        <v>2190</v>
      </c>
      <c r="D1108" s="276">
        <v>540</v>
      </c>
      <c r="E1108" s="277">
        <v>21000</v>
      </c>
      <c r="F1108" s="275" t="s">
        <v>3826</v>
      </c>
      <c r="G1108" s="309" t="s">
        <v>2072</v>
      </c>
      <c r="H1108" s="309">
        <v>44652</v>
      </c>
      <c r="I1108" s="309">
        <v>44652</v>
      </c>
      <c r="J1108" s="276" t="s">
        <v>4348</v>
      </c>
    </row>
    <row r="1109" spans="1:10" ht="23.25" x14ac:dyDescent="0.35">
      <c r="A1109" s="227" t="s">
        <v>4349</v>
      </c>
      <c r="B1109" s="275" t="s">
        <v>2190</v>
      </c>
      <c r="C1109" s="275" t="s">
        <v>2190</v>
      </c>
      <c r="D1109" s="276">
        <v>542</v>
      </c>
      <c r="E1109" s="277">
        <v>30000</v>
      </c>
      <c r="F1109" s="275" t="s">
        <v>4350</v>
      </c>
      <c r="G1109" s="309" t="s">
        <v>2072</v>
      </c>
      <c r="H1109" s="309">
        <v>44652</v>
      </c>
      <c r="I1109" s="309">
        <v>44652</v>
      </c>
      <c r="J1109" s="276" t="s">
        <v>4351</v>
      </c>
    </row>
    <row r="1110" spans="1:10" ht="46.5" x14ac:dyDescent="0.35">
      <c r="A1110" s="227" t="s">
        <v>4352</v>
      </c>
      <c r="B1110" s="275" t="s">
        <v>2190</v>
      </c>
      <c r="C1110" s="275" t="s">
        <v>2190</v>
      </c>
      <c r="D1110" s="276">
        <v>858</v>
      </c>
      <c r="E1110" s="277">
        <v>27000</v>
      </c>
      <c r="F1110" s="275" t="s">
        <v>4338</v>
      </c>
      <c r="G1110" s="309" t="s">
        <v>2072</v>
      </c>
      <c r="H1110" s="309">
        <v>44706</v>
      </c>
      <c r="I1110" s="309">
        <v>44706</v>
      </c>
      <c r="J1110" s="276" t="s">
        <v>4353</v>
      </c>
    </row>
    <row r="1111" spans="1:10" ht="23.25" x14ac:dyDescent="0.35">
      <c r="A1111" s="227" t="s">
        <v>4354</v>
      </c>
      <c r="B1111" s="275" t="s">
        <v>2190</v>
      </c>
      <c r="C1111" s="275" t="s">
        <v>2190</v>
      </c>
      <c r="D1111" s="276">
        <v>865</v>
      </c>
      <c r="E1111" s="277">
        <v>27000</v>
      </c>
      <c r="F1111" s="275" t="s">
        <v>4355</v>
      </c>
      <c r="G1111" s="309" t="s">
        <v>2072</v>
      </c>
      <c r="H1111" s="309">
        <v>44707</v>
      </c>
      <c r="I1111" s="309">
        <v>44707</v>
      </c>
      <c r="J1111" s="276" t="s">
        <v>4356</v>
      </c>
    </row>
    <row r="1112" spans="1:10" ht="23.25" x14ac:dyDescent="0.35">
      <c r="A1112" s="227" t="s">
        <v>4357</v>
      </c>
      <c r="B1112" s="275" t="s">
        <v>2190</v>
      </c>
      <c r="C1112" s="275" t="s">
        <v>2190</v>
      </c>
      <c r="D1112" s="276">
        <v>557</v>
      </c>
      <c r="E1112" s="277">
        <v>33000</v>
      </c>
      <c r="F1112" s="275" t="s">
        <v>2230</v>
      </c>
      <c r="G1112" s="309" t="s">
        <v>2072</v>
      </c>
      <c r="H1112" s="309">
        <v>44659</v>
      </c>
      <c r="I1112" s="309">
        <v>44659</v>
      </c>
      <c r="J1112" s="276" t="s">
        <v>4358</v>
      </c>
    </row>
    <row r="1113" spans="1:10" ht="23.25" x14ac:dyDescent="0.35">
      <c r="A1113" s="227" t="s">
        <v>4359</v>
      </c>
      <c r="B1113" s="275" t="s">
        <v>2190</v>
      </c>
      <c r="C1113" s="275" t="s">
        <v>2190</v>
      </c>
      <c r="D1113" s="276">
        <v>113</v>
      </c>
      <c r="E1113" s="277">
        <v>30000</v>
      </c>
      <c r="F1113" s="275" t="s">
        <v>2230</v>
      </c>
      <c r="G1113" s="309" t="s">
        <v>2072</v>
      </c>
      <c r="H1113" s="309">
        <v>44582</v>
      </c>
      <c r="I1113" s="309">
        <v>44582</v>
      </c>
      <c r="J1113" s="276" t="s">
        <v>4049</v>
      </c>
    </row>
    <row r="1114" spans="1:10" ht="46.5" x14ac:dyDescent="0.35">
      <c r="A1114" s="227" t="s">
        <v>4360</v>
      </c>
      <c r="B1114" s="275" t="s">
        <v>2190</v>
      </c>
      <c r="C1114" s="275" t="s">
        <v>2190</v>
      </c>
      <c r="D1114" s="276">
        <v>287</v>
      </c>
      <c r="E1114" s="277">
        <v>27000</v>
      </c>
      <c r="F1114" s="275" t="s">
        <v>2375</v>
      </c>
      <c r="G1114" s="309" t="s">
        <v>2072</v>
      </c>
      <c r="H1114" s="309">
        <v>44600</v>
      </c>
      <c r="I1114" s="309">
        <v>44600</v>
      </c>
      <c r="J1114" s="276" t="s">
        <v>4361</v>
      </c>
    </row>
    <row r="1115" spans="1:10" ht="23.25" x14ac:dyDescent="0.35">
      <c r="A1115" s="227" t="s">
        <v>4362</v>
      </c>
      <c r="B1115" s="275" t="s">
        <v>2190</v>
      </c>
      <c r="C1115" s="275" t="s">
        <v>2190</v>
      </c>
      <c r="D1115" s="276">
        <v>413</v>
      </c>
      <c r="E1115" s="277">
        <v>20000</v>
      </c>
      <c r="F1115" s="275" t="s">
        <v>4363</v>
      </c>
      <c r="G1115" s="309" t="s">
        <v>2072</v>
      </c>
      <c r="H1115" s="309">
        <v>44621</v>
      </c>
      <c r="I1115" s="309">
        <v>44621</v>
      </c>
      <c r="J1115" s="276" t="s">
        <v>4364</v>
      </c>
    </row>
    <row r="1116" spans="1:10" ht="34.9" x14ac:dyDescent="0.35">
      <c r="A1116" s="227" t="s">
        <v>4365</v>
      </c>
      <c r="B1116" s="275" t="s">
        <v>2190</v>
      </c>
      <c r="C1116" s="275" t="s">
        <v>2190</v>
      </c>
      <c r="D1116" s="276">
        <v>465</v>
      </c>
      <c r="E1116" s="277">
        <v>31200</v>
      </c>
      <c r="F1116" s="275" t="s">
        <v>4366</v>
      </c>
      <c r="G1116" s="309" t="s">
        <v>2072</v>
      </c>
      <c r="H1116" s="309">
        <v>44634</v>
      </c>
      <c r="I1116" s="309">
        <v>44634</v>
      </c>
      <c r="J1116" s="276" t="s">
        <v>4367</v>
      </c>
    </row>
    <row r="1117" spans="1:10" ht="34.9" x14ac:dyDescent="0.35">
      <c r="A1117" s="227" t="s">
        <v>4368</v>
      </c>
      <c r="B1117" s="275" t="s">
        <v>2190</v>
      </c>
      <c r="C1117" s="275" t="s">
        <v>2190</v>
      </c>
      <c r="D1117" s="276">
        <v>82</v>
      </c>
      <c r="E1117" s="277">
        <v>30000</v>
      </c>
      <c r="F1117" s="275" t="s">
        <v>4369</v>
      </c>
      <c r="G1117" s="309" t="s">
        <v>2072</v>
      </c>
      <c r="H1117" s="309">
        <v>44579</v>
      </c>
      <c r="I1117" s="309">
        <v>44579</v>
      </c>
      <c r="J1117" s="276" t="s">
        <v>4370</v>
      </c>
    </row>
    <row r="1118" spans="1:10" ht="46.5" x14ac:dyDescent="0.35">
      <c r="A1118" s="227" t="s">
        <v>4371</v>
      </c>
      <c r="B1118" s="275" t="s">
        <v>2190</v>
      </c>
      <c r="C1118" s="275" t="s">
        <v>2190</v>
      </c>
      <c r="D1118" s="276">
        <v>695</v>
      </c>
      <c r="E1118" s="277">
        <v>26000</v>
      </c>
      <c r="F1118" s="275" t="s">
        <v>4372</v>
      </c>
      <c r="G1118" s="309" t="s">
        <v>2072</v>
      </c>
      <c r="H1118" s="309">
        <v>44685</v>
      </c>
      <c r="I1118" s="309">
        <v>44685</v>
      </c>
      <c r="J1118" s="276" t="s">
        <v>4373</v>
      </c>
    </row>
    <row r="1119" spans="1:10" ht="34.9" x14ac:dyDescent="0.35">
      <c r="A1119" s="227" t="s">
        <v>4374</v>
      </c>
      <c r="B1119" s="275" t="s">
        <v>2190</v>
      </c>
      <c r="C1119" s="275" t="s">
        <v>2190</v>
      </c>
      <c r="D1119" s="276">
        <v>994</v>
      </c>
      <c r="E1119" s="277">
        <v>31200</v>
      </c>
      <c r="F1119" s="275" t="s">
        <v>3363</v>
      </c>
      <c r="G1119" s="309" t="s">
        <v>2072</v>
      </c>
      <c r="H1119" s="309">
        <v>44729</v>
      </c>
      <c r="I1119" s="309">
        <v>44729</v>
      </c>
      <c r="J1119" s="276" t="s">
        <v>4375</v>
      </c>
    </row>
    <row r="1120" spans="1:10" ht="46.5" x14ac:dyDescent="0.35">
      <c r="A1120" s="227" t="s">
        <v>4376</v>
      </c>
      <c r="B1120" s="275" t="s">
        <v>2190</v>
      </c>
      <c r="C1120" s="275" t="s">
        <v>2190</v>
      </c>
      <c r="D1120" s="276">
        <v>534</v>
      </c>
      <c r="E1120" s="277">
        <v>20000</v>
      </c>
      <c r="F1120" s="275" t="s">
        <v>3333</v>
      </c>
      <c r="G1120" s="309" t="s">
        <v>2072</v>
      </c>
      <c r="H1120" s="309">
        <v>44652</v>
      </c>
      <c r="I1120" s="309">
        <v>44652</v>
      </c>
      <c r="J1120" s="276" t="s">
        <v>4377</v>
      </c>
    </row>
    <row r="1121" spans="1:10" ht="34.9" x14ac:dyDescent="0.35">
      <c r="A1121" s="227" t="s">
        <v>4378</v>
      </c>
      <c r="B1121" s="275" t="s">
        <v>2190</v>
      </c>
      <c r="C1121" s="275" t="s">
        <v>2190</v>
      </c>
      <c r="D1121" s="276">
        <v>547</v>
      </c>
      <c r="E1121" s="277">
        <v>28000</v>
      </c>
      <c r="F1121" s="275" t="s">
        <v>4379</v>
      </c>
      <c r="G1121" s="309" t="s">
        <v>2072</v>
      </c>
      <c r="H1121" s="309">
        <v>44658</v>
      </c>
      <c r="I1121" s="309">
        <v>44658</v>
      </c>
      <c r="J1121" s="276" t="s">
        <v>4380</v>
      </c>
    </row>
    <row r="1122" spans="1:10" ht="23.25" x14ac:dyDescent="0.35">
      <c r="A1122" s="227" t="s">
        <v>4381</v>
      </c>
      <c r="B1122" s="275" t="s">
        <v>2190</v>
      </c>
      <c r="C1122" s="275" t="s">
        <v>2190</v>
      </c>
      <c r="D1122" s="276">
        <v>853</v>
      </c>
      <c r="E1122" s="277">
        <v>27000</v>
      </c>
      <c r="F1122" s="275" t="s">
        <v>2408</v>
      </c>
      <c r="G1122" s="309" t="s">
        <v>2072</v>
      </c>
      <c r="H1122" s="309">
        <v>44706</v>
      </c>
      <c r="I1122" s="309">
        <v>44706</v>
      </c>
      <c r="J1122" s="276" t="s">
        <v>4382</v>
      </c>
    </row>
    <row r="1123" spans="1:10" ht="58.15" x14ac:dyDescent="0.35">
      <c r="A1123" s="227" t="s">
        <v>4383</v>
      </c>
      <c r="B1123" s="275" t="s">
        <v>2190</v>
      </c>
      <c r="C1123" s="275" t="s">
        <v>2190</v>
      </c>
      <c r="D1123" s="276">
        <v>918</v>
      </c>
      <c r="E1123" s="277">
        <v>27000</v>
      </c>
      <c r="F1123" s="275" t="s">
        <v>4384</v>
      </c>
      <c r="G1123" s="309" t="s">
        <v>2072</v>
      </c>
      <c r="H1123" s="309">
        <v>44713</v>
      </c>
      <c r="I1123" s="309">
        <v>44713</v>
      </c>
      <c r="J1123" s="276" t="s">
        <v>4385</v>
      </c>
    </row>
    <row r="1124" spans="1:10" ht="34.9" x14ac:dyDescent="0.35">
      <c r="A1124" s="227" t="s">
        <v>4386</v>
      </c>
      <c r="B1124" s="275" t="s">
        <v>2190</v>
      </c>
      <c r="C1124" s="275" t="s">
        <v>2190</v>
      </c>
      <c r="D1124" s="276">
        <v>910</v>
      </c>
      <c r="E1124" s="277">
        <v>25000</v>
      </c>
      <c r="F1124" s="275" t="s">
        <v>4387</v>
      </c>
      <c r="G1124" s="309" t="s">
        <v>2072</v>
      </c>
      <c r="H1124" s="309">
        <v>44712</v>
      </c>
      <c r="I1124" s="309">
        <v>44712</v>
      </c>
      <c r="J1124" s="276" t="s">
        <v>4388</v>
      </c>
    </row>
    <row r="1125" spans="1:10" ht="34.9" x14ac:dyDescent="0.35">
      <c r="A1125" s="227" t="s">
        <v>4389</v>
      </c>
      <c r="B1125" s="275" t="s">
        <v>2190</v>
      </c>
      <c r="C1125" s="275" t="s">
        <v>2190</v>
      </c>
      <c r="D1125" s="276">
        <v>845</v>
      </c>
      <c r="E1125" s="277">
        <v>22500</v>
      </c>
      <c r="F1125" s="275" t="s">
        <v>3295</v>
      </c>
      <c r="G1125" s="309" t="s">
        <v>2072</v>
      </c>
      <c r="H1125" s="309">
        <v>44705</v>
      </c>
      <c r="I1125" s="309">
        <v>44705</v>
      </c>
      <c r="J1125" s="276" t="s">
        <v>4390</v>
      </c>
    </row>
    <row r="1126" spans="1:10" ht="34.9" x14ac:dyDescent="0.35">
      <c r="A1126" s="227" t="s">
        <v>4389</v>
      </c>
      <c r="B1126" s="275" t="s">
        <v>2190</v>
      </c>
      <c r="C1126" s="275" t="s">
        <v>2190</v>
      </c>
      <c r="D1126" s="276">
        <v>844</v>
      </c>
      <c r="E1126" s="277">
        <v>35000</v>
      </c>
      <c r="F1126" s="275" t="s">
        <v>4391</v>
      </c>
      <c r="G1126" s="309" t="s">
        <v>2072</v>
      </c>
      <c r="H1126" s="309">
        <v>44705</v>
      </c>
      <c r="I1126" s="309">
        <v>44705</v>
      </c>
      <c r="J1126" s="276" t="s">
        <v>4392</v>
      </c>
    </row>
    <row r="1127" spans="1:10" ht="34.9" x14ac:dyDescent="0.35">
      <c r="A1127" s="227" t="s">
        <v>4393</v>
      </c>
      <c r="B1127" s="275" t="s">
        <v>2190</v>
      </c>
      <c r="C1127" s="275" t="s">
        <v>2190</v>
      </c>
      <c r="D1127" s="276">
        <v>825</v>
      </c>
      <c r="E1127" s="277">
        <v>35000</v>
      </c>
      <c r="F1127" s="275" t="s">
        <v>4236</v>
      </c>
      <c r="G1127" s="309" t="s">
        <v>2072</v>
      </c>
      <c r="H1127" s="309">
        <v>44704</v>
      </c>
      <c r="I1127" s="309">
        <v>44704</v>
      </c>
      <c r="J1127" s="276" t="s">
        <v>4394</v>
      </c>
    </row>
    <row r="1128" spans="1:10" ht="34.9" x14ac:dyDescent="0.35">
      <c r="A1128" s="227" t="s">
        <v>4395</v>
      </c>
      <c r="B1128" s="275" t="s">
        <v>2190</v>
      </c>
      <c r="C1128" s="275" t="s">
        <v>2190</v>
      </c>
      <c r="D1128" s="276">
        <v>824</v>
      </c>
      <c r="E1128" s="277">
        <v>30000</v>
      </c>
      <c r="F1128" s="275" t="s">
        <v>4396</v>
      </c>
      <c r="G1128" s="309" t="s">
        <v>2072</v>
      </c>
      <c r="H1128" s="309">
        <v>44704</v>
      </c>
      <c r="I1128" s="309">
        <v>44704</v>
      </c>
      <c r="J1128" s="276" t="s">
        <v>4397</v>
      </c>
    </row>
    <row r="1129" spans="1:10" ht="34.9" x14ac:dyDescent="0.35">
      <c r="A1129" s="227" t="s">
        <v>4398</v>
      </c>
      <c r="B1129" s="275" t="s">
        <v>2190</v>
      </c>
      <c r="C1129" s="275" t="s">
        <v>2190</v>
      </c>
      <c r="D1129" s="276">
        <v>951</v>
      </c>
      <c r="E1129" s="277">
        <v>21000</v>
      </c>
      <c r="F1129" s="275" t="s">
        <v>4399</v>
      </c>
      <c r="G1129" s="309" t="s">
        <v>2072</v>
      </c>
      <c r="H1129" s="309">
        <v>44719</v>
      </c>
      <c r="I1129" s="309">
        <v>44719</v>
      </c>
      <c r="J1129" s="276" t="s">
        <v>4400</v>
      </c>
    </row>
    <row r="1130" spans="1:10" ht="58.15" x14ac:dyDescent="0.35">
      <c r="A1130" s="227" t="s">
        <v>4401</v>
      </c>
      <c r="B1130" s="275" t="s">
        <v>2190</v>
      </c>
      <c r="C1130" s="275" t="s">
        <v>2190</v>
      </c>
      <c r="D1130" s="276">
        <v>873</v>
      </c>
      <c r="E1130" s="277">
        <v>35200</v>
      </c>
      <c r="F1130" s="275" t="s">
        <v>2395</v>
      </c>
      <c r="G1130" s="309" t="s">
        <v>2072</v>
      </c>
      <c r="H1130" s="309">
        <v>44707</v>
      </c>
      <c r="I1130" s="309">
        <v>44707</v>
      </c>
      <c r="J1130" s="276" t="s">
        <v>4402</v>
      </c>
    </row>
    <row r="1131" spans="1:10" ht="34.9" x14ac:dyDescent="0.35">
      <c r="A1131" s="227" t="s">
        <v>4403</v>
      </c>
      <c r="B1131" s="275" t="s">
        <v>2190</v>
      </c>
      <c r="C1131" s="275" t="s">
        <v>2190</v>
      </c>
      <c r="D1131" s="276">
        <v>832</v>
      </c>
      <c r="E1131" s="277">
        <v>32000</v>
      </c>
      <c r="F1131" s="275" t="s">
        <v>3389</v>
      </c>
      <c r="G1131" s="309" t="s">
        <v>2072</v>
      </c>
      <c r="H1131" s="309">
        <v>44704</v>
      </c>
      <c r="I1131" s="309">
        <v>44704</v>
      </c>
      <c r="J1131" s="276" t="s">
        <v>4404</v>
      </c>
    </row>
    <row r="1132" spans="1:10" ht="23.25" x14ac:dyDescent="0.35">
      <c r="A1132" s="227" t="s">
        <v>4405</v>
      </c>
      <c r="B1132" s="275" t="s">
        <v>2190</v>
      </c>
      <c r="C1132" s="275" t="s">
        <v>2190</v>
      </c>
      <c r="D1132" s="276">
        <v>831</v>
      </c>
      <c r="E1132" s="277">
        <v>36000</v>
      </c>
      <c r="F1132" s="275" t="s">
        <v>2448</v>
      </c>
      <c r="G1132" s="309" t="s">
        <v>2072</v>
      </c>
      <c r="H1132" s="309">
        <v>44704</v>
      </c>
      <c r="I1132" s="309">
        <v>44704</v>
      </c>
      <c r="J1132" s="276" t="s">
        <v>4406</v>
      </c>
    </row>
    <row r="1133" spans="1:10" ht="46.5" x14ac:dyDescent="0.35">
      <c r="A1133" s="227" t="s">
        <v>4407</v>
      </c>
      <c r="B1133" s="275" t="s">
        <v>2190</v>
      </c>
      <c r="C1133" s="275" t="s">
        <v>2190</v>
      </c>
      <c r="D1133" s="276">
        <v>890</v>
      </c>
      <c r="E1133" s="277">
        <v>30000</v>
      </c>
      <c r="F1133" s="275" t="s">
        <v>4408</v>
      </c>
      <c r="G1133" s="309" t="s">
        <v>2072</v>
      </c>
      <c r="H1133" s="309">
        <v>44708</v>
      </c>
      <c r="I1133" s="309">
        <v>44708</v>
      </c>
      <c r="J1133" s="276" t="s">
        <v>4409</v>
      </c>
    </row>
    <row r="1134" spans="1:10" ht="23.25" x14ac:dyDescent="0.35">
      <c r="A1134" s="227" t="s">
        <v>4410</v>
      </c>
      <c r="B1134" s="275" t="s">
        <v>2190</v>
      </c>
      <c r="C1134" s="275" t="s">
        <v>2190</v>
      </c>
      <c r="D1134" s="276">
        <v>506</v>
      </c>
      <c r="E1134" s="277">
        <v>21000</v>
      </c>
      <c r="F1134" s="275" t="s">
        <v>4411</v>
      </c>
      <c r="G1134" s="309" t="s">
        <v>2072</v>
      </c>
      <c r="H1134" s="309">
        <v>44644</v>
      </c>
      <c r="I1134" s="309">
        <v>44644</v>
      </c>
      <c r="J1134" s="276" t="s">
        <v>4412</v>
      </c>
    </row>
    <row r="1135" spans="1:10" ht="46.5" x14ac:dyDescent="0.35">
      <c r="A1135" s="227" t="s">
        <v>4413</v>
      </c>
      <c r="B1135" s="275" t="s">
        <v>2190</v>
      </c>
      <c r="C1135" s="275" t="s">
        <v>2190</v>
      </c>
      <c r="D1135" s="276">
        <v>521</v>
      </c>
      <c r="E1135" s="277">
        <v>24000</v>
      </c>
      <c r="F1135" s="275" t="s">
        <v>3650</v>
      </c>
      <c r="G1135" s="309" t="s">
        <v>2072</v>
      </c>
      <c r="H1135" s="309">
        <v>44650</v>
      </c>
      <c r="I1135" s="309">
        <v>44650</v>
      </c>
      <c r="J1135" s="276" t="s">
        <v>4414</v>
      </c>
    </row>
    <row r="1136" spans="1:10" ht="46.5" x14ac:dyDescent="0.35">
      <c r="A1136" s="227" t="s">
        <v>4415</v>
      </c>
      <c r="B1136" s="275" t="s">
        <v>2190</v>
      </c>
      <c r="C1136" s="275" t="s">
        <v>2190</v>
      </c>
      <c r="D1136" s="276">
        <v>517</v>
      </c>
      <c r="E1136" s="277">
        <v>24000</v>
      </c>
      <c r="F1136" s="275" t="s">
        <v>3336</v>
      </c>
      <c r="G1136" s="309" t="s">
        <v>2072</v>
      </c>
      <c r="H1136" s="309">
        <v>44649</v>
      </c>
      <c r="I1136" s="309">
        <v>44649</v>
      </c>
      <c r="J1136" s="276" t="s">
        <v>4416</v>
      </c>
    </row>
    <row r="1137" spans="1:10" ht="23.25" x14ac:dyDescent="0.35">
      <c r="A1137" s="227" t="s">
        <v>4417</v>
      </c>
      <c r="B1137" s="275" t="s">
        <v>2190</v>
      </c>
      <c r="C1137" s="275" t="s">
        <v>2190</v>
      </c>
      <c r="D1137" s="276">
        <v>554</v>
      </c>
      <c r="E1137" s="277">
        <v>27000</v>
      </c>
      <c r="F1137" s="275" t="s">
        <v>4418</v>
      </c>
      <c r="G1137" s="309" t="s">
        <v>2072</v>
      </c>
      <c r="H1137" s="309">
        <v>44659</v>
      </c>
      <c r="I1137" s="309">
        <v>44659</v>
      </c>
      <c r="J1137" s="276" t="s">
        <v>4419</v>
      </c>
    </row>
    <row r="1138" spans="1:10" ht="23.25" x14ac:dyDescent="0.35">
      <c r="A1138" s="227" t="s">
        <v>4420</v>
      </c>
      <c r="B1138" s="275" t="s">
        <v>2190</v>
      </c>
      <c r="C1138" s="275" t="s">
        <v>2190</v>
      </c>
      <c r="D1138" s="276">
        <v>426</v>
      </c>
      <c r="E1138" s="277">
        <v>30000</v>
      </c>
      <c r="F1138" s="275" t="s">
        <v>4421</v>
      </c>
      <c r="G1138" s="309" t="s">
        <v>2072</v>
      </c>
      <c r="H1138" s="309">
        <v>44623</v>
      </c>
      <c r="I1138" s="309">
        <v>44623</v>
      </c>
      <c r="J1138" s="276" t="s">
        <v>4422</v>
      </c>
    </row>
    <row r="1139" spans="1:10" ht="23.25" x14ac:dyDescent="0.35">
      <c r="A1139" s="227" t="s">
        <v>4423</v>
      </c>
      <c r="B1139" s="275" t="s">
        <v>2190</v>
      </c>
      <c r="C1139" s="275" t="s">
        <v>2190</v>
      </c>
      <c r="D1139" s="276">
        <v>434</v>
      </c>
      <c r="E1139" s="277">
        <v>30000</v>
      </c>
      <c r="F1139" s="275" t="s">
        <v>4424</v>
      </c>
      <c r="G1139" s="309" t="s">
        <v>2072</v>
      </c>
      <c r="H1139" s="309">
        <v>44628</v>
      </c>
      <c r="I1139" s="309">
        <v>44628</v>
      </c>
      <c r="J1139" s="276" t="s">
        <v>4425</v>
      </c>
    </row>
    <row r="1140" spans="1:10" ht="23.25" x14ac:dyDescent="0.35">
      <c r="A1140" s="227" t="s">
        <v>4426</v>
      </c>
      <c r="B1140" s="275" t="s">
        <v>2190</v>
      </c>
      <c r="C1140" s="275" t="s">
        <v>2190</v>
      </c>
      <c r="D1140" s="276">
        <v>1238</v>
      </c>
      <c r="E1140" s="277">
        <v>36092</v>
      </c>
      <c r="F1140" s="275" t="s">
        <v>2851</v>
      </c>
      <c r="G1140" s="309" t="s">
        <v>2072</v>
      </c>
      <c r="H1140" s="309">
        <v>44763</v>
      </c>
      <c r="I1140" s="309">
        <v>44763</v>
      </c>
      <c r="J1140" s="276" t="s">
        <v>4427</v>
      </c>
    </row>
    <row r="1141" spans="1:10" ht="34.9" x14ac:dyDescent="0.35">
      <c r="A1141" s="227" t="s">
        <v>4428</v>
      </c>
      <c r="B1141" s="275" t="s">
        <v>2190</v>
      </c>
      <c r="C1141" s="275" t="s">
        <v>2190</v>
      </c>
      <c r="D1141" s="276">
        <v>1142</v>
      </c>
      <c r="E1141" s="277">
        <v>19078</v>
      </c>
      <c r="F1141" s="275" t="s">
        <v>2851</v>
      </c>
      <c r="G1141" s="309" t="s">
        <v>2072</v>
      </c>
      <c r="H1141" s="309">
        <v>44754</v>
      </c>
      <c r="I1141" s="309">
        <v>44754</v>
      </c>
      <c r="J1141" s="276" t="s">
        <v>4429</v>
      </c>
    </row>
    <row r="1142" spans="1:10" ht="69.75" x14ac:dyDescent="0.35">
      <c r="A1142" s="227" t="s">
        <v>4430</v>
      </c>
      <c r="B1142" s="275" t="s">
        <v>2190</v>
      </c>
      <c r="C1142" s="275" t="s">
        <v>2190</v>
      </c>
      <c r="D1142" s="276">
        <v>1111</v>
      </c>
      <c r="E1142" s="277">
        <v>24300</v>
      </c>
      <c r="F1142" s="275" t="s">
        <v>4431</v>
      </c>
      <c r="G1142" s="309" t="s">
        <v>2072</v>
      </c>
      <c r="H1142" s="309">
        <v>44749</v>
      </c>
      <c r="I1142" s="309">
        <v>44749</v>
      </c>
      <c r="J1142" s="276" t="s">
        <v>4432</v>
      </c>
    </row>
    <row r="1143" spans="1:10" ht="34.9" x14ac:dyDescent="0.35">
      <c r="A1143" s="227" t="s">
        <v>4433</v>
      </c>
      <c r="B1143" s="275" t="s">
        <v>2190</v>
      </c>
      <c r="C1143" s="275" t="s">
        <v>2190</v>
      </c>
      <c r="D1143" s="276">
        <v>1106</v>
      </c>
      <c r="E1143" s="277">
        <v>36500</v>
      </c>
      <c r="F1143" s="275" t="s">
        <v>4434</v>
      </c>
      <c r="G1143" s="309" t="s">
        <v>2072</v>
      </c>
      <c r="H1143" s="309">
        <v>44748</v>
      </c>
      <c r="I1143" s="309">
        <v>44748</v>
      </c>
      <c r="J1143" s="276" t="s">
        <v>4435</v>
      </c>
    </row>
    <row r="1144" spans="1:10" ht="46.5" x14ac:dyDescent="0.35">
      <c r="A1144" s="227" t="s">
        <v>4436</v>
      </c>
      <c r="B1144" s="275" t="s">
        <v>2190</v>
      </c>
      <c r="C1144" s="275" t="s">
        <v>2190</v>
      </c>
      <c r="D1144" s="276">
        <v>1087</v>
      </c>
      <c r="E1144" s="277">
        <v>36000</v>
      </c>
      <c r="F1144" s="275" t="s">
        <v>3578</v>
      </c>
      <c r="G1144" s="309" t="s">
        <v>2072</v>
      </c>
      <c r="H1144" s="309">
        <v>44747</v>
      </c>
      <c r="I1144" s="309">
        <v>44747</v>
      </c>
      <c r="J1144" s="276" t="s">
        <v>4437</v>
      </c>
    </row>
    <row r="1145" spans="1:10" ht="34.9" x14ac:dyDescent="0.35">
      <c r="A1145" s="227" t="s">
        <v>4438</v>
      </c>
      <c r="B1145" s="275" t="s">
        <v>2190</v>
      </c>
      <c r="C1145" s="275" t="s">
        <v>2190</v>
      </c>
      <c r="D1145" s="276">
        <v>1083</v>
      </c>
      <c r="E1145" s="277">
        <v>32000</v>
      </c>
      <c r="F1145" s="275" t="s">
        <v>3647</v>
      </c>
      <c r="G1145" s="309" t="s">
        <v>2072</v>
      </c>
      <c r="H1145" s="309">
        <v>44747</v>
      </c>
      <c r="I1145" s="309">
        <v>44747</v>
      </c>
      <c r="J1145" s="276" t="s">
        <v>4439</v>
      </c>
    </row>
    <row r="1146" spans="1:10" ht="23.25" x14ac:dyDescent="0.35">
      <c r="A1146" s="227" t="s">
        <v>4440</v>
      </c>
      <c r="B1146" s="275" t="s">
        <v>2190</v>
      </c>
      <c r="C1146" s="275" t="s">
        <v>2190</v>
      </c>
      <c r="D1146" s="276">
        <v>1076</v>
      </c>
      <c r="E1146" s="277">
        <v>30000</v>
      </c>
      <c r="F1146" s="275" t="s">
        <v>4441</v>
      </c>
      <c r="G1146" s="309" t="s">
        <v>2072</v>
      </c>
      <c r="H1146" s="309">
        <v>44747</v>
      </c>
      <c r="I1146" s="309">
        <v>44747</v>
      </c>
      <c r="J1146" s="276" t="s">
        <v>4442</v>
      </c>
    </row>
    <row r="1147" spans="1:10" ht="23.25" x14ac:dyDescent="0.35">
      <c r="A1147" s="227" t="s">
        <v>4443</v>
      </c>
      <c r="B1147" s="275" t="s">
        <v>2190</v>
      </c>
      <c r="C1147" s="275" t="s">
        <v>2190</v>
      </c>
      <c r="D1147" s="276">
        <v>1074</v>
      </c>
      <c r="E1147" s="277">
        <v>36600</v>
      </c>
      <c r="F1147" s="275" t="s">
        <v>2666</v>
      </c>
      <c r="G1147" s="309" t="s">
        <v>2072</v>
      </c>
      <c r="H1147" s="309">
        <v>44747</v>
      </c>
      <c r="I1147" s="309">
        <v>44747</v>
      </c>
      <c r="J1147" s="276" t="s">
        <v>4444</v>
      </c>
    </row>
    <row r="1148" spans="1:10" ht="46.5" x14ac:dyDescent="0.35">
      <c r="A1148" s="227" t="s">
        <v>4445</v>
      </c>
      <c r="B1148" s="275" t="s">
        <v>2190</v>
      </c>
      <c r="C1148" s="275" t="s">
        <v>2190</v>
      </c>
      <c r="D1148" s="276">
        <v>1037</v>
      </c>
      <c r="E1148" s="277">
        <v>21000</v>
      </c>
      <c r="F1148" s="275" t="s">
        <v>2436</v>
      </c>
      <c r="G1148" s="309" t="s">
        <v>2072</v>
      </c>
      <c r="H1148" s="309">
        <v>44740</v>
      </c>
      <c r="I1148" s="309">
        <v>44740</v>
      </c>
      <c r="J1148" s="276" t="s">
        <v>4446</v>
      </c>
    </row>
    <row r="1149" spans="1:10" ht="34.9" x14ac:dyDescent="0.35">
      <c r="A1149" s="227" t="s">
        <v>4447</v>
      </c>
      <c r="B1149" s="275" t="s">
        <v>2190</v>
      </c>
      <c r="C1149" s="275" t="s">
        <v>2190</v>
      </c>
      <c r="D1149" s="276">
        <v>1035</v>
      </c>
      <c r="E1149" s="277">
        <v>21000</v>
      </c>
      <c r="F1149" s="275" t="s">
        <v>2316</v>
      </c>
      <c r="G1149" s="309" t="s">
        <v>2072</v>
      </c>
      <c r="H1149" s="309">
        <v>44740</v>
      </c>
      <c r="I1149" s="309">
        <v>44740</v>
      </c>
      <c r="J1149" s="276" t="s">
        <v>4448</v>
      </c>
    </row>
    <row r="1150" spans="1:10" ht="23.25" x14ac:dyDescent="0.35">
      <c r="A1150" s="227" t="s">
        <v>4449</v>
      </c>
      <c r="B1150" s="275" t="s">
        <v>2190</v>
      </c>
      <c r="C1150" s="275" t="s">
        <v>2190</v>
      </c>
      <c r="D1150" s="276">
        <v>680</v>
      </c>
      <c r="E1150" s="277">
        <v>36000</v>
      </c>
      <c r="F1150" s="275" t="s">
        <v>4450</v>
      </c>
      <c r="G1150" s="309" t="s">
        <v>2072</v>
      </c>
      <c r="H1150" s="309">
        <v>44684</v>
      </c>
      <c r="I1150" s="309">
        <v>44684</v>
      </c>
      <c r="J1150" s="276" t="s">
        <v>4451</v>
      </c>
    </row>
    <row r="1151" spans="1:10" ht="23.25" x14ac:dyDescent="0.35">
      <c r="A1151" s="227" t="s">
        <v>4452</v>
      </c>
      <c r="B1151" s="275" t="s">
        <v>2190</v>
      </c>
      <c r="C1151" s="275" t="s">
        <v>2190</v>
      </c>
      <c r="D1151" s="276">
        <v>605</v>
      </c>
      <c r="E1151" s="277">
        <v>36728</v>
      </c>
      <c r="F1151" s="275" t="s">
        <v>4453</v>
      </c>
      <c r="G1151" s="309" t="s">
        <v>2072</v>
      </c>
      <c r="H1151" s="309">
        <v>44672</v>
      </c>
      <c r="I1151" s="309">
        <v>44672</v>
      </c>
      <c r="J1151" s="276" t="s">
        <v>4454</v>
      </c>
    </row>
    <row r="1152" spans="1:10" ht="23.25" x14ac:dyDescent="0.35">
      <c r="A1152" s="227" t="s">
        <v>4455</v>
      </c>
      <c r="B1152" s="275" t="s">
        <v>2190</v>
      </c>
      <c r="C1152" s="275" t="s">
        <v>2190</v>
      </c>
      <c r="D1152" s="276">
        <v>177</v>
      </c>
      <c r="E1152" s="277">
        <v>35000</v>
      </c>
      <c r="F1152" s="275" t="s">
        <v>4031</v>
      </c>
      <c r="G1152" s="309" t="s">
        <v>2072</v>
      </c>
      <c r="H1152" s="309">
        <v>44775</v>
      </c>
      <c r="I1152" s="309">
        <v>44775</v>
      </c>
      <c r="J1152" s="276" t="s">
        <v>4456</v>
      </c>
    </row>
    <row r="1153" spans="1:10" ht="23.25" x14ac:dyDescent="0.35">
      <c r="A1153" s="227" t="s">
        <v>4457</v>
      </c>
      <c r="B1153" s="275" t="s">
        <v>2190</v>
      </c>
      <c r="C1153" s="275" t="s">
        <v>2190</v>
      </c>
      <c r="D1153" s="276">
        <v>155</v>
      </c>
      <c r="E1153" s="277">
        <v>29125</v>
      </c>
      <c r="F1153" s="275" t="s">
        <v>4458</v>
      </c>
      <c r="G1153" s="309" t="s">
        <v>2072</v>
      </c>
      <c r="H1153" s="309">
        <v>44761</v>
      </c>
      <c r="I1153" s="309">
        <v>44761</v>
      </c>
      <c r="J1153" s="276" t="s">
        <v>4459</v>
      </c>
    </row>
    <row r="1154" spans="1:10" ht="23.25" x14ac:dyDescent="0.35">
      <c r="A1154" s="227" t="s">
        <v>4460</v>
      </c>
      <c r="B1154" s="275" t="s">
        <v>2937</v>
      </c>
      <c r="C1154" s="275" t="s">
        <v>2069</v>
      </c>
      <c r="D1154" s="276" t="s">
        <v>3021</v>
      </c>
      <c r="E1154" s="277">
        <v>73420</v>
      </c>
      <c r="F1154" s="275" t="s">
        <v>2397</v>
      </c>
      <c r="G1154" s="309" t="s">
        <v>2082</v>
      </c>
      <c r="H1154" s="309">
        <v>44403</v>
      </c>
      <c r="I1154" s="309">
        <v>44593</v>
      </c>
      <c r="J1154" s="276" t="s">
        <v>4461</v>
      </c>
    </row>
    <row r="1155" spans="1:10" ht="34.9" x14ac:dyDescent="0.35">
      <c r="A1155" s="227" t="s">
        <v>4462</v>
      </c>
      <c r="B1155" s="275" t="s">
        <v>2937</v>
      </c>
      <c r="C1155" s="275" t="s">
        <v>2069</v>
      </c>
      <c r="D1155" s="276" t="s">
        <v>4463</v>
      </c>
      <c r="E1155" s="277">
        <v>162531.95000000001</v>
      </c>
      <c r="F1155" s="275" t="s">
        <v>4464</v>
      </c>
      <c r="G1155" s="309" t="s">
        <v>2072</v>
      </c>
      <c r="H1155" s="309">
        <v>44693</v>
      </c>
      <c r="I1155" s="309">
        <v>44704</v>
      </c>
      <c r="J1155" s="276" t="s">
        <v>4465</v>
      </c>
    </row>
    <row r="1156" spans="1:10" ht="34.9" x14ac:dyDescent="0.35">
      <c r="A1156" s="227" t="s">
        <v>4466</v>
      </c>
      <c r="B1156" s="275" t="s">
        <v>2937</v>
      </c>
      <c r="C1156" s="275" t="s">
        <v>2069</v>
      </c>
      <c r="D1156" s="276" t="s">
        <v>4467</v>
      </c>
      <c r="E1156" s="277">
        <v>33984</v>
      </c>
      <c r="F1156" s="275" t="s">
        <v>2397</v>
      </c>
      <c r="G1156" s="309" t="s">
        <v>2072</v>
      </c>
      <c r="H1156" s="309">
        <v>43628</v>
      </c>
      <c r="I1156" s="309">
        <v>44593</v>
      </c>
      <c r="J1156" s="276" t="s">
        <v>4468</v>
      </c>
    </row>
    <row r="1157" spans="1:10" ht="34.9" x14ac:dyDescent="0.35">
      <c r="A1157" s="227" t="s">
        <v>4469</v>
      </c>
      <c r="B1157" s="275" t="s">
        <v>2937</v>
      </c>
      <c r="C1157" s="275" t="s">
        <v>2069</v>
      </c>
      <c r="D1157" s="276" t="s">
        <v>4470</v>
      </c>
      <c r="E1157" s="277">
        <v>608840</v>
      </c>
      <c r="F1157" s="275" t="s">
        <v>478</v>
      </c>
      <c r="G1157" s="309" t="s">
        <v>2072</v>
      </c>
      <c r="H1157" s="309">
        <v>44575</v>
      </c>
      <c r="I1157" s="309">
        <v>44719</v>
      </c>
      <c r="J1157" s="276" t="s">
        <v>4471</v>
      </c>
    </row>
    <row r="1158" spans="1:10" ht="23.25" x14ac:dyDescent="0.35">
      <c r="A1158" s="227" t="s">
        <v>4472</v>
      </c>
      <c r="B1158" s="275" t="s">
        <v>2937</v>
      </c>
      <c r="C1158" s="275" t="s">
        <v>2069</v>
      </c>
      <c r="D1158" s="276" t="s">
        <v>4473</v>
      </c>
      <c r="E1158" s="277">
        <v>84960</v>
      </c>
      <c r="F1158" s="275" t="s">
        <v>4474</v>
      </c>
      <c r="G1158" s="309" t="s">
        <v>2082</v>
      </c>
      <c r="H1158" s="309">
        <v>44530</v>
      </c>
      <c r="I1158" s="309">
        <v>44592</v>
      </c>
      <c r="J1158" s="276" t="s">
        <v>4475</v>
      </c>
    </row>
    <row r="1159" spans="1:10" x14ac:dyDescent="0.35">
      <c r="A1159" s="281"/>
      <c r="B1159" s="281"/>
      <c r="C1159" s="281"/>
      <c r="D1159" s="282"/>
      <c r="E1159" s="281"/>
      <c r="F1159" s="281"/>
      <c r="G1159" s="340"/>
      <c r="H1159" s="282"/>
      <c r="I1159" s="282"/>
      <c r="J1159" s="282"/>
    </row>
    <row r="1160" spans="1:10" ht="17.649999999999999" x14ac:dyDescent="0.35">
      <c r="A1160" s="285" t="s">
        <v>186</v>
      </c>
      <c r="B1160" s="286"/>
      <c r="C1160" s="286"/>
      <c r="D1160" s="287"/>
      <c r="E1160" s="288">
        <f>+SUM(E1161:E1169)</f>
        <v>2437755.92</v>
      </c>
      <c r="F1160" s="286"/>
      <c r="G1160" s="341"/>
      <c r="H1160" s="287"/>
      <c r="I1160" s="287"/>
      <c r="J1160" s="287"/>
    </row>
    <row r="1161" spans="1:10" ht="23.25" x14ac:dyDescent="0.35">
      <c r="A1161" s="227" t="s">
        <v>4476</v>
      </c>
      <c r="B1161" s="275" t="s">
        <v>2119</v>
      </c>
      <c r="C1161" s="275" t="s">
        <v>2069</v>
      </c>
      <c r="D1161" s="276"/>
      <c r="E1161" s="277">
        <v>396000</v>
      </c>
      <c r="F1161" s="275"/>
      <c r="G1161" s="309" t="s">
        <v>4477</v>
      </c>
      <c r="H1161" s="276"/>
      <c r="I1161" s="276"/>
      <c r="J1161" s="276"/>
    </row>
    <row r="1162" spans="1:10" ht="34.9" x14ac:dyDescent="0.35">
      <c r="A1162" s="227" t="s">
        <v>4478</v>
      </c>
      <c r="B1162" s="275" t="s">
        <v>4479</v>
      </c>
      <c r="C1162" s="275" t="s">
        <v>2069</v>
      </c>
      <c r="D1162" s="276"/>
      <c r="E1162" s="277">
        <v>180000</v>
      </c>
      <c r="F1162" s="275"/>
      <c r="G1162" s="309" t="s">
        <v>4477</v>
      </c>
      <c r="H1162" s="276"/>
      <c r="I1162" s="276"/>
      <c r="J1162" s="276"/>
    </row>
    <row r="1163" spans="1:10" ht="23.25" x14ac:dyDescent="0.35">
      <c r="A1163" s="227" t="s">
        <v>4480</v>
      </c>
      <c r="B1163" s="275" t="s">
        <v>2119</v>
      </c>
      <c r="C1163" s="275" t="s">
        <v>2069</v>
      </c>
      <c r="D1163" s="276" t="s">
        <v>4481</v>
      </c>
      <c r="E1163" s="277">
        <v>402600</v>
      </c>
      <c r="F1163" s="275"/>
      <c r="G1163" s="309" t="s">
        <v>4477</v>
      </c>
      <c r="H1163" s="276"/>
      <c r="I1163" s="276"/>
      <c r="J1163" s="276"/>
    </row>
    <row r="1164" spans="1:10" ht="23.25" x14ac:dyDescent="0.35">
      <c r="A1164" s="227" t="s">
        <v>4482</v>
      </c>
      <c r="B1164" s="275" t="s">
        <v>2169</v>
      </c>
      <c r="C1164" s="275" t="s">
        <v>2069</v>
      </c>
      <c r="D1164" s="276"/>
      <c r="E1164" s="277">
        <v>180000</v>
      </c>
      <c r="F1164" s="275"/>
      <c r="G1164" s="309" t="s">
        <v>4477</v>
      </c>
      <c r="H1164" s="276"/>
      <c r="I1164" s="276"/>
      <c r="J1164" s="276"/>
    </row>
    <row r="1165" spans="1:10" ht="23.25" x14ac:dyDescent="0.35">
      <c r="A1165" s="227" t="s">
        <v>4483</v>
      </c>
      <c r="B1165" s="275" t="s">
        <v>2119</v>
      </c>
      <c r="C1165" s="275" t="s">
        <v>2069</v>
      </c>
      <c r="D1165" s="276" t="s">
        <v>4484</v>
      </c>
      <c r="E1165" s="277">
        <v>748332</v>
      </c>
      <c r="F1165" s="275"/>
      <c r="G1165" s="309" t="s">
        <v>4477</v>
      </c>
      <c r="H1165" s="276"/>
      <c r="I1165" s="276"/>
      <c r="J1165" s="276"/>
    </row>
    <row r="1166" spans="1:10" ht="23.25" x14ac:dyDescent="0.35">
      <c r="A1166" s="227" t="s">
        <v>4485</v>
      </c>
      <c r="B1166" s="275" t="s">
        <v>2119</v>
      </c>
      <c r="C1166" s="275" t="s">
        <v>2069</v>
      </c>
      <c r="D1166" s="276" t="s">
        <v>4486</v>
      </c>
      <c r="E1166" s="277">
        <v>357697</v>
      </c>
      <c r="F1166" s="275"/>
      <c r="G1166" s="309" t="s">
        <v>4477</v>
      </c>
      <c r="H1166" s="276"/>
      <c r="I1166" s="276"/>
      <c r="J1166" s="276"/>
    </row>
    <row r="1167" spans="1:10" ht="23.25" x14ac:dyDescent="0.35">
      <c r="A1167" s="227" t="s">
        <v>4487</v>
      </c>
      <c r="B1167" s="275" t="s">
        <v>2190</v>
      </c>
      <c r="C1167" s="275" t="s">
        <v>2190</v>
      </c>
      <c r="D1167" s="276">
        <v>792</v>
      </c>
      <c r="E1167" s="277">
        <v>13576</v>
      </c>
      <c r="F1167" s="275"/>
      <c r="G1167" s="309" t="s">
        <v>4477</v>
      </c>
      <c r="H1167" s="276"/>
      <c r="I1167" s="276"/>
      <c r="J1167" s="276"/>
    </row>
    <row r="1168" spans="1:10" ht="23.25" x14ac:dyDescent="0.35">
      <c r="A1168" s="227" t="s">
        <v>4488</v>
      </c>
      <c r="B1168" s="275" t="s">
        <v>2190</v>
      </c>
      <c r="C1168" s="275" t="s">
        <v>2190</v>
      </c>
      <c r="D1168" s="276">
        <v>798</v>
      </c>
      <c r="E1168" s="277">
        <v>11025</v>
      </c>
      <c r="F1168" s="275"/>
      <c r="G1168" s="309" t="s">
        <v>4477</v>
      </c>
      <c r="H1168" s="276"/>
      <c r="I1168" s="276"/>
      <c r="J1168" s="276"/>
    </row>
    <row r="1169" spans="1:10" ht="34.9" x14ac:dyDescent="0.35">
      <c r="A1169" s="227" t="s">
        <v>4489</v>
      </c>
      <c r="B1169" s="275" t="s">
        <v>2119</v>
      </c>
      <c r="C1169" s="275" t="s">
        <v>2069</v>
      </c>
      <c r="D1169" s="276"/>
      <c r="E1169" s="277">
        <v>148525.92000000001</v>
      </c>
      <c r="F1169" s="275"/>
      <c r="G1169" s="309" t="s">
        <v>4477</v>
      </c>
      <c r="H1169" s="276"/>
      <c r="I1169" s="276"/>
      <c r="J1169" s="276"/>
    </row>
    <row r="1170" spans="1:10" ht="17.649999999999999" x14ac:dyDescent="0.35">
      <c r="A1170" s="270" t="s">
        <v>4490</v>
      </c>
      <c r="B1170" s="292"/>
      <c r="C1170" s="292"/>
      <c r="D1170" s="292"/>
      <c r="E1170" s="293">
        <f>+E1160+E578+E8</f>
        <v>75782048.729999989</v>
      </c>
      <c r="F1170" s="292"/>
      <c r="G1170" s="294"/>
      <c r="H1170" s="295"/>
      <c r="I1170" s="295"/>
      <c r="J1170" s="295"/>
    </row>
    <row r="1171" spans="1:10" x14ac:dyDescent="0.35">
      <c r="A1171" s="296"/>
      <c r="B1171" s="297"/>
      <c r="C1171" s="297"/>
      <c r="D1171" s="297"/>
      <c r="E1171" s="297"/>
      <c r="F1171" s="297"/>
      <c r="G1171" s="298"/>
      <c r="H1171" s="299"/>
      <c r="I1171" s="299"/>
      <c r="J1171" s="299"/>
    </row>
    <row r="1172" spans="1:10" ht="17.649999999999999" x14ac:dyDescent="0.35">
      <c r="A1172" s="633" t="s">
        <v>4491</v>
      </c>
      <c r="B1172" s="633"/>
      <c r="C1172" s="633"/>
      <c r="D1172" s="633"/>
      <c r="E1172" s="633"/>
      <c r="F1172" s="633"/>
      <c r="G1172" s="633"/>
      <c r="H1172" s="633"/>
      <c r="I1172" s="633"/>
      <c r="J1172" s="633"/>
    </row>
    <row r="1173" spans="1:10" ht="17.649999999999999" x14ac:dyDescent="0.35">
      <c r="A1173" s="271" t="s">
        <v>185</v>
      </c>
      <c r="B1173" s="62"/>
      <c r="C1173" s="62"/>
      <c r="D1173" s="62"/>
      <c r="E1173" s="342">
        <f>SUM(E1174:E1243)</f>
        <v>542520517.6099999</v>
      </c>
      <c r="F1173" s="62"/>
      <c r="G1173" s="62"/>
      <c r="H1173" s="62"/>
      <c r="I1173" s="62"/>
      <c r="J1173" s="62"/>
    </row>
    <row r="1174" spans="1:10" ht="93" x14ac:dyDescent="0.35">
      <c r="A1174" s="227" t="s">
        <v>4492</v>
      </c>
      <c r="B1174" s="228" t="s">
        <v>2119</v>
      </c>
      <c r="C1174" s="276" t="s">
        <v>5501</v>
      </c>
      <c r="D1174" s="228" t="s">
        <v>4494</v>
      </c>
      <c r="E1174" s="300">
        <v>1219058.46</v>
      </c>
      <c r="F1174" s="276" t="s">
        <v>4495</v>
      </c>
      <c r="G1174" s="301" t="s">
        <v>4496</v>
      </c>
      <c r="H1174" s="302">
        <v>44680</v>
      </c>
      <c r="I1174" s="276" t="s">
        <v>4497</v>
      </c>
      <c r="J1174" s="303"/>
    </row>
    <row r="1175" spans="1:10" ht="46.5" x14ac:dyDescent="0.35">
      <c r="A1175" s="227" t="s">
        <v>4498</v>
      </c>
      <c r="B1175" s="228" t="s">
        <v>2119</v>
      </c>
      <c r="C1175" s="276" t="s">
        <v>5501</v>
      </c>
      <c r="D1175" s="228" t="s">
        <v>4499</v>
      </c>
      <c r="E1175" s="300">
        <v>309180</v>
      </c>
      <c r="F1175" s="276" t="s">
        <v>4500</v>
      </c>
      <c r="G1175" s="301" t="s">
        <v>4501</v>
      </c>
      <c r="H1175" s="302">
        <v>44649</v>
      </c>
      <c r="I1175" s="276" t="s">
        <v>4502</v>
      </c>
      <c r="J1175" s="303"/>
    </row>
    <row r="1176" spans="1:10" ht="46.5" x14ac:dyDescent="0.35">
      <c r="A1176" s="227" t="s">
        <v>4503</v>
      </c>
      <c r="B1176" s="228" t="s">
        <v>4504</v>
      </c>
      <c r="C1176" s="276" t="s">
        <v>5501</v>
      </c>
      <c r="D1176" s="228" t="s">
        <v>4505</v>
      </c>
      <c r="E1176" s="300">
        <v>273551.40000000002</v>
      </c>
      <c r="F1176" s="276" t="s">
        <v>4506</v>
      </c>
      <c r="G1176" s="301" t="s">
        <v>4507</v>
      </c>
      <c r="H1176" s="302">
        <v>44645</v>
      </c>
      <c r="I1176" s="276" t="s">
        <v>4508</v>
      </c>
      <c r="J1176" s="303"/>
    </row>
    <row r="1177" spans="1:10" ht="46.5" x14ac:dyDescent="0.35">
      <c r="A1177" s="227" t="s">
        <v>4509</v>
      </c>
      <c r="B1177" s="228" t="s">
        <v>2119</v>
      </c>
      <c r="C1177" s="276" t="s">
        <v>5501</v>
      </c>
      <c r="D1177" s="228" t="s">
        <v>4510</v>
      </c>
      <c r="E1177" s="300">
        <v>545800</v>
      </c>
      <c r="F1177" s="276" t="s">
        <v>4511</v>
      </c>
      <c r="G1177" s="301" t="s">
        <v>4512</v>
      </c>
      <c r="H1177" s="302">
        <v>44656</v>
      </c>
      <c r="I1177" s="276" t="s">
        <v>4513</v>
      </c>
      <c r="J1177" s="303"/>
    </row>
    <row r="1178" spans="1:10" ht="58.15" x14ac:dyDescent="0.35">
      <c r="A1178" s="227" t="s">
        <v>4514</v>
      </c>
      <c r="B1178" s="228" t="s">
        <v>2119</v>
      </c>
      <c r="C1178" s="276" t="s">
        <v>5501</v>
      </c>
      <c r="D1178" s="228" t="s">
        <v>4515</v>
      </c>
      <c r="E1178" s="300">
        <v>466000</v>
      </c>
      <c r="F1178" s="276" t="s">
        <v>4511</v>
      </c>
      <c r="G1178" s="301" t="s">
        <v>4516</v>
      </c>
      <c r="H1178" s="302">
        <v>44652</v>
      </c>
      <c r="I1178" s="276" t="s">
        <v>4513</v>
      </c>
      <c r="J1178" s="303"/>
    </row>
    <row r="1179" spans="1:10" ht="81.400000000000006" x14ac:dyDescent="0.35">
      <c r="A1179" s="227" t="s">
        <v>4517</v>
      </c>
      <c r="B1179" s="228" t="s">
        <v>2119</v>
      </c>
      <c r="C1179" s="276" t="s">
        <v>5501</v>
      </c>
      <c r="D1179" s="228" t="s">
        <v>4518</v>
      </c>
      <c r="E1179" s="300">
        <v>843483.79</v>
      </c>
      <c r="F1179" s="276" t="s">
        <v>4519</v>
      </c>
      <c r="G1179" s="301" t="s">
        <v>4520</v>
      </c>
      <c r="H1179" s="302">
        <v>44662</v>
      </c>
      <c r="I1179" s="276" t="s">
        <v>4521</v>
      </c>
      <c r="J1179" s="303"/>
    </row>
    <row r="1180" spans="1:10" ht="58.15" x14ac:dyDescent="0.35">
      <c r="A1180" s="227" t="s">
        <v>4522</v>
      </c>
      <c r="B1180" s="228" t="s">
        <v>2119</v>
      </c>
      <c r="C1180" s="276" t="s">
        <v>5501</v>
      </c>
      <c r="D1180" s="228" t="s">
        <v>4523</v>
      </c>
      <c r="E1180" s="300">
        <v>1116857.99</v>
      </c>
      <c r="F1180" s="276" t="s">
        <v>4524</v>
      </c>
      <c r="G1180" s="301" t="s">
        <v>4525</v>
      </c>
      <c r="H1180" s="302">
        <v>44643</v>
      </c>
      <c r="I1180" s="276" t="s">
        <v>4526</v>
      </c>
      <c r="J1180" s="303"/>
    </row>
    <row r="1181" spans="1:10" ht="69.75" x14ac:dyDescent="0.35">
      <c r="A1181" s="227" t="s">
        <v>4527</v>
      </c>
      <c r="B1181" s="228" t="s">
        <v>4528</v>
      </c>
      <c r="C1181" s="276" t="s">
        <v>5501</v>
      </c>
      <c r="D1181" s="228" t="s">
        <v>4529</v>
      </c>
      <c r="E1181" s="300">
        <v>310300.02</v>
      </c>
      <c r="F1181" s="276" t="s">
        <v>4530</v>
      </c>
      <c r="G1181" s="301" t="s">
        <v>4531</v>
      </c>
      <c r="H1181" s="302">
        <v>44706</v>
      </c>
      <c r="I1181" s="276" t="s">
        <v>4532</v>
      </c>
      <c r="J1181" s="303"/>
    </row>
    <row r="1182" spans="1:10" ht="46.5" x14ac:dyDescent="0.35">
      <c r="A1182" s="227" t="s">
        <v>4533</v>
      </c>
      <c r="B1182" s="228" t="s">
        <v>4504</v>
      </c>
      <c r="C1182" s="276" t="s">
        <v>5501</v>
      </c>
      <c r="D1182" s="228" t="s">
        <v>4534</v>
      </c>
      <c r="E1182" s="300">
        <v>239634.31</v>
      </c>
      <c r="F1182" s="276" t="s">
        <v>4535</v>
      </c>
      <c r="G1182" s="301" t="s">
        <v>4536</v>
      </c>
      <c r="H1182" s="302">
        <v>44581</v>
      </c>
      <c r="I1182" s="276" t="s">
        <v>4513</v>
      </c>
      <c r="J1182" s="303"/>
    </row>
    <row r="1183" spans="1:10" ht="34.9" x14ac:dyDescent="0.35">
      <c r="A1183" s="227" t="s">
        <v>4537</v>
      </c>
      <c r="B1183" s="228" t="s">
        <v>2119</v>
      </c>
      <c r="C1183" s="276" t="s">
        <v>5501</v>
      </c>
      <c r="D1183" s="228" t="s">
        <v>4538</v>
      </c>
      <c r="E1183" s="300">
        <v>471496.27</v>
      </c>
      <c r="F1183" s="276" t="s">
        <v>4539</v>
      </c>
      <c r="G1183" s="301" t="s">
        <v>4540</v>
      </c>
      <c r="H1183" s="302">
        <v>44678</v>
      </c>
      <c r="I1183" s="276" t="s">
        <v>4532</v>
      </c>
      <c r="J1183" s="303"/>
    </row>
    <row r="1184" spans="1:10" ht="46.5" x14ac:dyDescent="0.35">
      <c r="A1184" s="227" t="s">
        <v>4541</v>
      </c>
      <c r="B1184" s="228" t="s">
        <v>2119</v>
      </c>
      <c r="C1184" s="276" t="s">
        <v>5501</v>
      </c>
      <c r="D1184" s="228" t="s">
        <v>4542</v>
      </c>
      <c r="E1184" s="300">
        <v>2258334.9</v>
      </c>
      <c r="F1184" s="276" t="s">
        <v>4543</v>
      </c>
      <c r="G1184" s="301" t="s">
        <v>4544</v>
      </c>
      <c r="H1184" s="302">
        <v>44671</v>
      </c>
      <c r="I1184" s="276" t="s">
        <v>4545</v>
      </c>
      <c r="J1184" s="303"/>
    </row>
    <row r="1185" spans="1:10" ht="46.5" x14ac:dyDescent="0.35">
      <c r="A1185" s="227" t="s">
        <v>4546</v>
      </c>
      <c r="B1185" s="228" t="s">
        <v>2068</v>
      </c>
      <c r="C1185" s="276" t="s">
        <v>5502</v>
      </c>
      <c r="D1185" s="228" t="s">
        <v>4548</v>
      </c>
      <c r="E1185" s="300">
        <v>45130342.060000002</v>
      </c>
      <c r="F1185" s="276" t="s">
        <v>4549</v>
      </c>
      <c r="G1185" s="301" t="s">
        <v>4550</v>
      </c>
      <c r="H1185" s="302">
        <v>44715</v>
      </c>
      <c r="I1185" s="276" t="s">
        <v>4551</v>
      </c>
      <c r="J1185" s="303"/>
    </row>
    <row r="1186" spans="1:10" ht="69.75" x14ac:dyDescent="0.35">
      <c r="A1186" s="227" t="s">
        <v>4552</v>
      </c>
      <c r="B1186" s="228" t="s">
        <v>2068</v>
      </c>
      <c r="C1186" s="276" t="s">
        <v>5502</v>
      </c>
      <c r="D1186" s="228" t="s">
        <v>4553</v>
      </c>
      <c r="E1186" s="300">
        <v>24499969.100000001</v>
      </c>
      <c r="F1186" s="276" t="s">
        <v>4554</v>
      </c>
      <c r="G1186" s="301" t="s">
        <v>4555</v>
      </c>
      <c r="H1186" s="302">
        <v>44715</v>
      </c>
      <c r="I1186" s="276" t="s">
        <v>4556</v>
      </c>
      <c r="J1186" s="303"/>
    </row>
    <row r="1187" spans="1:10" ht="46.5" x14ac:dyDescent="0.35">
      <c r="A1187" s="227" t="s">
        <v>4557</v>
      </c>
      <c r="B1187" s="228" t="s">
        <v>2068</v>
      </c>
      <c r="C1187" s="276" t="s">
        <v>5502</v>
      </c>
      <c r="D1187" s="228" t="s">
        <v>4558</v>
      </c>
      <c r="E1187" s="300" t="s">
        <v>4559</v>
      </c>
      <c r="F1187" s="276" t="s">
        <v>4560</v>
      </c>
      <c r="G1187" s="301" t="s">
        <v>4561</v>
      </c>
      <c r="H1187" s="302">
        <v>44672</v>
      </c>
      <c r="I1187" s="276" t="s">
        <v>4562</v>
      </c>
      <c r="J1187" s="303"/>
    </row>
    <row r="1188" spans="1:10" ht="46.5" x14ac:dyDescent="0.35">
      <c r="A1188" s="227" t="s">
        <v>4563</v>
      </c>
      <c r="B1188" s="228" t="s">
        <v>4504</v>
      </c>
      <c r="C1188" s="276" t="s">
        <v>5502</v>
      </c>
      <c r="D1188" s="228" t="s">
        <v>4564</v>
      </c>
      <c r="E1188" s="300">
        <v>1353576.79</v>
      </c>
      <c r="F1188" s="276" t="s">
        <v>4565</v>
      </c>
      <c r="G1188" s="301" t="s">
        <v>4566</v>
      </c>
      <c r="H1188" s="302">
        <v>44648</v>
      </c>
      <c r="I1188" s="276" t="s">
        <v>4532</v>
      </c>
      <c r="J1188" s="303"/>
    </row>
    <row r="1189" spans="1:10" ht="58.15" x14ac:dyDescent="0.35">
      <c r="A1189" s="227" t="s">
        <v>4567</v>
      </c>
      <c r="B1189" s="228" t="s">
        <v>4504</v>
      </c>
      <c r="C1189" s="276" t="s">
        <v>5502</v>
      </c>
      <c r="D1189" s="228" t="s">
        <v>4568</v>
      </c>
      <c r="E1189" s="300">
        <v>696591.99</v>
      </c>
      <c r="F1189" s="276" t="s">
        <v>4569</v>
      </c>
      <c r="G1189" s="301" t="s">
        <v>4570</v>
      </c>
      <c r="H1189" s="302">
        <v>44662</v>
      </c>
      <c r="I1189" s="276" t="s">
        <v>4502</v>
      </c>
      <c r="J1189" s="303"/>
    </row>
    <row r="1190" spans="1:10" ht="69.75" x14ac:dyDescent="0.35">
      <c r="A1190" s="227" t="s">
        <v>4571</v>
      </c>
      <c r="B1190" s="228" t="s">
        <v>2068</v>
      </c>
      <c r="C1190" s="276" t="s">
        <v>5502</v>
      </c>
      <c r="D1190" s="228" t="s">
        <v>4572</v>
      </c>
      <c r="E1190" s="300">
        <v>13263054.68</v>
      </c>
      <c r="F1190" s="276" t="s">
        <v>4573</v>
      </c>
      <c r="G1190" s="301" t="s">
        <v>4574</v>
      </c>
      <c r="H1190" s="302">
        <v>44721</v>
      </c>
      <c r="I1190" s="276" t="s">
        <v>4575</v>
      </c>
      <c r="J1190" s="303"/>
    </row>
    <row r="1191" spans="1:10" ht="69.75" x14ac:dyDescent="0.35">
      <c r="A1191" s="227" t="s">
        <v>4576</v>
      </c>
      <c r="B1191" s="228" t="s">
        <v>2068</v>
      </c>
      <c r="C1191" s="276" t="s">
        <v>5502</v>
      </c>
      <c r="D1191" s="228" t="s">
        <v>4577</v>
      </c>
      <c r="E1191" s="300">
        <v>12612361.060000001</v>
      </c>
      <c r="F1191" s="276" t="s">
        <v>4578</v>
      </c>
      <c r="G1191" s="301" t="s">
        <v>4579</v>
      </c>
      <c r="H1191" s="302">
        <v>44607</v>
      </c>
      <c r="I1191" s="276" t="s">
        <v>4497</v>
      </c>
      <c r="J1191" s="303"/>
    </row>
    <row r="1192" spans="1:10" ht="58.15" x14ac:dyDescent="0.35">
      <c r="A1192" s="227" t="s">
        <v>4580</v>
      </c>
      <c r="B1192" s="228" t="s">
        <v>2068</v>
      </c>
      <c r="C1192" s="276" t="s">
        <v>5502</v>
      </c>
      <c r="D1192" s="228" t="s">
        <v>4581</v>
      </c>
      <c r="E1192" s="300">
        <v>76778276.400000006</v>
      </c>
      <c r="F1192" s="276" t="s">
        <v>4582</v>
      </c>
      <c r="G1192" s="301" t="s">
        <v>4583</v>
      </c>
      <c r="H1192" s="302">
        <v>44630</v>
      </c>
      <c r="I1192" s="276" t="s">
        <v>4584</v>
      </c>
      <c r="J1192" s="303"/>
    </row>
    <row r="1193" spans="1:10" ht="58.15" x14ac:dyDescent="0.35">
      <c r="A1193" s="227" t="s">
        <v>4585</v>
      </c>
      <c r="B1193" s="228" t="s">
        <v>4504</v>
      </c>
      <c r="C1193" s="276" t="s">
        <v>5502</v>
      </c>
      <c r="D1193" s="228" t="s">
        <v>4586</v>
      </c>
      <c r="E1193" s="300">
        <v>1346447.51</v>
      </c>
      <c r="F1193" s="276" t="s">
        <v>4587</v>
      </c>
      <c r="G1193" s="301" t="s">
        <v>4588</v>
      </c>
      <c r="H1193" s="302">
        <v>44706</v>
      </c>
      <c r="I1193" s="276" t="s">
        <v>4532</v>
      </c>
      <c r="J1193" s="303"/>
    </row>
    <row r="1194" spans="1:10" ht="46.5" x14ac:dyDescent="0.35">
      <c r="A1194" s="227" t="s">
        <v>4589</v>
      </c>
      <c r="B1194" s="228" t="s">
        <v>2068</v>
      </c>
      <c r="C1194" s="276" t="s">
        <v>5502</v>
      </c>
      <c r="D1194" s="228" t="s">
        <v>4590</v>
      </c>
      <c r="E1194" s="300">
        <v>3623504.23</v>
      </c>
      <c r="F1194" s="276" t="s">
        <v>4591</v>
      </c>
      <c r="G1194" s="301" t="s">
        <v>4592</v>
      </c>
      <c r="H1194" s="302">
        <v>44657</v>
      </c>
      <c r="I1194" s="276" t="s">
        <v>4497</v>
      </c>
      <c r="J1194" s="303"/>
    </row>
    <row r="1195" spans="1:10" ht="46.5" x14ac:dyDescent="0.35">
      <c r="A1195" s="227" t="s">
        <v>4593</v>
      </c>
      <c r="B1195" s="228" t="s">
        <v>2068</v>
      </c>
      <c r="C1195" s="276" t="s">
        <v>5502</v>
      </c>
      <c r="D1195" s="228" t="s">
        <v>4594</v>
      </c>
      <c r="E1195" s="300">
        <v>17400354.989999998</v>
      </c>
      <c r="F1195" s="276" t="s">
        <v>4595</v>
      </c>
      <c r="G1195" s="301" t="s">
        <v>4596</v>
      </c>
      <c r="H1195" s="302">
        <v>44621</v>
      </c>
      <c r="I1195" s="276" t="s">
        <v>4597</v>
      </c>
      <c r="J1195" s="303"/>
    </row>
    <row r="1196" spans="1:10" ht="46.5" x14ac:dyDescent="0.35">
      <c r="A1196" s="227" t="s">
        <v>4598</v>
      </c>
      <c r="B1196" s="228" t="s">
        <v>2068</v>
      </c>
      <c r="C1196" s="276" t="s">
        <v>5502</v>
      </c>
      <c r="D1196" s="228" t="s">
        <v>4599</v>
      </c>
      <c r="E1196" s="300">
        <v>12403389.300000001</v>
      </c>
      <c r="F1196" s="276" t="s">
        <v>4600</v>
      </c>
      <c r="G1196" s="301" t="s">
        <v>4601</v>
      </c>
      <c r="H1196" s="302">
        <v>44648</v>
      </c>
      <c r="I1196" s="276" t="s">
        <v>4497</v>
      </c>
      <c r="J1196" s="303"/>
    </row>
    <row r="1197" spans="1:10" ht="58.15" x14ac:dyDescent="0.35">
      <c r="A1197" s="227" t="s">
        <v>4602</v>
      </c>
      <c r="B1197" s="228" t="s">
        <v>2068</v>
      </c>
      <c r="C1197" s="276" t="s">
        <v>5502</v>
      </c>
      <c r="D1197" s="228" t="s">
        <v>4603</v>
      </c>
      <c r="E1197" s="300">
        <v>10879113.789999999</v>
      </c>
      <c r="F1197" s="276" t="s">
        <v>4604</v>
      </c>
      <c r="G1197" s="301" t="s">
        <v>4605</v>
      </c>
      <c r="H1197" s="302">
        <v>44648</v>
      </c>
      <c r="I1197" s="276" t="s">
        <v>4526</v>
      </c>
      <c r="J1197" s="303"/>
    </row>
    <row r="1198" spans="1:10" ht="58.15" x14ac:dyDescent="0.35">
      <c r="A1198" s="227" t="s">
        <v>4606</v>
      </c>
      <c r="B1198" s="228" t="s">
        <v>2068</v>
      </c>
      <c r="C1198" s="276" t="s">
        <v>5502</v>
      </c>
      <c r="D1198" s="228" t="s">
        <v>4607</v>
      </c>
      <c r="E1198" s="300">
        <v>6206377.1399999997</v>
      </c>
      <c r="F1198" s="276" t="s">
        <v>4608</v>
      </c>
      <c r="G1198" s="301" t="s">
        <v>4609</v>
      </c>
      <c r="H1198" s="302">
        <v>44588</v>
      </c>
      <c r="I1198" s="276" t="s">
        <v>4610</v>
      </c>
      <c r="J1198" s="303"/>
    </row>
    <row r="1199" spans="1:10" ht="46.5" x14ac:dyDescent="0.35">
      <c r="A1199" s="227" t="s">
        <v>4611</v>
      </c>
      <c r="B1199" s="228" t="s">
        <v>2068</v>
      </c>
      <c r="C1199" s="276" t="s">
        <v>5502</v>
      </c>
      <c r="D1199" s="228" t="s">
        <v>4612</v>
      </c>
      <c r="E1199" s="300">
        <v>116456134.98</v>
      </c>
      <c r="F1199" s="276" t="s">
        <v>4613</v>
      </c>
      <c r="G1199" s="301" t="s">
        <v>4614</v>
      </c>
      <c r="H1199" s="302">
        <v>44574</v>
      </c>
      <c r="I1199" s="276" t="s">
        <v>4551</v>
      </c>
      <c r="J1199" s="303"/>
    </row>
    <row r="1200" spans="1:10" ht="46.5" x14ac:dyDescent="0.35">
      <c r="A1200" s="227" t="s">
        <v>4615</v>
      </c>
      <c r="B1200" s="228" t="s">
        <v>2068</v>
      </c>
      <c r="C1200" s="276" t="s">
        <v>5502</v>
      </c>
      <c r="D1200" s="228" t="s">
        <v>4616</v>
      </c>
      <c r="E1200" s="300">
        <v>14514942.390000001</v>
      </c>
      <c r="F1200" s="276" t="s">
        <v>4617</v>
      </c>
      <c r="G1200" s="301" t="s">
        <v>4618</v>
      </c>
      <c r="H1200" s="302">
        <v>44627</v>
      </c>
      <c r="I1200" s="276" t="s">
        <v>4521</v>
      </c>
      <c r="J1200" s="303"/>
    </row>
    <row r="1201" spans="1:10" ht="58.15" x14ac:dyDescent="0.35">
      <c r="A1201" s="227" t="s">
        <v>4619</v>
      </c>
      <c r="B1201" s="228" t="s">
        <v>2068</v>
      </c>
      <c r="C1201" s="276" t="s">
        <v>5502</v>
      </c>
      <c r="D1201" s="228" t="s">
        <v>4620</v>
      </c>
      <c r="E1201" s="300">
        <v>4859760.1399999997</v>
      </c>
      <c r="F1201" s="276" t="s">
        <v>4621</v>
      </c>
      <c r="G1201" s="301" t="s">
        <v>4622</v>
      </c>
      <c r="H1201" s="302">
        <v>44630</v>
      </c>
      <c r="I1201" s="276" t="s">
        <v>4623</v>
      </c>
      <c r="J1201" s="303"/>
    </row>
    <row r="1202" spans="1:10" ht="58.15" x14ac:dyDescent="0.35">
      <c r="A1202" s="227" t="s">
        <v>4624</v>
      </c>
      <c r="B1202" s="228" t="s">
        <v>2068</v>
      </c>
      <c r="C1202" s="276" t="s">
        <v>5502</v>
      </c>
      <c r="D1202" s="228" t="s">
        <v>4625</v>
      </c>
      <c r="E1202" s="300">
        <v>5758823.1500000004</v>
      </c>
      <c r="F1202" s="276" t="s">
        <v>4626</v>
      </c>
      <c r="G1202" s="301" t="s">
        <v>4627</v>
      </c>
      <c r="H1202" s="302">
        <v>44722</v>
      </c>
      <c r="I1202" s="276" t="s">
        <v>4497</v>
      </c>
      <c r="J1202" s="303"/>
    </row>
    <row r="1203" spans="1:10" ht="46.5" x14ac:dyDescent="0.35">
      <c r="A1203" s="227" t="s">
        <v>4628</v>
      </c>
      <c r="B1203" s="228" t="s">
        <v>4528</v>
      </c>
      <c r="C1203" s="276" t="s">
        <v>5502</v>
      </c>
      <c r="D1203" s="228" t="s">
        <v>4629</v>
      </c>
      <c r="E1203" s="300">
        <v>788146.68</v>
      </c>
      <c r="F1203" s="276" t="s">
        <v>4630</v>
      </c>
      <c r="G1203" s="301" t="s">
        <v>4631</v>
      </c>
      <c r="H1203" s="302">
        <v>44574</v>
      </c>
      <c r="I1203" s="276" t="s">
        <v>4513</v>
      </c>
      <c r="J1203" s="303"/>
    </row>
    <row r="1204" spans="1:10" ht="69.75" x14ac:dyDescent="0.35">
      <c r="A1204" s="227" t="s">
        <v>4632</v>
      </c>
      <c r="B1204" s="228" t="s">
        <v>4504</v>
      </c>
      <c r="C1204" s="276" t="s">
        <v>5502</v>
      </c>
      <c r="D1204" s="228" t="s">
        <v>4633</v>
      </c>
      <c r="E1204" s="300">
        <v>1495463.11</v>
      </c>
      <c r="F1204" s="276" t="s">
        <v>4634</v>
      </c>
      <c r="G1204" s="301" t="s">
        <v>4635</v>
      </c>
      <c r="H1204" s="302">
        <v>44637</v>
      </c>
      <c r="I1204" s="276" t="s">
        <v>4513</v>
      </c>
      <c r="J1204" s="303"/>
    </row>
    <row r="1205" spans="1:10" ht="46.5" x14ac:dyDescent="0.35">
      <c r="A1205" s="227" t="s">
        <v>4636</v>
      </c>
      <c r="B1205" s="228" t="s">
        <v>2068</v>
      </c>
      <c r="C1205" s="276" t="s">
        <v>5502</v>
      </c>
      <c r="D1205" s="228" t="s">
        <v>4637</v>
      </c>
      <c r="E1205" s="300">
        <v>32573680.77</v>
      </c>
      <c r="F1205" s="276" t="s">
        <v>4638</v>
      </c>
      <c r="G1205" s="301" t="s">
        <v>4639</v>
      </c>
      <c r="H1205" s="302">
        <v>44593</v>
      </c>
      <c r="I1205" s="276" t="s">
        <v>4545</v>
      </c>
      <c r="J1205" s="303"/>
    </row>
    <row r="1206" spans="1:10" ht="58.15" x14ac:dyDescent="0.35">
      <c r="A1206" s="227" t="s">
        <v>4640</v>
      </c>
      <c r="B1206" s="228" t="s">
        <v>4641</v>
      </c>
      <c r="C1206" s="276" t="s">
        <v>5501</v>
      </c>
      <c r="D1206" s="228" t="s">
        <v>4642</v>
      </c>
      <c r="E1206" s="300">
        <v>630593.15</v>
      </c>
      <c r="F1206" s="276" t="s">
        <v>4643</v>
      </c>
      <c r="G1206" s="301" t="s">
        <v>4644</v>
      </c>
      <c r="H1206" s="302">
        <v>44575</v>
      </c>
      <c r="I1206" s="276" t="s">
        <v>4645</v>
      </c>
      <c r="J1206" s="303"/>
    </row>
    <row r="1207" spans="1:10" ht="46.5" x14ac:dyDescent="0.35">
      <c r="A1207" s="227" t="s">
        <v>4646</v>
      </c>
      <c r="B1207" s="228" t="s">
        <v>4504</v>
      </c>
      <c r="C1207" s="276" t="s">
        <v>5501</v>
      </c>
      <c r="D1207" s="228" t="s">
        <v>4647</v>
      </c>
      <c r="E1207" s="300">
        <v>298006.28000000003</v>
      </c>
      <c r="F1207" s="276" t="s">
        <v>4648</v>
      </c>
      <c r="G1207" s="301" t="s">
        <v>4649</v>
      </c>
      <c r="H1207" s="302">
        <v>44559</v>
      </c>
      <c r="I1207" s="276" t="s">
        <v>4645</v>
      </c>
      <c r="J1207" s="303"/>
    </row>
    <row r="1208" spans="1:10" ht="46.5" x14ac:dyDescent="0.35">
      <c r="A1208" s="227" t="s">
        <v>4650</v>
      </c>
      <c r="B1208" s="228" t="s">
        <v>4504</v>
      </c>
      <c r="C1208" s="276" t="s">
        <v>5502</v>
      </c>
      <c r="D1208" s="228" t="s">
        <v>4651</v>
      </c>
      <c r="E1208" s="300">
        <v>1576402.08</v>
      </c>
      <c r="F1208" s="276" t="s">
        <v>4652</v>
      </c>
      <c r="G1208" s="301" t="s">
        <v>4653</v>
      </c>
      <c r="H1208" s="302">
        <v>44587</v>
      </c>
      <c r="I1208" s="276" t="s">
        <v>4508</v>
      </c>
      <c r="J1208" s="303"/>
    </row>
    <row r="1209" spans="1:10" ht="34.9" x14ac:dyDescent="0.35">
      <c r="A1209" s="227" t="s">
        <v>4654</v>
      </c>
      <c r="B1209" s="228" t="s">
        <v>4504</v>
      </c>
      <c r="C1209" s="276" t="s">
        <v>5502</v>
      </c>
      <c r="D1209" s="228" t="s">
        <v>4655</v>
      </c>
      <c r="E1209" s="300">
        <v>1110822.8999999999</v>
      </c>
      <c r="F1209" s="276" t="s">
        <v>4656</v>
      </c>
      <c r="G1209" s="301" t="s">
        <v>4657</v>
      </c>
      <c r="H1209" s="302">
        <v>44215</v>
      </c>
      <c r="I1209" s="276" t="s">
        <v>4513</v>
      </c>
      <c r="J1209" s="303"/>
    </row>
    <row r="1210" spans="1:10" ht="46.5" x14ac:dyDescent="0.35">
      <c r="A1210" s="227" t="s">
        <v>4658</v>
      </c>
      <c r="B1210" s="228" t="s">
        <v>2068</v>
      </c>
      <c r="C1210" s="276" t="s">
        <v>5502</v>
      </c>
      <c r="D1210" s="228" t="s">
        <v>4659</v>
      </c>
      <c r="E1210" s="300" t="s">
        <v>4660</v>
      </c>
      <c r="F1210" s="276" t="s">
        <v>4661</v>
      </c>
      <c r="G1210" s="301" t="s">
        <v>4662</v>
      </c>
      <c r="H1210" s="302">
        <v>44621</v>
      </c>
      <c r="I1210" s="276" t="s">
        <v>4521</v>
      </c>
      <c r="J1210" s="303"/>
    </row>
    <row r="1211" spans="1:10" ht="58.15" x14ac:dyDescent="0.35">
      <c r="A1211" s="227" t="s">
        <v>4663</v>
      </c>
      <c r="B1211" s="228" t="s">
        <v>4641</v>
      </c>
      <c r="C1211" s="276" t="s">
        <v>5501</v>
      </c>
      <c r="D1211" s="228" t="s">
        <v>4664</v>
      </c>
      <c r="E1211" s="300">
        <v>518084.44</v>
      </c>
      <c r="F1211" s="276" t="s">
        <v>4665</v>
      </c>
      <c r="G1211" s="301" t="s">
        <v>4666</v>
      </c>
      <c r="H1211" s="302">
        <v>44567</v>
      </c>
      <c r="I1211" s="276" t="s">
        <v>4497</v>
      </c>
      <c r="J1211" s="303"/>
    </row>
    <row r="1212" spans="1:10" ht="58.15" x14ac:dyDescent="0.35">
      <c r="A1212" s="227" t="s">
        <v>4667</v>
      </c>
      <c r="B1212" s="228" t="s">
        <v>2068</v>
      </c>
      <c r="C1212" s="276" t="s">
        <v>5502</v>
      </c>
      <c r="D1212" s="228" t="s">
        <v>4668</v>
      </c>
      <c r="E1212" s="300">
        <v>2629622.0699999998</v>
      </c>
      <c r="F1212" s="276" t="s">
        <v>4669</v>
      </c>
      <c r="G1212" s="301" t="s">
        <v>4670</v>
      </c>
      <c r="H1212" s="302">
        <v>44540</v>
      </c>
      <c r="I1212" s="276" t="s">
        <v>4532</v>
      </c>
      <c r="J1212" s="303"/>
    </row>
    <row r="1213" spans="1:10" ht="58.15" x14ac:dyDescent="0.35">
      <c r="A1213" s="227" t="s">
        <v>4671</v>
      </c>
      <c r="B1213" s="228" t="s">
        <v>4641</v>
      </c>
      <c r="C1213" s="276" t="s">
        <v>5501</v>
      </c>
      <c r="D1213" s="228" t="s">
        <v>4672</v>
      </c>
      <c r="E1213" s="300">
        <v>1317878.29</v>
      </c>
      <c r="F1213" s="276" t="s">
        <v>4673</v>
      </c>
      <c r="G1213" s="301" t="s">
        <v>4674</v>
      </c>
      <c r="H1213" s="302">
        <v>44482</v>
      </c>
      <c r="I1213" s="276" t="s">
        <v>4675</v>
      </c>
      <c r="J1213" s="303"/>
    </row>
    <row r="1214" spans="1:10" ht="58.15" x14ac:dyDescent="0.35">
      <c r="A1214" s="227" t="s">
        <v>4676</v>
      </c>
      <c r="B1214" s="228" t="s">
        <v>2068</v>
      </c>
      <c r="C1214" s="276" t="s">
        <v>5502</v>
      </c>
      <c r="D1214" s="228" t="s">
        <v>4677</v>
      </c>
      <c r="E1214" s="300">
        <v>3538027.11</v>
      </c>
      <c r="F1214" s="276" t="s">
        <v>4678</v>
      </c>
      <c r="G1214" s="301" t="s">
        <v>4679</v>
      </c>
      <c r="H1214" s="302">
        <v>44468</v>
      </c>
      <c r="I1214" s="276" t="s">
        <v>4680</v>
      </c>
      <c r="J1214" s="303"/>
    </row>
    <row r="1215" spans="1:10" ht="58.15" x14ac:dyDescent="0.35">
      <c r="A1215" s="227" t="s">
        <v>4681</v>
      </c>
      <c r="B1215" s="228" t="s">
        <v>4641</v>
      </c>
      <c r="C1215" s="276" t="s">
        <v>5501</v>
      </c>
      <c r="D1215" s="228" t="s">
        <v>4682</v>
      </c>
      <c r="E1215" s="300">
        <v>666060.78</v>
      </c>
      <c r="F1215" s="276" t="s">
        <v>4683</v>
      </c>
      <c r="G1215" s="301" t="s">
        <v>4684</v>
      </c>
      <c r="H1215" s="302">
        <v>44484</v>
      </c>
      <c r="I1215" s="276" t="s">
        <v>4685</v>
      </c>
      <c r="J1215" s="303"/>
    </row>
    <row r="1216" spans="1:10" ht="34.9" x14ac:dyDescent="0.35">
      <c r="A1216" s="227" t="s">
        <v>4686</v>
      </c>
      <c r="B1216" s="228" t="s">
        <v>4641</v>
      </c>
      <c r="C1216" s="276" t="s">
        <v>5501</v>
      </c>
      <c r="D1216" s="228" t="s">
        <v>4687</v>
      </c>
      <c r="E1216" s="300">
        <v>1629385.26</v>
      </c>
      <c r="F1216" s="276" t="s">
        <v>4688</v>
      </c>
      <c r="G1216" s="301" t="s">
        <v>4689</v>
      </c>
      <c r="H1216" s="302">
        <v>44483</v>
      </c>
      <c r="I1216" s="276" t="s">
        <v>4690</v>
      </c>
      <c r="J1216" s="303"/>
    </row>
    <row r="1217" spans="1:10" ht="81.400000000000006" x14ac:dyDescent="0.35">
      <c r="A1217" s="227" t="s">
        <v>4691</v>
      </c>
      <c r="B1217" s="228" t="s">
        <v>4641</v>
      </c>
      <c r="C1217" s="276" t="s">
        <v>5501</v>
      </c>
      <c r="D1217" s="228" t="s">
        <v>4692</v>
      </c>
      <c r="E1217" s="300">
        <v>6712672.1500000004</v>
      </c>
      <c r="F1217" s="276" t="s">
        <v>4693</v>
      </c>
      <c r="G1217" s="301" t="s">
        <v>4694</v>
      </c>
      <c r="H1217" s="302">
        <v>44474</v>
      </c>
      <c r="I1217" s="276" t="s">
        <v>4695</v>
      </c>
      <c r="J1217" s="303"/>
    </row>
    <row r="1218" spans="1:10" ht="36" customHeight="1" x14ac:dyDescent="0.35">
      <c r="A1218" s="227" t="s">
        <v>4696</v>
      </c>
      <c r="B1218" s="228" t="s">
        <v>2068</v>
      </c>
      <c r="C1218" s="276" t="s">
        <v>5502</v>
      </c>
      <c r="D1218" s="228" t="s">
        <v>4697</v>
      </c>
      <c r="E1218" s="300">
        <v>4479332.0199999996</v>
      </c>
      <c r="F1218" s="276" t="s">
        <v>4698</v>
      </c>
      <c r="G1218" s="301" t="s">
        <v>4699</v>
      </c>
      <c r="H1218" s="302">
        <v>44552</v>
      </c>
      <c r="I1218" s="276" t="s">
        <v>4700</v>
      </c>
      <c r="J1218" s="303"/>
    </row>
    <row r="1219" spans="1:10" ht="34.9" x14ac:dyDescent="0.35">
      <c r="A1219" s="227" t="s">
        <v>4701</v>
      </c>
      <c r="B1219" s="228" t="s">
        <v>4504</v>
      </c>
      <c r="C1219" s="276" t="s">
        <v>5501</v>
      </c>
      <c r="D1219" s="228" t="s">
        <v>4702</v>
      </c>
      <c r="E1219" s="300">
        <v>144638.03</v>
      </c>
      <c r="F1219" s="276" t="s">
        <v>4703</v>
      </c>
      <c r="G1219" s="301" t="s">
        <v>4704</v>
      </c>
      <c r="H1219" s="302">
        <v>44420</v>
      </c>
      <c r="I1219" s="276" t="s">
        <v>4705</v>
      </c>
      <c r="J1219" s="303"/>
    </row>
    <row r="1220" spans="1:10" ht="46.5" x14ac:dyDescent="0.35">
      <c r="A1220" s="227" t="s">
        <v>4706</v>
      </c>
      <c r="B1220" s="228" t="s">
        <v>4641</v>
      </c>
      <c r="C1220" s="276" t="s">
        <v>5501</v>
      </c>
      <c r="D1220" s="228" t="s">
        <v>4707</v>
      </c>
      <c r="E1220" s="300">
        <v>672148.35</v>
      </c>
      <c r="F1220" s="276" t="s">
        <v>4708</v>
      </c>
      <c r="G1220" s="301" t="s">
        <v>4709</v>
      </c>
      <c r="H1220" s="302">
        <v>44453</v>
      </c>
      <c r="I1220" s="276" t="s">
        <v>4680</v>
      </c>
      <c r="J1220" s="303"/>
    </row>
    <row r="1221" spans="1:10" ht="46.5" x14ac:dyDescent="0.35">
      <c r="A1221" s="227" t="s">
        <v>4710</v>
      </c>
      <c r="B1221" s="228" t="s">
        <v>4504</v>
      </c>
      <c r="C1221" s="276" t="s">
        <v>5501</v>
      </c>
      <c r="D1221" s="228" t="s">
        <v>4711</v>
      </c>
      <c r="E1221" s="300">
        <v>175943.71</v>
      </c>
      <c r="F1221" s="276" t="s">
        <v>4712</v>
      </c>
      <c r="G1221" s="301" t="s">
        <v>4713</v>
      </c>
      <c r="H1221" s="302">
        <v>44470</v>
      </c>
      <c r="I1221" s="276" t="s">
        <v>4705</v>
      </c>
      <c r="J1221" s="303"/>
    </row>
    <row r="1222" spans="1:10" ht="46.5" x14ac:dyDescent="0.35">
      <c r="A1222" s="227" t="s">
        <v>4714</v>
      </c>
      <c r="B1222" s="228" t="s">
        <v>4504</v>
      </c>
      <c r="C1222" s="276" t="s">
        <v>5501</v>
      </c>
      <c r="D1222" s="228" t="s">
        <v>4715</v>
      </c>
      <c r="E1222" s="300">
        <v>184044.36</v>
      </c>
      <c r="F1222" s="276" t="s">
        <v>4716</v>
      </c>
      <c r="G1222" s="301" t="s">
        <v>4717</v>
      </c>
      <c r="H1222" s="302">
        <v>44418</v>
      </c>
      <c r="I1222" s="276" t="s">
        <v>4718</v>
      </c>
      <c r="J1222" s="303"/>
    </row>
    <row r="1223" spans="1:10" ht="46.5" x14ac:dyDescent="0.35">
      <c r="A1223" s="227" t="s">
        <v>4719</v>
      </c>
      <c r="B1223" s="228" t="s">
        <v>4641</v>
      </c>
      <c r="C1223" s="276" t="s">
        <v>5501</v>
      </c>
      <c r="D1223" s="228" t="s">
        <v>4720</v>
      </c>
      <c r="E1223" s="300">
        <v>8437297.5299999993</v>
      </c>
      <c r="F1223" s="276" t="s">
        <v>4721</v>
      </c>
      <c r="G1223" s="301" t="s">
        <v>4722</v>
      </c>
      <c r="H1223" s="302">
        <v>44452</v>
      </c>
      <c r="I1223" s="276" t="s">
        <v>4723</v>
      </c>
      <c r="J1223" s="303"/>
    </row>
    <row r="1224" spans="1:10" ht="46.5" x14ac:dyDescent="0.35">
      <c r="A1224" s="227" t="s">
        <v>4724</v>
      </c>
      <c r="B1224" s="228" t="s">
        <v>4641</v>
      </c>
      <c r="C1224" s="276" t="s">
        <v>5501</v>
      </c>
      <c r="D1224" s="228" t="s">
        <v>4725</v>
      </c>
      <c r="E1224" s="300">
        <v>421740.82</v>
      </c>
      <c r="F1224" s="276" t="s">
        <v>4726</v>
      </c>
      <c r="G1224" s="301" t="s">
        <v>4727</v>
      </c>
      <c r="H1224" s="302">
        <v>44454</v>
      </c>
      <c r="I1224" s="276" t="s">
        <v>4680</v>
      </c>
      <c r="J1224" s="303"/>
    </row>
    <row r="1225" spans="1:10" ht="34.9" x14ac:dyDescent="0.35">
      <c r="A1225" s="227" t="s">
        <v>4728</v>
      </c>
      <c r="B1225" s="228" t="s">
        <v>4641</v>
      </c>
      <c r="C1225" s="276" t="s">
        <v>5501</v>
      </c>
      <c r="D1225" s="228" t="s">
        <v>4729</v>
      </c>
      <c r="E1225" s="300">
        <v>2760905.16</v>
      </c>
      <c r="F1225" s="276" t="s">
        <v>4730</v>
      </c>
      <c r="G1225" s="301" t="s">
        <v>4731</v>
      </c>
      <c r="H1225" s="302">
        <v>44446</v>
      </c>
      <c r="I1225" s="276" t="s">
        <v>4562</v>
      </c>
      <c r="J1225" s="303"/>
    </row>
    <row r="1226" spans="1:10" ht="81.400000000000006" x14ac:dyDescent="0.35">
      <c r="A1226" s="227" t="s">
        <v>4732</v>
      </c>
      <c r="B1226" s="228" t="s">
        <v>2068</v>
      </c>
      <c r="C1226" s="276" t="s">
        <v>5502</v>
      </c>
      <c r="D1226" s="228" t="s">
        <v>4733</v>
      </c>
      <c r="E1226" s="300">
        <v>23957225.66</v>
      </c>
      <c r="F1226" s="276" t="s">
        <v>4734</v>
      </c>
      <c r="G1226" s="301" t="s">
        <v>4735</v>
      </c>
      <c r="H1226" s="302">
        <v>44473</v>
      </c>
      <c r="I1226" s="276" t="s">
        <v>4695</v>
      </c>
      <c r="J1226" s="303"/>
    </row>
    <row r="1227" spans="1:10" ht="58.15" x14ac:dyDescent="0.35">
      <c r="A1227" s="227" t="s">
        <v>4736</v>
      </c>
      <c r="B1227" s="228" t="s">
        <v>4641</v>
      </c>
      <c r="C1227" s="276" t="s">
        <v>5501</v>
      </c>
      <c r="D1227" s="228" t="s">
        <v>4737</v>
      </c>
      <c r="E1227" s="300">
        <v>874292.29</v>
      </c>
      <c r="F1227" s="276" t="s">
        <v>4738</v>
      </c>
      <c r="G1227" s="301" t="s">
        <v>4739</v>
      </c>
      <c r="H1227" s="302">
        <v>44442</v>
      </c>
      <c r="I1227" s="276" t="s">
        <v>4740</v>
      </c>
      <c r="J1227" s="303"/>
    </row>
    <row r="1228" spans="1:10" ht="34.9" x14ac:dyDescent="0.35">
      <c r="A1228" s="227" t="s">
        <v>4741</v>
      </c>
      <c r="B1228" s="228" t="s">
        <v>4742</v>
      </c>
      <c r="C1228" s="276" t="s">
        <v>5502</v>
      </c>
      <c r="D1228" s="228" t="s">
        <v>4743</v>
      </c>
      <c r="E1228" s="300">
        <v>932258.18</v>
      </c>
      <c r="F1228" s="276" t="s">
        <v>4744</v>
      </c>
      <c r="G1228" s="301" t="s">
        <v>4745</v>
      </c>
      <c r="H1228" s="302">
        <v>44312</v>
      </c>
      <c r="I1228" s="276" t="s">
        <v>4718</v>
      </c>
      <c r="J1228" s="303"/>
    </row>
    <row r="1229" spans="1:10" ht="46.5" x14ac:dyDescent="0.35">
      <c r="A1229" s="227" t="s">
        <v>4746</v>
      </c>
      <c r="B1229" s="228" t="s">
        <v>4504</v>
      </c>
      <c r="C1229" s="276" t="s">
        <v>5502</v>
      </c>
      <c r="D1229" s="228" t="s">
        <v>4747</v>
      </c>
      <c r="E1229" s="300">
        <v>1200316.28</v>
      </c>
      <c r="F1229" s="276" t="s">
        <v>4748</v>
      </c>
      <c r="G1229" s="301" t="s">
        <v>4749</v>
      </c>
      <c r="H1229" s="302">
        <v>44410</v>
      </c>
      <c r="I1229" s="276" t="s">
        <v>4700</v>
      </c>
      <c r="J1229" s="303"/>
    </row>
    <row r="1230" spans="1:10" ht="46.5" x14ac:dyDescent="0.35">
      <c r="A1230" s="227" t="s">
        <v>4750</v>
      </c>
      <c r="B1230" s="228" t="s">
        <v>2068</v>
      </c>
      <c r="C1230" s="276" t="s">
        <v>5502</v>
      </c>
      <c r="D1230" s="228" t="s">
        <v>4751</v>
      </c>
      <c r="E1230" s="300">
        <v>9344566.5999999996</v>
      </c>
      <c r="F1230" s="276" t="s">
        <v>4752</v>
      </c>
      <c r="G1230" s="301" t="s">
        <v>4753</v>
      </c>
      <c r="H1230" s="302">
        <v>44483</v>
      </c>
      <c r="I1230" s="276" t="s">
        <v>4754</v>
      </c>
      <c r="J1230" s="303"/>
    </row>
    <row r="1231" spans="1:10" ht="46.5" x14ac:dyDescent="0.35">
      <c r="A1231" s="227" t="s">
        <v>4755</v>
      </c>
      <c r="B1231" s="228" t="s">
        <v>4504</v>
      </c>
      <c r="C1231" s="276" t="s">
        <v>5502</v>
      </c>
      <c r="D1231" s="228" t="s">
        <v>4756</v>
      </c>
      <c r="E1231" s="300">
        <v>771102.58</v>
      </c>
      <c r="F1231" s="276" t="s">
        <v>4757</v>
      </c>
      <c r="G1231" s="301" t="s">
        <v>4758</v>
      </c>
      <c r="H1231" s="302">
        <v>44375</v>
      </c>
      <c r="I1231" s="276" t="s">
        <v>4718</v>
      </c>
      <c r="J1231" s="303"/>
    </row>
    <row r="1232" spans="1:10" ht="36" customHeight="1" x14ac:dyDescent="0.35">
      <c r="A1232" s="227" t="s">
        <v>4759</v>
      </c>
      <c r="B1232" s="228" t="s">
        <v>4504</v>
      </c>
      <c r="C1232" s="276" t="s">
        <v>5502</v>
      </c>
      <c r="D1232" s="228" t="s">
        <v>4760</v>
      </c>
      <c r="E1232" s="300">
        <v>696778.83</v>
      </c>
      <c r="F1232" s="276" t="s">
        <v>4761</v>
      </c>
      <c r="G1232" s="301" t="s">
        <v>4762</v>
      </c>
      <c r="H1232" s="302">
        <v>44349</v>
      </c>
      <c r="I1232" s="276" t="s">
        <v>4705</v>
      </c>
      <c r="J1232" s="303"/>
    </row>
    <row r="1233" spans="1:10" ht="46.5" x14ac:dyDescent="0.35">
      <c r="A1233" s="227" t="s">
        <v>4763</v>
      </c>
      <c r="B1233" s="228" t="s">
        <v>4504</v>
      </c>
      <c r="C1233" s="276" t="s">
        <v>5502</v>
      </c>
      <c r="D1233" s="228" t="s">
        <v>4764</v>
      </c>
      <c r="E1233" s="300">
        <v>884186.28</v>
      </c>
      <c r="F1233" s="276" t="s">
        <v>4765</v>
      </c>
      <c r="G1233" s="301" t="s">
        <v>4766</v>
      </c>
      <c r="H1233" s="302">
        <v>44385</v>
      </c>
      <c r="I1233" s="276" t="s">
        <v>4705</v>
      </c>
      <c r="J1233" s="303"/>
    </row>
    <row r="1234" spans="1:10" ht="58.15" x14ac:dyDescent="0.35">
      <c r="A1234" s="227" t="s">
        <v>4767</v>
      </c>
      <c r="B1234" s="228" t="s">
        <v>2068</v>
      </c>
      <c r="C1234" s="276" t="s">
        <v>5502</v>
      </c>
      <c r="D1234" s="228" t="s">
        <v>4768</v>
      </c>
      <c r="E1234" s="300">
        <v>4224349.1900000004</v>
      </c>
      <c r="F1234" s="276" t="s">
        <v>4769</v>
      </c>
      <c r="G1234" s="301" t="s">
        <v>4770</v>
      </c>
      <c r="H1234" s="302">
        <v>44396</v>
      </c>
      <c r="I1234" s="276" t="s">
        <v>4685</v>
      </c>
      <c r="J1234" s="303"/>
    </row>
    <row r="1235" spans="1:10" ht="58.15" x14ac:dyDescent="0.35">
      <c r="A1235" s="227" t="s">
        <v>4771</v>
      </c>
      <c r="B1235" s="228" t="s">
        <v>2068</v>
      </c>
      <c r="C1235" s="276" t="s">
        <v>5502</v>
      </c>
      <c r="D1235" s="228" t="s">
        <v>4772</v>
      </c>
      <c r="E1235" s="300">
        <v>6994545.3499999996</v>
      </c>
      <c r="F1235" s="276" t="s">
        <v>4773</v>
      </c>
      <c r="G1235" s="301" t="s">
        <v>4774</v>
      </c>
      <c r="H1235" s="302">
        <v>44362</v>
      </c>
      <c r="I1235" s="276" t="s">
        <v>4680</v>
      </c>
      <c r="J1235" s="303"/>
    </row>
    <row r="1236" spans="1:10" ht="46.5" x14ac:dyDescent="0.35">
      <c r="A1236" s="227" t="s">
        <v>4775</v>
      </c>
      <c r="B1236" s="228" t="s">
        <v>2068</v>
      </c>
      <c r="C1236" s="276" t="s">
        <v>5502</v>
      </c>
      <c r="D1236" s="228" t="s">
        <v>4776</v>
      </c>
      <c r="E1236" s="300">
        <v>7218389.8600000003</v>
      </c>
      <c r="F1236" s="276" t="s">
        <v>4777</v>
      </c>
      <c r="G1236" s="301" t="s">
        <v>4778</v>
      </c>
      <c r="H1236" s="302">
        <v>44368</v>
      </c>
      <c r="I1236" s="276" t="s">
        <v>4680</v>
      </c>
      <c r="J1236" s="303"/>
    </row>
    <row r="1237" spans="1:10" ht="12" customHeight="1" x14ac:dyDescent="0.35">
      <c r="A1237" s="634" t="s">
        <v>4779</v>
      </c>
      <c r="B1237" s="637" t="s">
        <v>2068</v>
      </c>
      <c r="C1237" s="634" t="s">
        <v>5502</v>
      </c>
      <c r="D1237" s="637" t="s">
        <v>4780</v>
      </c>
      <c r="E1237" s="300">
        <v>1624841.8</v>
      </c>
      <c r="F1237" s="634" t="s">
        <v>4781</v>
      </c>
      <c r="G1237" s="276" t="s">
        <v>4782</v>
      </c>
      <c r="H1237" s="302">
        <v>44389</v>
      </c>
      <c r="I1237" s="276" t="s">
        <v>4783</v>
      </c>
      <c r="J1237" s="303"/>
    </row>
    <row r="1238" spans="1:10" ht="36" customHeight="1" x14ac:dyDescent="0.35">
      <c r="A1238" s="635"/>
      <c r="B1238" s="638"/>
      <c r="C1238" s="635"/>
      <c r="D1238" s="638"/>
      <c r="E1238" s="300">
        <v>263194.83</v>
      </c>
      <c r="F1238" s="635"/>
      <c r="G1238" s="276" t="s">
        <v>4784</v>
      </c>
      <c r="H1238" s="302">
        <v>44389</v>
      </c>
      <c r="I1238" s="276" t="s">
        <v>4785</v>
      </c>
      <c r="J1238" s="303"/>
    </row>
    <row r="1239" spans="1:10" ht="36" customHeight="1" x14ac:dyDescent="0.35">
      <c r="A1239" s="635"/>
      <c r="B1239" s="638"/>
      <c r="C1239" s="635"/>
      <c r="D1239" s="638"/>
      <c r="E1239" s="300">
        <v>1106024.1000000001</v>
      </c>
      <c r="F1239" s="635"/>
      <c r="G1239" s="276" t="s">
        <v>4786</v>
      </c>
      <c r="H1239" s="302">
        <v>44389</v>
      </c>
      <c r="I1239" s="276" t="s">
        <v>4783</v>
      </c>
      <c r="J1239" s="303"/>
    </row>
    <row r="1240" spans="1:10" ht="36" customHeight="1" x14ac:dyDescent="0.35">
      <c r="A1240" s="635"/>
      <c r="B1240" s="638"/>
      <c r="C1240" s="635"/>
      <c r="D1240" s="638"/>
      <c r="E1240" s="300">
        <v>288374.90000000002</v>
      </c>
      <c r="F1240" s="635"/>
      <c r="G1240" s="276" t="s">
        <v>4787</v>
      </c>
      <c r="H1240" s="302">
        <v>44389</v>
      </c>
      <c r="I1240" s="276" t="s">
        <v>4718</v>
      </c>
      <c r="J1240" s="303"/>
    </row>
    <row r="1241" spans="1:10" ht="36" customHeight="1" x14ac:dyDescent="0.35">
      <c r="A1241" s="636"/>
      <c r="B1241" s="639"/>
      <c r="C1241" s="636"/>
      <c r="D1241" s="639"/>
      <c r="E1241" s="300">
        <v>22010675.41</v>
      </c>
      <c r="F1241" s="636"/>
      <c r="G1241" s="276" t="s">
        <v>4788</v>
      </c>
      <c r="H1241" s="302">
        <v>44389</v>
      </c>
      <c r="I1241" s="276" t="s">
        <v>4789</v>
      </c>
      <c r="J1241" s="303"/>
    </row>
    <row r="1242" spans="1:10" ht="58.15" x14ac:dyDescent="0.35">
      <c r="A1242" s="227" t="s">
        <v>4790</v>
      </c>
      <c r="B1242" s="228" t="s">
        <v>4641</v>
      </c>
      <c r="C1242" s="276" t="s">
        <v>5503</v>
      </c>
      <c r="D1242" s="228" t="s">
        <v>4792</v>
      </c>
      <c r="E1242" s="300">
        <v>512521.67</v>
      </c>
      <c r="F1242" s="276" t="s">
        <v>4793</v>
      </c>
      <c r="G1242" s="276" t="s">
        <v>4794</v>
      </c>
      <c r="H1242" s="302">
        <v>44379</v>
      </c>
      <c r="I1242" s="276" t="s">
        <v>4795</v>
      </c>
      <c r="J1242" s="303"/>
    </row>
    <row r="1243" spans="1:10" ht="46.5" x14ac:dyDescent="0.35">
      <c r="A1243" s="227" t="s">
        <v>4796</v>
      </c>
      <c r="B1243" s="228" t="s">
        <v>2068</v>
      </c>
      <c r="C1243" s="276" t="s">
        <v>5502</v>
      </c>
      <c r="D1243" s="228" t="s">
        <v>4797</v>
      </c>
      <c r="E1243" s="300">
        <v>11019261.91</v>
      </c>
      <c r="F1243" s="276" t="s">
        <v>4798</v>
      </c>
      <c r="G1243" s="276" t="s">
        <v>4799</v>
      </c>
      <c r="H1243" s="302">
        <v>44347</v>
      </c>
      <c r="I1243" s="276" t="s">
        <v>4740</v>
      </c>
      <c r="J1243" s="303"/>
    </row>
    <row r="1244" spans="1:10" ht="37.5" customHeight="1" x14ac:dyDescent="0.35">
      <c r="A1244" s="271" t="s">
        <v>184</v>
      </c>
      <c r="B1244" s="306"/>
      <c r="C1244" s="306"/>
      <c r="D1244" s="306"/>
      <c r="E1244" s="343">
        <f>SUM(E1245:E1290)</f>
        <v>69252557.429999992</v>
      </c>
      <c r="F1244" s="287"/>
      <c r="G1244" s="306"/>
      <c r="H1244" s="308"/>
      <c r="I1244" s="287"/>
      <c r="J1244" s="59"/>
    </row>
    <row r="1245" spans="1:10" ht="69.75" x14ac:dyDescent="0.35">
      <c r="A1245" s="227" t="s">
        <v>4800</v>
      </c>
      <c r="B1245" s="228" t="s">
        <v>4504</v>
      </c>
      <c r="C1245" s="276" t="s">
        <v>5501</v>
      </c>
      <c r="D1245" s="228" t="s">
        <v>4801</v>
      </c>
      <c r="E1245" s="300"/>
      <c r="F1245" s="309"/>
      <c r="G1245" s="276" t="s">
        <v>4802</v>
      </c>
      <c r="H1245" s="302"/>
      <c r="I1245" s="276"/>
      <c r="J1245" s="303"/>
    </row>
    <row r="1246" spans="1:10" ht="69.75" x14ac:dyDescent="0.35">
      <c r="A1246" s="227" t="s">
        <v>4803</v>
      </c>
      <c r="B1246" s="228" t="s">
        <v>2119</v>
      </c>
      <c r="C1246" s="276" t="s">
        <v>5503</v>
      </c>
      <c r="D1246" s="228" t="s">
        <v>4804</v>
      </c>
      <c r="E1246" s="300"/>
      <c r="F1246" s="309"/>
      <c r="G1246" s="276" t="s">
        <v>4805</v>
      </c>
      <c r="H1246" s="302"/>
      <c r="I1246" s="276"/>
      <c r="J1246" s="303"/>
    </row>
    <row r="1247" spans="1:10" ht="69.75" x14ac:dyDescent="0.35">
      <c r="A1247" s="227" t="s">
        <v>4806</v>
      </c>
      <c r="B1247" s="228" t="s">
        <v>2119</v>
      </c>
      <c r="C1247" s="276" t="s">
        <v>5503</v>
      </c>
      <c r="D1247" s="228" t="s">
        <v>4807</v>
      </c>
      <c r="E1247" s="300"/>
      <c r="F1247" s="309"/>
      <c r="G1247" s="276" t="s">
        <v>4808</v>
      </c>
      <c r="H1247" s="302"/>
      <c r="I1247" s="276"/>
      <c r="J1247" s="303"/>
    </row>
    <row r="1248" spans="1:10" ht="69.75" x14ac:dyDescent="0.35">
      <c r="A1248" s="227" t="s">
        <v>4809</v>
      </c>
      <c r="B1248" s="228" t="s">
        <v>2119</v>
      </c>
      <c r="C1248" s="276" t="s">
        <v>5503</v>
      </c>
      <c r="D1248" s="228" t="s">
        <v>4810</v>
      </c>
      <c r="E1248" s="300"/>
      <c r="F1248" s="309"/>
      <c r="G1248" s="276" t="s">
        <v>4811</v>
      </c>
      <c r="H1248" s="302"/>
      <c r="I1248" s="276"/>
      <c r="J1248" s="303"/>
    </row>
    <row r="1249" spans="1:10" ht="69.75" x14ac:dyDescent="0.35">
      <c r="A1249" s="227" t="s">
        <v>4812</v>
      </c>
      <c r="B1249" s="228" t="s">
        <v>2119</v>
      </c>
      <c r="C1249" s="276" t="s">
        <v>5503</v>
      </c>
      <c r="D1249" s="228" t="s">
        <v>4813</v>
      </c>
      <c r="E1249" s="300"/>
      <c r="F1249" s="309"/>
      <c r="G1249" s="276" t="s">
        <v>4814</v>
      </c>
      <c r="H1249" s="302"/>
      <c r="I1249" s="276"/>
      <c r="J1249" s="303"/>
    </row>
    <row r="1250" spans="1:10" ht="69.75" x14ac:dyDescent="0.35">
      <c r="A1250" s="227" t="s">
        <v>4815</v>
      </c>
      <c r="B1250" s="228" t="s">
        <v>2119</v>
      </c>
      <c r="C1250" s="276" t="s">
        <v>5503</v>
      </c>
      <c r="D1250" s="228" t="s">
        <v>4816</v>
      </c>
      <c r="E1250" s="300"/>
      <c r="F1250" s="309"/>
      <c r="G1250" s="276" t="s">
        <v>4817</v>
      </c>
      <c r="H1250" s="302"/>
      <c r="I1250" s="276"/>
      <c r="J1250" s="278"/>
    </row>
    <row r="1251" spans="1:10" ht="46.5" x14ac:dyDescent="0.35">
      <c r="A1251" s="227" t="s">
        <v>4818</v>
      </c>
      <c r="B1251" s="228" t="s">
        <v>2119</v>
      </c>
      <c r="C1251" s="276" t="s">
        <v>5503</v>
      </c>
      <c r="D1251" s="228" t="s">
        <v>4819</v>
      </c>
      <c r="E1251" s="300">
        <v>380214.88</v>
      </c>
      <c r="F1251" s="276" t="s">
        <v>4820</v>
      </c>
      <c r="G1251" s="276" t="s">
        <v>4821</v>
      </c>
      <c r="H1251" s="302"/>
      <c r="I1251" s="276"/>
      <c r="J1251" s="278" t="s">
        <v>4822</v>
      </c>
    </row>
    <row r="1252" spans="1:10" ht="58.15" x14ac:dyDescent="0.35">
      <c r="A1252" s="227" t="s">
        <v>4823</v>
      </c>
      <c r="B1252" s="228" t="s">
        <v>2119</v>
      </c>
      <c r="C1252" s="276" t="s">
        <v>5503</v>
      </c>
      <c r="D1252" s="228" t="s">
        <v>4824</v>
      </c>
      <c r="E1252" s="300">
        <v>692000</v>
      </c>
      <c r="F1252" s="276" t="s">
        <v>4825</v>
      </c>
      <c r="G1252" s="276" t="s">
        <v>4826</v>
      </c>
      <c r="H1252" s="302"/>
      <c r="I1252" s="276"/>
      <c r="J1252" s="278" t="s">
        <v>4822</v>
      </c>
    </row>
    <row r="1253" spans="1:10" ht="58.15" x14ac:dyDescent="0.35">
      <c r="A1253" s="227" t="s">
        <v>4827</v>
      </c>
      <c r="B1253" s="228" t="s">
        <v>2068</v>
      </c>
      <c r="C1253" s="276" t="s">
        <v>5502</v>
      </c>
      <c r="D1253" s="228" t="s">
        <v>4828</v>
      </c>
      <c r="E1253" s="300"/>
      <c r="F1253" s="276"/>
      <c r="G1253" s="276" t="s">
        <v>4829</v>
      </c>
      <c r="H1253" s="302"/>
      <c r="I1253" s="276"/>
      <c r="J1253" s="278"/>
    </row>
    <row r="1254" spans="1:10" ht="58.15" x14ac:dyDescent="0.35">
      <c r="A1254" s="227" t="s">
        <v>4830</v>
      </c>
      <c r="B1254" s="228" t="s">
        <v>4504</v>
      </c>
      <c r="C1254" s="276" t="s">
        <v>5502</v>
      </c>
      <c r="D1254" s="228" t="s">
        <v>4831</v>
      </c>
      <c r="E1254" s="300"/>
      <c r="F1254" s="276"/>
      <c r="G1254" s="276" t="s">
        <v>4832</v>
      </c>
      <c r="H1254" s="302"/>
      <c r="I1254" s="276"/>
      <c r="J1254" s="278"/>
    </row>
    <row r="1255" spans="1:10" ht="69.75" x14ac:dyDescent="0.35">
      <c r="A1255" s="227" t="s">
        <v>4833</v>
      </c>
      <c r="B1255" s="228" t="s">
        <v>2068</v>
      </c>
      <c r="C1255" s="276" t="s">
        <v>5502</v>
      </c>
      <c r="D1255" s="228" t="s">
        <v>4834</v>
      </c>
      <c r="E1255" s="300"/>
      <c r="F1255" s="276"/>
      <c r="G1255" s="276" t="s">
        <v>4835</v>
      </c>
      <c r="H1255" s="302"/>
      <c r="I1255" s="276"/>
      <c r="J1255" s="278"/>
    </row>
    <row r="1256" spans="1:10" ht="34.9" x14ac:dyDescent="0.35">
      <c r="A1256" s="227" t="s">
        <v>4836</v>
      </c>
      <c r="B1256" s="228" t="s">
        <v>4504</v>
      </c>
      <c r="C1256" s="276" t="s">
        <v>5502</v>
      </c>
      <c r="D1256" s="228" t="s">
        <v>4837</v>
      </c>
      <c r="E1256" s="300">
        <v>376822.46</v>
      </c>
      <c r="F1256" s="276" t="s">
        <v>4838</v>
      </c>
      <c r="G1256" s="276" t="s">
        <v>4839</v>
      </c>
      <c r="H1256" s="302"/>
      <c r="I1256" s="276"/>
      <c r="J1256" s="278" t="s">
        <v>4822</v>
      </c>
    </row>
    <row r="1257" spans="1:10" ht="46.5" x14ac:dyDescent="0.35">
      <c r="A1257" s="227" t="s">
        <v>4840</v>
      </c>
      <c r="B1257" s="228" t="s">
        <v>4504</v>
      </c>
      <c r="C1257" s="276" t="s">
        <v>5502</v>
      </c>
      <c r="D1257" s="228" t="s">
        <v>4841</v>
      </c>
      <c r="E1257" s="300"/>
      <c r="F1257" s="276"/>
      <c r="G1257" s="276" t="s">
        <v>4842</v>
      </c>
      <c r="H1257" s="302"/>
      <c r="I1257" s="276"/>
      <c r="J1257" s="278" t="s">
        <v>4843</v>
      </c>
    </row>
    <row r="1258" spans="1:10" ht="58.15" x14ac:dyDescent="0.35">
      <c r="A1258" s="227" t="s">
        <v>4844</v>
      </c>
      <c r="B1258" s="228" t="s">
        <v>2068</v>
      </c>
      <c r="C1258" s="276" t="s">
        <v>5502</v>
      </c>
      <c r="D1258" s="228" t="s">
        <v>4845</v>
      </c>
      <c r="E1258" s="300">
        <v>7986355.8799999999</v>
      </c>
      <c r="F1258" s="276" t="s">
        <v>4846</v>
      </c>
      <c r="G1258" s="276" t="s">
        <v>4847</v>
      </c>
      <c r="H1258" s="302"/>
      <c r="I1258" s="276"/>
      <c r="J1258" s="278" t="s">
        <v>4822</v>
      </c>
    </row>
    <row r="1259" spans="1:10" ht="69.75" x14ac:dyDescent="0.35">
      <c r="A1259" s="227" t="s">
        <v>4848</v>
      </c>
      <c r="B1259" s="228" t="s">
        <v>4504</v>
      </c>
      <c r="C1259" s="276" t="s">
        <v>5502</v>
      </c>
      <c r="D1259" s="228" t="s">
        <v>4849</v>
      </c>
      <c r="E1259" s="300"/>
      <c r="F1259" s="276"/>
      <c r="G1259" s="276" t="s">
        <v>4850</v>
      </c>
      <c r="H1259" s="302"/>
      <c r="I1259" s="276"/>
      <c r="J1259" s="278" t="s">
        <v>4843</v>
      </c>
    </row>
    <row r="1260" spans="1:10" ht="69.75" x14ac:dyDescent="0.35">
      <c r="A1260" s="227" t="s">
        <v>4851</v>
      </c>
      <c r="B1260" s="228" t="s">
        <v>2068</v>
      </c>
      <c r="C1260" s="276" t="s">
        <v>5502</v>
      </c>
      <c r="D1260" s="228" t="s">
        <v>4852</v>
      </c>
      <c r="E1260" s="300"/>
      <c r="F1260" s="276"/>
      <c r="G1260" s="276" t="s">
        <v>4853</v>
      </c>
      <c r="H1260" s="302"/>
      <c r="I1260" s="276"/>
      <c r="J1260" s="278"/>
    </row>
    <row r="1261" spans="1:10" ht="69.75" x14ac:dyDescent="0.35">
      <c r="A1261" s="227" t="s">
        <v>4854</v>
      </c>
      <c r="B1261" s="228" t="s">
        <v>4504</v>
      </c>
      <c r="C1261" s="276" t="s">
        <v>5502</v>
      </c>
      <c r="D1261" s="228" t="s">
        <v>4855</v>
      </c>
      <c r="E1261" s="300"/>
      <c r="F1261" s="276"/>
      <c r="G1261" s="276" t="s">
        <v>4856</v>
      </c>
      <c r="H1261" s="302"/>
      <c r="I1261" s="276"/>
      <c r="J1261" s="278"/>
    </row>
    <row r="1262" spans="1:10" ht="69.75" x14ac:dyDescent="0.35">
      <c r="A1262" s="227" t="s">
        <v>4857</v>
      </c>
      <c r="B1262" s="228" t="s">
        <v>2068</v>
      </c>
      <c r="C1262" s="276" t="s">
        <v>5502</v>
      </c>
      <c r="D1262" s="228" t="s">
        <v>4858</v>
      </c>
      <c r="E1262" s="300"/>
      <c r="F1262" s="276"/>
      <c r="G1262" s="276" t="s">
        <v>4859</v>
      </c>
      <c r="H1262" s="302"/>
      <c r="I1262" s="276"/>
      <c r="J1262" s="278" t="s">
        <v>4843</v>
      </c>
    </row>
    <row r="1263" spans="1:10" ht="69.75" x14ac:dyDescent="0.35">
      <c r="A1263" s="227" t="s">
        <v>4860</v>
      </c>
      <c r="B1263" s="228" t="s">
        <v>2068</v>
      </c>
      <c r="C1263" s="276" t="s">
        <v>5502</v>
      </c>
      <c r="D1263" s="228" t="s">
        <v>4861</v>
      </c>
      <c r="E1263" s="300"/>
      <c r="F1263" s="276"/>
      <c r="G1263" s="276" t="s">
        <v>4862</v>
      </c>
      <c r="H1263" s="302"/>
      <c r="I1263" s="276"/>
      <c r="J1263" s="278"/>
    </row>
    <row r="1264" spans="1:10" ht="69.75" x14ac:dyDescent="0.35">
      <c r="A1264" s="227" t="s">
        <v>4863</v>
      </c>
      <c r="B1264" s="228" t="s">
        <v>2068</v>
      </c>
      <c r="C1264" s="276" t="s">
        <v>5502</v>
      </c>
      <c r="D1264" s="228" t="s">
        <v>4864</v>
      </c>
      <c r="E1264" s="300"/>
      <c r="F1264" s="276"/>
      <c r="G1264" s="276" t="s">
        <v>4865</v>
      </c>
      <c r="H1264" s="302"/>
      <c r="I1264" s="276"/>
      <c r="J1264" s="278" t="s">
        <v>4843</v>
      </c>
    </row>
    <row r="1265" spans="1:10" ht="69.75" x14ac:dyDescent="0.35">
      <c r="A1265" s="227" t="s">
        <v>4866</v>
      </c>
      <c r="B1265" s="228" t="s">
        <v>2068</v>
      </c>
      <c r="C1265" s="276" t="s">
        <v>5502</v>
      </c>
      <c r="D1265" s="228" t="s">
        <v>4867</v>
      </c>
      <c r="E1265" s="300"/>
      <c r="F1265" s="276"/>
      <c r="G1265" s="276" t="s">
        <v>4868</v>
      </c>
      <c r="H1265" s="302"/>
      <c r="I1265" s="276"/>
      <c r="J1265" s="278"/>
    </row>
    <row r="1266" spans="1:10" ht="58.15" x14ac:dyDescent="0.35">
      <c r="A1266" s="227" t="s">
        <v>4869</v>
      </c>
      <c r="B1266" s="228" t="s">
        <v>2068</v>
      </c>
      <c r="C1266" s="276" t="s">
        <v>5502</v>
      </c>
      <c r="D1266" s="228" t="s">
        <v>4870</v>
      </c>
      <c r="E1266" s="300"/>
      <c r="F1266" s="276"/>
      <c r="G1266" s="276" t="s">
        <v>4871</v>
      </c>
      <c r="H1266" s="302"/>
      <c r="I1266" s="276"/>
      <c r="J1266" s="278"/>
    </row>
    <row r="1267" spans="1:10" ht="69.75" x14ac:dyDescent="0.35">
      <c r="A1267" s="227" t="s">
        <v>4872</v>
      </c>
      <c r="B1267" s="228" t="s">
        <v>4504</v>
      </c>
      <c r="C1267" s="276" t="s">
        <v>5502</v>
      </c>
      <c r="D1267" s="228" t="s">
        <v>4873</v>
      </c>
      <c r="E1267" s="300"/>
      <c r="F1267" s="276"/>
      <c r="G1267" s="276" t="s">
        <v>4874</v>
      </c>
      <c r="H1267" s="302"/>
      <c r="I1267" s="276"/>
      <c r="J1267" s="278" t="s">
        <v>4843</v>
      </c>
    </row>
    <row r="1268" spans="1:10" ht="58.15" x14ac:dyDescent="0.35">
      <c r="A1268" s="227" t="s">
        <v>4875</v>
      </c>
      <c r="B1268" s="228" t="s">
        <v>2068</v>
      </c>
      <c r="C1268" s="276" t="s">
        <v>5502</v>
      </c>
      <c r="D1268" s="228" t="s">
        <v>4876</v>
      </c>
      <c r="E1268" s="300"/>
      <c r="F1268" s="276"/>
      <c r="G1268" s="276" t="s">
        <v>4877</v>
      </c>
      <c r="H1268" s="302"/>
      <c r="I1268" s="276"/>
      <c r="J1268" s="278" t="s">
        <v>4843</v>
      </c>
    </row>
    <row r="1269" spans="1:10" ht="58.15" x14ac:dyDescent="0.35">
      <c r="A1269" s="227" t="s">
        <v>4878</v>
      </c>
      <c r="B1269" s="228" t="s">
        <v>4504</v>
      </c>
      <c r="C1269" s="276" t="s">
        <v>5502</v>
      </c>
      <c r="D1269" s="228" t="s">
        <v>4879</v>
      </c>
      <c r="E1269" s="300"/>
      <c r="F1269" s="276"/>
      <c r="G1269" s="276" t="s">
        <v>4880</v>
      </c>
      <c r="H1269" s="302"/>
      <c r="I1269" s="276"/>
      <c r="J1269" s="278" t="s">
        <v>4843</v>
      </c>
    </row>
    <row r="1270" spans="1:10" ht="58.15" x14ac:dyDescent="0.35">
      <c r="A1270" s="227" t="s">
        <v>4881</v>
      </c>
      <c r="B1270" s="228" t="s">
        <v>2068</v>
      </c>
      <c r="C1270" s="276" t="s">
        <v>5502</v>
      </c>
      <c r="D1270" s="228" t="s">
        <v>4882</v>
      </c>
      <c r="E1270" s="300">
        <v>22995179.07</v>
      </c>
      <c r="F1270" s="276" t="s">
        <v>4883</v>
      </c>
      <c r="G1270" s="276" t="s">
        <v>4884</v>
      </c>
      <c r="H1270" s="302"/>
      <c r="I1270" s="276"/>
      <c r="J1270" s="278" t="s">
        <v>4822</v>
      </c>
    </row>
    <row r="1271" spans="1:10" ht="58.15" x14ac:dyDescent="0.35">
      <c r="A1271" s="227" t="s">
        <v>4885</v>
      </c>
      <c r="B1271" s="228" t="s">
        <v>4504</v>
      </c>
      <c r="C1271" s="276" t="s">
        <v>5501</v>
      </c>
      <c r="D1271" s="228" t="s">
        <v>4886</v>
      </c>
      <c r="E1271" s="300">
        <v>178914.25</v>
      </c>
      <c r="F1271" s="276" t="s">
        <v>4887</v>
      </c>
      <c r="G1271" s="276" t="s">
        <v>4888</v>
      </c>
      <c r="H1271" s="302">
        <v>44753</v>
      </c>
      <c r="I1271" s="276" t="s">
        <v>4532</v>
      </c>
      <c r="J1271" s="278"/>
    </row>
    <row r="1272" spans="1:10" ht="46.5" x14ac:dyDescent="0.35">
      <c r="A1272" s="227" t="s">
        <v>4889</v>
      </c>
      <c r="B1272" s="228" t="s">
        <v>2119</v>
      </c>
      <c r="C1272" s="276" t="s">
        <v>5501</v>
      </c>
      <c r="D1272" s="228" t="s">
        <v>4890</v>
      </c>
      <c r="E1272" s="300">
        <v>264009.92</v>
      </c>
      <c r="F1272" s="276" t="s">
        <v>4891</v>
      </c>
      <c r="G1272" s="276" t="s">
        <v>4892</v>
      </c>
      <c r="H1272" s="302">
        <v>44763</v>
      </c>
      <c r="I1272" s="276" t="s">
        <v>4513</v>
      </c>
      <c r="J1272" s="278"/>
    </row>
    <row r="1273" spans="1:10" ht="69.75" x14ac:dyDescent="0.35">
      <c r="A1273" s="227" t="s">
        <v>4893</v>
      </c>
      <c r="B1273" s="228" t="s">
        <v>2119</v>
      </c>
      <c r="C1273" s="276" t="s">
        <v>5501</v>
      </c>
      <c r="D1273" s="228" t="s">
        <v>4894</v>
      </c>
      <c r="E1273" s="300"/>
      <c r="F1273" s="276"/>
      <c r="G1273" s="276" t="s">
        <v>4895</v>
      </c>
      <c r="H1273" s="302"/>
      <c r="I1273" s="276"/>
      <c r="J1273" s="278" t="s">
        <v>4843</v>
      </c>
    </row>
    <row r="1274" spans="1:10" ht="34.9" x14ac:dyDescent="0.35">
      <c r="A1274" s="227" t="s">
        <v>4896</v>
      </c>
      <c r="B1274" s="228" t="s">
        <v>2119</v>
      </c>
      <c r="C1274" s="276" t="s">
        <v>5501</v>
      </c>
      <c r="D1274" s="228" t="s">
        <v>4897</v>
      </c>
      <c r="E1274" s="300">
        <v>1325355.5900000001</v>
      </c>
      <c r="F1274" s="276" t="s">
        <v>4898</v>
      </c>
      <c r="G1274" s="276" t="s">
        <v>4899</v>
      </c>
      <c r="H1274" s="302"/>
      <c r="I1274" s="276"/>
      <c r="J1274" s="278" t="s">
        <v>4822</v>
      </c>
    </row>
    <row r="1275" spans="1:10" ht="58.15" x14ac:dyDescent="0.35">
      <c r="A1275" s="227" t="s">
        <v>4900</v>
      </c>
      <c r="B1275" s="228" t="s">
        <v>2119</v>
      </c>
      <c r="C1275" s="276" t="s">
        <v>5501</v>
      </c>
      <c r="D1275" s="228" t="s">
        <v>4901</v>
      </c>
      <c r="E1275" s="300">
        <v>2142962.36</v>
      </c>
      <c r="F1275" s="276" t="s">
        <v>4902</v>
      </c>
      <c r="G1275" s="276" t="s">
        <v>4903</v>
      </c>
      <c r="H1275" s="302">
        <v>44761</v>
      </c>
      <c r="I1275" s="276" t="s">
        <v>4562</v>
      </c>
      <c r="J1275" s="278"/>
    </row>
    <row r="1276" spans="1:10" ht="58.15" x14ac:dyDescent="0.35">
      <c r="A1276" s="227" t="s">
        <v>4904</v>
      </c>
      <c r="B1276" s="228" t="s">
        <v>2119</v>
      </c>
      <c r="C1276" s="276" t="s">
        <v>5501</v>
      </c>
      <c r="D1276" s="228" t="s">
        <v>4905</v>
      </c>
      <c r="E1276" s="300">
        <v>8829145.5800000001</v>
      </c>
      <c r="F1276" s="276" t="s">
        <v>4906</v>
      </c>
      <c r="G1276" s="276" t="s">
        <v>4907</v>
      </c>
      <c r="H1276" s="302">
        <v>44768</v>
      </c>
      <c r="I1276" s="276" t="s">
        <v>4551</v>
      </c>
      <c r="J1276" s="278"/>
    </row>
    <row r="1277" spans="1:10" ht="46.5" x14ac:dyDescent="0.35">
      <c r="A1277" s="227" t="s">
        <v>4908</v>
      </c>
      <c r="B1277" s="228" t="s">
        <v>2119</v>
      </c>
      <c r="C1277" s="276" t="s">
        <v>5501</v>
      </c>
      <c r="D1277" s="228" t="s">
        <v>4909</v>
      </c>
      <c r="E1277" s="300">
        <v>5950608.2599999998</v>
      </c>
      <c r="F1277" s="276" t="s">
        <v>4910</v>
      </c>
      <c r="G1277" s="276" t="s">
        <v>4911</v>
      </c>
      <c r="H1277" s="302">
        <v>44785</v>
      </c>
      <c r="I1277" s="276" t="s">
        <v>4551</v>
      </c>
      <c r="J1277" s="278"/>
    </row>
    <row r="1278" spans="1:10" ht="58.15" x14ac:dyDescent="0.35">
      <c r="A1278" s="227" t="s">
        <v>4912</v>
      </c>
      <c r="B1278" s="228" t="s">
        <v>2119</v>
      </c>
      <c r="C1278" s="276" t="s">
        <v>5501</v>
      </c>
      <c r="D1278" s="228" t="s">
        <v>4913</v>
      </c>
      <c r="E1278" s="300">
        <v>1949178.38</v>
      </c>
      <c r="F1278" s="276" t="s">
        <v>4914</v>
      </c>
      <c r="G1278" s="276" t="s">
        <v>4915</v>
      </c>
      <c r="H1278" s="302"/>
      <c r="I1278" s="276"/>
      <c r="J1278" s="278" t="s">
        <v>4822</v>
      </c>
    </row>
    <row r="1279" spans="1:10" ht="46.5" x14ac:dyDescent="0.35">
      <c r="A1279" s="227" t="s">
        <v>4916</v>
      </c>
      <c r="B1279" s="228" t="s">
        <v>2119</v>
      </c>
      <c r="C1279" s="276" t="s">
        <v>5501</v>
      </c>
      <c r="D1279" s="228" t="s">
        <v>4917</v>
      </c>
      <c r="E1279" s="300">
        <v>593386.26</v>
      </c>
      <c r="F1279" s="276" t="s">
        <v>4918</v>
      </c>
      <c r="G1279" s="276" t="s">
        <v>4919</v>
      </c>
      <c r="H1279" s="302">
        <v>44742</v>
      </c>
      <c r="I1279" s="276" t="s">
        <v>4623</v>
      </c>
      <c r="J1279" s="278"/>
    </row>
    <row r="1280" spans="1:10" ht="58.15" x14ac:dyDescent="0.35">
      <c r="A1280" s="227" t="s">
        <v>4920</v>
      </c>
      <c r="B1280" s="228" t="s">
        <v>2119</v>
      </c>
      <c r="C1280" s="276" t="s">
        <v>5501</v>
      </c>
      <c r="D1280" s="228" t="s">
        <v>4921</v>
      </c>
      <c r="E1280" s="300">
        <v>3000859.64</v>
      </c>
      <c r="F1280" s="276" t="s">
        <v>4922</v>
      </c>
      <c r="G1280" s="276" t="s">
        <v>4923</v>
      </c>
      <c r="H1280" s="302">
        <v>44753</v>
      </c>
      <c r="I1280" s="276" t="s">
        <v>4597</v>
      </c>
      <c r="J1280" s="278"/>
    </row>
    <row r="1281" spans="1:10" ht="58.15" x14ac:dyDescent="0.35">
      <c r="A1281" s="227" t="s">
        <v>4924</v>
      </c>
      <c r="B1281" s="228" t="s">
        <v>2119</v>
      </c>
      <c r="C1281" s="276" t="s">
        <v>5501</v>
      </c>
      <c r="D1281" s="228" t="s">
        <v>4925</v>
      </c>
      <c r="E1281" s="300">
        <v>742763.7</v>
      </c>
      <c r="F1281" s="276" t="s">
        <v>4926</v>
      </c>
      <c r="G1281" s="276" t="s">
        <v>4927</v>
      </c>
      <c r="H1281" s="302">
        <v>44797</v>
      </c>
      <c r="I1281" s="276" t="s">
        <v>4562</v>
      </c>
      <c r="J1281" s="278"/>
    </row>
    <row r="1282" spans="1:10" ht="58.15" x14ac:dyDescent="0.35">
      <c r="A1282" s="227" t="s">
        <v>4928</v>
      </c>
      <c r="B1282" s="228" t="s">
        <v>2119</v>
      </c>
      <c r="C1282" s="276" t="s">
        <v>5501</v>
      </c>
      <c r="D1282" s="228" t="s">
        <v>4929</v>
      </c>
      <c r="E1282" s="300">
        <v>596707.22</v>
      </c>
      <c r="F1282" s="276" t="s">
        <v>4703</v>
      </c>
      <c r="G1282" s="276" t="s">
        <v>4930</v>
      </c>
      <c r="H1282" s="302">
        <v>44760</v>
      </c>
      <c r="I1282" s="276" t="s">
        <v>4497</v>
      </c>
      <c r="J1282" s="278"/>
    </row>
    <row r="1283" spans="1:10" ht="46.5" x14ac:dyDescent="0.35">
      <c r="A1283" s="227" t="s">
        <v>4931</v>
      </c>
      <c r="B1283" s="228" t="s">
        <v>2119</v>
      </c>
      <c r="C1283" s="276" t="s">
        <v>5501</v>
      </c>
      <c r="D1283" s="228" t="s">
        <v>4932</v>
      </c>
      <c r="E1283" s="300">
        <v>7392539.9699999997</v>
      </c>
      <c r="F1283" s="276" t="s">
        <v>4933</v>
      </c>
      <c r="G1283" s="276" t="s">
        <v>4934</v>
      </c>
      <c r="H1283" s="302">
        <v>44762</v>
      </c>
      <c r="I1283" s="276" t="s">
        <v>4584</v>
      </c>
      <c r="J1283" s="278"/>
    </row>
    <row r="1284" spans="1:10" ht="58.15" x14ac:dyDescent="0.35">
      <c r="A1284" s="227" t="s">
        <v>4935</v>
      </c>
      <c r="B1284" s="228" t="s">
        <v>4504</v>
      </c>
      <c r="C1284" s="276" t="s">
        <v>5501</v>
      </c>
      <c r="D1284" s="228" t="s">
        <v>4936</v>
      </c>
      <c r="E1284" s="300">
        <v>243060.23</v>
      </c>
      <c r="F1284" s="276" t="s">
        <v>4937</v>
      </c>
      <c r="G1284" s="276" t="s">
        <v>4938</v>
      </c>
      <c r="H1284" s="302">
        <v>44739</v>
      </c>
      <c r="I1284" s="276" t="s">
        <v>4502</v>
      </c>
      <c r="J1284" s="278"/>
    </row>
    <row r="1285" spans="1:10" ht="46.5" x14ac:dyDescent="0.35">
      <c r="A1285" s="227" t="s">
        <v>4939</v>
      </c>
      <c r="B1285" s="228" t="s">
        <v>2119</v>
      </c>
      <c r="C1285" s="276" t="s">
        <v>5501</v>
      </c>
      <c r="D1285" s="228" t="s">
        <v>4940</v>
      </c>
      <c r="E1285" s="300">
        <v>486250.8</v>
      </c>
      <c r="F1285" s="276" t="s">
        <v>4941</v>
      </c>
      <c r="G1285" s="276" t="s">
        <v>4942</v>
      </c>
      <c r="H1285" s="302">
        <v>44753</v>
      </c>
      <c r="I1285" s="276" t="s">
        <v>4645</v>
      </c>
      <c r="J1285" s="278"/>
    </row>
    <row r="1286" spans="1:10" ht="58.15" x14ac:dyDescent="0.35">
      <c r="A1286" s="227" t="s">
        <v>4943</v>
      </c>
      <c r="B1286" s="228" t="s">
        <v>2119</v>
      </c>
      <c r="C1286" s="276" t="s">
        <v>5501</v>
      </c>
      <c r="D1286" s="228" t="s">
        <v>4944</v>
      </c>
      <c r="E1286" s="300">
        <v>752015.44</v>
      </c>
      <c r="F1286" s="276" t="s">
        <v>4945</v>
      </c>
      <c r="G1286" s="276" t="s">
        <v>4946</v>
      </c>
      <c r="H1286" s="302">
        <v>44748</v>
      </c>
      <c r="I1286" s="276" t="s">
        <v>4497</v>
      </c>
      <c r="J1286" s="278"/>
    </row>
    <row r="1287" spans="1:10" ht="46.5" x14ac:dyDescent="0.35">
      <c r="A1287" s="227" t="s">
        <v>4947</v>
      </c>
      <c r="B1287" s="228" t="s">
        <v>2119</v>
      </c>
      <c r="C1287" s="276" t="s">
        <v>5501</v>
      </c>
      <c r="D1287" s="228" t="s">
        <v>4948</v>
      </c>
      <c r="E1287" s="300">
        <v>367053.6</v>
      </c>
      <c r="F1287" s="276" t="s">
        <v>4949</v>
      </c>
      <c r="G1287" s="276" t="s">
        <v>4950</v>
      </c>
      <c r="H1287" s="302">
        <v>44753</v>
      </c>
      <c r="I1287" s="276" t="s">
        <v>4532</v>
      </c>
      <c r="J1287" s="278"/>
    </row>
    <row r="1288" spans="1:10" ht="46.5" x14ac:dyDescent="0.35">
      <c r="A1288" s="227" t="s">
        <v>4951</v>
      </c>
      <c r="B1288" s="228" t="s">
        <v>2119</v>
      </c>
      <c r="C1288" s="276" t="s">
        <v>5501</v>
      </c>
      <c r="D1288" s="228" t="s">
        <v>4952</v>
      </c>
      <c r="E1288" s="300">
        <v>536841.97</v>
      </c>
      <c r="F1288" s="276" t="s">
        <v>4953</v>
      </c>
      <c r="G1288" s="276" t="s">
        <v>4954</v>
      </c>
      <c r="H1288" s="302">
        <v>44735</v>
      </c>
      <c r="I1288" s="276" t="s">
        <v>4497</v>
      </c>
      <c r="J1288" s="278"/>
    </row>
    <row r="1289" spans="1:10" ht="34.9" x14ac:dyDescent="0.35">
      <c r="A1289" s="227" t="s">
        <v>4955</v>
      </c>
      <c r="B1289" s="228" t="s">
        <v>2119</v>
      </c>
      <c r="C1289" s="276" t="s">
        <v>5501</v>
      </c>
      <c r="D1289" s="228" t="s">
        <v>4956</v>
      </c>
      <c r="E1289" s="300">
        <v>963674.65</v>
      </c>
      <c r="F1289" s="276" t="s">
        <v>4957</v>
      </c>
      <c r="G1289" s="276" t="s">
        <v>4958</v>
      </c>
      <c r="H1289" s="302">
        <v>44720</v>
      </c>
      <c r="I1289" s="276" t="s">
        <v>4521</v>
      </c>
      <c r="J1289" s="278"/>
    </row>
    <row r="1290" spans="1:10" ht="34.9" x14ac:dyDescent="0.35">
      <c r="A1290" s="227" t="s">
        <v>4959</v>
      </c>
      <c r="B1290" s="228" t="s">
        <v>2119</v>
      </c>
      <c r="C1290" s="276" t="s">
        <v>5501</v>
      </c>
      <c r="D1290" s="228" t="s">
        <v>4960</v>
      </c>
      <c r="E1290" s="300">
        <v>506657.32</v>
      </c>
      <c r="F1290" s="276" t="s">
        <v>4961</v>
      </c>
      <c r="G1290" s="276" t="s">
        <v>4962</v>
      </c>
      <c r="H1290" s="302">
        <v>44713</v>
      </c>
      <c r="I1290" s="276" t="s">
        <v>4497</v>
      </c>
      <c r="J1290" s="278"/>
    </row>
    <row r="1291" spans="1:10" ht="17.649999999999999" x14ac:dyDescent="0.35">
      <c r="A1291" s="271" t="s">
        <v>186</v>
      </c>
      <c r="B1291" s="306"/>
      <c r="C1291" s="306"/>
      <c r="D1291" s="306"/>
      <c r="E1291" s="307">
        <f>SUM(E1292:E1343)</f>
        <v>0</v>
      </c>
      <c r="F1291" s="287"/>
      <c r="G1291" s="287"/>
      <c r="H1291" s="306"/>
      <c r="I1291" s="308"/>
      <c r="J1291" s="59"/>
    </row>
    <row r="1292" spans="1:10" ht="46.5" x14ac:dyDescent="0.35">
      <c r="A1292" s="227" t="s">
        <v>4963</v>
      </c>
      <c r="B1292" s="310"/>
      <c r="C1292" s="310"/>
      <c r="D1292" s="310"/>
      <c r="E1292" s="409"/>
      <c r="F1292" s="282"/>
      <c r="G1292" s="282"/>
      <c r="H1292" s="310"/>
      <c r="I1292" s="311"/>
      <c r="J1292" s="276" t="s">
        <v>4964</v>
      </c>
    </row>
    <row r="1293" spans="1:10" ht="46.5" x14ac:dyDescent="0.35">
      <c r="A1293" s="227" t="s">
        <v>4965</v>
      </c>
      <c r="B1293" s="310"/>
      <c r="C1293" s="310"/>
      <c r="D1293" s="310"/>
      <c r="E1293" s="409"/>
      <c r="F1293" s="282"/>
      <c r="G1293" s="282"/>
      <c r="H1293" s="310"/>
      <c r="I1293" s="311"/>
      <c r="J1293" s="276" t="s">
        <v>4964</v>
      </c>
    </row>
    <row r="1294" spans="1:10" ht="46.5" x14ac:dyDescent="0.35">
      <c r="A1294" s="227" t="s">
        <v>4966</v>
      </c>
      <c r="B1294" s="310"/>
      <c r="C1294" s="310"/>
      <c r="D1294" s="310"/>
      <c r="E1294" s="409"/>
      <c r="F1294" s="282"/>
      <c r="G1294" s="282"/>
      <c r="H1294" s="310"/>
      <c r="I1294" s="311"/>
      <c r="J1294" s="276" t="s">
        <v>4964</v>
      </c>
    </row>
    <row r="1295" spans="1:10" ht="58.15" x14ac:dyDescent="0.35">
      <c r="A1295" s="227" t="s">
        <v>4967</v>
      </c>
      <c r="B1295" s="310"/>
      <c r="C1295" s="310"/>
      <c r="D1295" s="310"/>
      <c r="E1295" s="409"/>
      <c r="F1295" s="282"/>
      <c r="G1295" s="282"/>
      <c r="H1295" s="310"/>
      <c r="I1295" s="311"/>
      <c r="J1295" s="276" t="s">
        <v>4964</v>
      </c>
    </row>
    <row r="1296" spans="1:10" ht="58.15" x14ac:dyDescent="0.35">
      <c r="A1296" s="227" t="s">
        <v>4968</v>
      </c>
      <c r="B1296" s="310"/>
      <c r="C1296" s="310"/>
      <c r="D1296" s="310"/>
      <c r="E1296" s="409"/>
      <c r="F1296" s="282"/>
      <c r="G1296" s="282"/>
      <c r="H1296" s="310"/>
      <c r="I1296" s="311"/>
      <c r="J1296" s="276" t="s">
        <v>4964</v>
      </c>
    </row>
    <row r="1297" spans="1:10" ht="46.5" x14ac:dyDescent="0.35">
      <c r="A1297" s="227" t="s">
        <v>4969</v>
      </c>
      <c r="B1297" s="310"/>
      <c r="C1297" s="310"/>
      <c r="D1297" s="310"/>
      <c r="E1297" s="409"/>
      <c r="F1297" s="282"/>
      <c r="G1297" s="282"/>
      <c r="H1297" s="310"/>
      <c r="I1297" s="311"/>
      <c r="J1297" s="276" t="s">
        <v>4964</v>
      </c>
    </row>
    <row r="1298" spans="1:10" ht="34.9" x14ac:dyDescent="0.35">
      <c r="A1298" s="227" t="s">
        <v>4970</v>
      </c>
      <c r="B1298" s="310"/>
      <c r="C1298" s="310"/>
      <c r="D1298" s="310"/>
      <c r="E1298" s="409"/>
      <c r="F1298" s="282"/>
      <c r="G1298" s="282"/>
      <c r="H1298" s="310"/>
      <c r="I1298" s="311"/>
      <c r="J1298" s="276" t="s">
        <v>4964</v>
      </c>
    </row>
    <row r="1299" spans="1:10" ht="46.5" x14ac:dyDescent="0.35">
      <c r="A1299" s="227" t="s">
        <v>4971</v>
      </c>
      <c r="B1299" s="310"/>
      <c r="C1299" s="310"/>
      <c r="D1299" s="310"/>
      <c r="E1299" s="409"/>
      <c r="F1299" s="282"/>
      <c r="G1299" s="282"/>
      <c r="H1299" s="310"/>
      <c r="I1299" s="311"/>
      <c r="J1299" s="276" t="s">
        <v>4964</v>
      </c>
    </row>
    <row r="1300" spans="1:10" ht="46.5" x14ac:dyDescent="0.35">
      <c r="A1300" s="227" t="s">
        <v>4972</v>
      </c>
      <c r="B1300" s="310"/>
      <c r="C1300" s="310"/>
      <c r="D1300" s="310"/>
      <c r="E1300" s="409"/>
      <c r="F1300" s="282"/>
      <c r="G1300" s="282"/>
      <c r="H1300" s="310"/>
      <c r="I1300" s="311"/>
      <c r="J1300" s="276" t="s">
        <v>4964</v>
      </c>
    </row>
    <row r="1301" spans="1:10" ht="46.5" x14ac:dyDescent="0.35">
      <c r="A1301" s="227" t="s">
        <v>4973</v>
      </c>
      <c r="B1301" s="310"/>
      <c r="C1301" s="310"/>
      <c r="D1301" s="310"/>
      <c r="E1301" s="409"/>
      <c r="F1301" s="282"/>
      <c r="G1301" s="282"/>
      <c r="H1301" s="310"/>
      <c r="I1301" s="311"/>
      <c r="J1301" s="276" t="s">
        <v>4964</v>
      </c>
    </row>
    <row r="1302" spans="1:10" ht="46.5" x14ac:dyDescent="0.35">
      <c r="A1302" s="227" t="s">
        <v>4974</v>
      </c>
      <c r="B1302" s="310"/>
      <c r="C1302" s="310"/>
      <c r="D1302" s="310"/>
      <c r="E1302" s="409"/>
      <c r="F1302" s="282"/>
      <c r="G1302" s="282"/>
      <c r="H1302" s="310"/>
      <c r="I1302" s="311"/>
      <c r="J1302" s="276" t="s">
        <v>4964</v>
      </c>
    </row>
    <row r="1303" spans="1:10" ht="58.15" x14ac:dyDescent="0.35">
      <c r="A1303" s="227" t="s">
        <v>4975</v>
      </c>
      <c r="B1303" s="310"/>
      <c r="C1303" s="310"/>
      <c r="D1303" s="310"/>
      <c r="E1303" s="409"/>
      <c r="F1303" s="282"/>
      <c r="G1303" s="282"/>
      <c r="H1303" s="310"/>
      <c r="I1303" s="311"/>
      <c r="J1303" s="276" t="s">
        <v>4964</v>
      </c>
    </row>
    <row r="1304" spans="1:10" ht="34.9" x14ac:dyDescent="0.35">
      <c r="A1304" s="227" t="s">
        <v>4976</v>
      </c>
      <c r="B1304" s="310"/>
      <c r="C1304" s="310"/>
      <c r="D1304" s="310"/>
      <c r="E1304" s="409"/>
      <c r="F1304" s="282"/>
      <c r="G1304" s="282"/>
      <c r="H1304" s="310"/>
      <c r="I1304" s="311"/>
      <c r="J1304" s="276" t="s">
        <v>4964</v>
      </c>
    </row>
    <row r="1305" spans="1:10" ht="58.15" x14ac:dyDescent="0.35">
      <c r="A1305" s="227" t="s">
        <v>4977</v>
      </c>
      <c r="B1305" s="310"/>
      <c r="C1305" s="310"/>
      <c r="D1305" s="310"/>
      <c r="E1305" s="409"/>
      <c r="F1305" s="282"/>
      <c r="G1305" s="282"/>
      <c r="H1305" s="310"/>
      <c r="I1305" s="311"/>
      <c r="J1305" s="276" t="s">
        <v>4964</v>
      </c>
    </row>
    <row r="1306" spans="1:10" ht="34.9" x14ac:dyDescent="0.35">
      <c r="A1306" s="227" t="s">
        <v>4978</v>
      </c>
      <c r="B1306" s="310"/>
      <c r="C1306" s="310"/>
      <c r="D1306" s="310"/>
      <c r="E1306" s="409"/>
      <c r="F1306" s="282"/>
      <c r="G1306" s="282"/>
      <c r="H1306" s="310"/>
      <c r="I1306" s="311"/>
      <c r="J1306" s="276" t="s">
        <v>4964</v>
      </c>
    </row>
    <row r="1307" spans="1:10" ht="46.5" x14ac:dyDescent="0.35">
      <c r="A1307" s="227" t="s">
        <v>4979</v>
      </c>
      <c r="B1307" s="310"/>
      <c r="C1307" s="310"/>
      <c r="D1307" s="310"/>
      <c r="E1307" s="409"/>
      <c r="F1307" s="282"/>
      <c r="G1307" s="282"/>
      <c r="H1307" s="310"/>
      <c r="I1307" s="311"/>
      <c r="J1307" s="276" t="s">
        <v>4964</v>
      </c>
    </row>
    <row r="1308" spans="1:10" ht="46.5" x14ac:dyDescent="0.35">
      <c r="A1308" s="227" t="s">
        <v>4980</v>
      </c>
      <c r="B1308" s="310"/>
      <c r="C1308" s="310"/>
      <c r="D1308" s="310"/>
      <c r="E1308" s="409"/>
      <c r="F1308" s="282"/>
      <c r="G1308" s="282"/>
      <c r="H1308" s="310"/>
      <c r="I1308" s="311"/>
      <c r="J1308" s="276" t="s">
        <v>4964</v>
      </c>
    </row>
    <row r="1309" spans="1:10" ht="34.9" x14ac:dyDescent="0.35">
      <c r="A1309" s="227" t="s">
        <v>4981</v>
      </c>
      <c r="B1309" s="310"/>
      <c r="C1309" s="310"/>
      <c r="D1309" s="310"/>
      <c r="E1309" s="409"/>
      <c r="F1309" s="282"/>
      <c r="G1309" s="282"/>
      <c r="H1309" s="310"/>
      <c r="I1309" s="311"/>
      <c r="J1309" s="276" t="s">
        <v>4964</v>
      </c>
    </row>
    <row r="1310" spans="1:10" ht="46.5" x14ac:dyDescent="0.35">
      <c r="A1310" s="227" t="s">
        <v>4982</v>
      </c>
      <c r="B1310" s="310"/>
      <c r="C1310" s="310"/>
      <c r="D1310" s="310"/>
      <c r="E1310" s="409"/>
      <c r="F1310" s="282"/>
      <c r="G1310" s="282"/>
      <c r="H1310" s="310"/>
      <c r="I1310" s="311"/>
      <c r="J1310" s="276" t="s">
        <v>4964</v>
      </c>
    </row>
    <row r="1311" spans="1:10" ht="58.15" x14ac:dyDescent="0.35">
      <c r="A1311" s="227" t="s">
        <v>4983</v>
      </c>
      <c r="B1311" s="310"/>
      <c r="C1311" s="310"/>
      <c r="D1311" s="310"/>
      <c r="E1311" s="409"/>
      <c r="F1311" s="282"/>
      <c r="G1311" s="282"/>
      <c r="H1311" s="310"/>
      <c r="I1311" s="311"/>
      <c r="J1311" s="276" t="s">
        <v>4964</v>
      </c>
    </row>
    <row r="1312" spans="1:10" ht="46.5" x14ac:dyDescent="0.35">
      <c r="A1312" s="227" t="s">
        <v>4984</v>
      </c>
      <c r="B1312" s="310"/>
      <c r="C1312" s="310"/>
      <c r="D1312" s="310"/>
      <c r="E1312" s="409"/>
      <c r="F1312" s="282"/>
      <c r="G1312" s="282"/>
      <c r="H1312" s="310"/>
      <c r="I1312" s="311"/>
      <c r="J1312" s="276" t="s">
        <v>4964</v>
      </c>
    </row>
    <row r="1313" spans="1:10" ht="46.5" x14ac:dyDescent="0.35">
      <c r="A1313" s="227" t="s">
        <v>4985</v>
      </c>
      <c r="B1313" s="310"/>
      <c r="C1313" s="310"/>
      <c r="D1313" s="310"/>
      <c r="E1313" s="409"/>
      <c r="F1313" s="282"/>
      <c r="G1313" s="282"/>
      <c r="H1313" s="310"/>
      <c r="I1313" s="311"/>
      <c r="J1313" s="276" t="s">
        <v>4964</v>
      </c>
    </row>
    <row r="1314" spans="1:10" ht="46.5" x14ac:dyDescent="0.35">
      <c r="A1314" s="227" t="s">
        <v>4986</v>
      </c>
      <c r="B1314" s="310"/>
      <c r="C1314" s="310"/>
      <c r="D1314" s="310"/>
      <c r="E1314" s="409"/>
      <c r="F1314" s="282"/>
      <c r="G1314" s="282"/>
      <c r="H1314" s="310"/>
      <c r="I1314" s="311"/>
      <c r="J1314" s="276" t="s">
        <v>4964</v>
      </c>
    </row>
    <row r="1315" spans="1:10" ht="23.25" x14ac:dyDescent="0.35">
      <c r="A1315" s="227" t="s">
        <v>4987</v>
      </c>
      <c r="B1315" s="310"/>
      <c r="C1315" s="310"/>
      <c r="D1315" s="310"/>
      <c r="E1315" s="409"/>
      <c r="F1315" s="282"/>
      <c r="G1315" s="282"/>
      <c r="H1315" s="310"/>
      <c r="I1315" s="311"/>
      <c r="J1315" s="276" t="s">
        <v>4964</v>
      </c>
    </row>
    <row r="1316" spans="1:10" ht="46.5" x14ac:dyDescent="0.35">
      <c r="A1316" s="227" t="s">
        <v>4988</v>
      </c>
      <c r="B1316" s="310"/>
      <c r="C1316" s="310"/>
      <c r="D1316" s="310"/>
      <c r="E1316" s="409"/>
      <c r="F1316" s="282"/>
      <c r="G1316" s="282"/>
      <c r="H1316" s="310"/>
      <c r="I1316" s="311"/>
      <c r="J1316" s="276" t="s">
        <v>4964</v>
      </c>
    </row>
    <row r="1317" spans="1:10" ht="46.5" x14ac:dyDescent="0.35">
      <c r="A1317" s="227" t="s">
        <v>4989</v>
      </c>
      <c r="B1317" s="310"/>
      <c r="C1317" s="310"/>
      <c r="D1317" s="310"/>
      <c r="E1317" s="409"/>
      <c r="F1317" s="282"/>
      <c r="G1317" s="282"/>
      <c r="H1317" s="310"/>
      <c r="I1317" s="311"/>
      <c r="J1317" s="276" t="s">
        <v>4964</v>
      </c>
    </row>
    <row r="1318" spans="1:10" ht="23.25" x14ac:dyDescent="0.35">
      <c r="A1318" s="227" t="s">
        <v>4990</v>
      </c>
      <c r="B1318" s="310"/>
      <c r="C1318" s="310"/>
      <c r="D1318" s="310"/>
      <c r="E1318" s="409"/>
      <c r="F1318" s="282"/>
      <c r="G1318" s="282"/>
      <c r="H1318" s="310"/>
      <c r="I1318" s="311"/>
      <c r="J1318" s="276" t="s">
        <v>4964</v>
      </c>
    </row>
    <row r="1319" spans="1:10" ht="46.5" x14ac:dyDescent="0.35">
      <c r="A1319" s="227" t="s">
        <v>4991</v>
      </c>
      <c r="B1319" s="310"/>
      <c r="C1319" s="310"/>
      <c r="D1319" s="310"/>
      <c r="E1319" s="409"/>
      <c r="F1319" s="282"/>
      <c r="G1319" s="282"/>
      <c r="H1319" s="310"/>
      <c r="I1319" s="311"/>
      <c r="J1319" s="276" t="s">
        <v>4964</v>
      </c>
    </row>
    <row r="1320" spans="1:10" ht="46.5" x14ac:dyDescent="0.35">
      <c r="A1320" s="227" t="s">
        <v>4992</v>
      </c>
      <c r="B1320" s="310"/>
      <c r="C1320" s="310"/>
      <c r="D1320" s="310"/>
      <c r="E1320" s="409"/>
      <c r="F1320" s="282"/>
      <c r="G1320" s="282"/>
      <c r="H1320" s="310"/>
      <c r="I1320" s="311"/>
      <c r="J1320" s="276" t="s">
        <v>4964</v>
      </c>
    </row>
    <row r="1321" spans="1:10" ht="58.15" x14ac:dyDescent="0.35">
      <c r="A1321" s="227" t="s">
        <v>4993</v>
      </c>
      <c r="B1321" s="310"/>
      <c r="C1321" s="310"/>
      <c r="D1321" s="310"/>
      <c r="E1321" s="409"/>
      <c r="F1321" s="282"/>
      <c r="G1321" s="282"/>
      <c r="H1321" s="310"/>
      <c r="I1321" s="311"/>
      <c r="J1321" s="276" t="s">
        <v>4964</v>
      </c>
    </row>
    <row r="1322" spans="1:10" ht="58.15" x14ac:dyDescent="0.35">
      <c r="A1322" s="227" t="s">
        <v>4994</v>
      </c>
      <c r="B1322" s="310"/>
      <c r="C1322" s="310"/>
      <c r="D1322" s="310"/>
      <c r="E1322" s="409"/>
      <c r="F1322" s="282"/>
      <c r="G1322" s="282"/>
      <c r="H1322" s="310"/>
      <c r="I1322" s="311"/>
      <c r="J1322" s="276" t="s">
        <v>4964</v>
      </c>
    </row>
    <row r="1323" spans="1:10" ht="34.9" x14ac:dyDescent="0.35">
      <c r="A1323" s="227" t="s">
        <v>4995</v>
      </c>
      <c r="B1323" s="310"/>
      <c r="C1323" s="310"/>
      <c r="D1323" s="310"/>
      <c r="E1323" s="409"/>
      <c r="F1323" s="282"/>
      <c r="G1323" s="282"/>
      <c r="H1323" s="310"/>
      <c r="I1323" s="311"/>
      <c r="J1323" s="276" t="s">
        <v>4964</v>
      </c>
    </row>
    <row r="1324" spans="1:10" ht="34.9" x14ac:dyDescent="0.35">
      <c r="A1324" s="227" t="s">
        <v>4996</v>
      </c>
      <c r="B1324" s="310"/>
      <c r="C1324" s="310"/>
      <c r="D1324" s="310"/>
      <c r="E1324" s="409"/>
      <c r="F1324" s="282"/>
      <c r="G1324" s="282"/>
      <c r="H1324" s="310"/>
      <c r="I1324" s="311"/>
      <c r="J1324" s="276" t="s">
        <v>4964</v>
      </c>
    </row>
    <row r="1325" spans="1:10" ht="34.9" x14ac:dyDescent="0.35">
      <c r="A1325" s="227" t="s">
        <v>4997</v>
      </c>
      <c r="B1325" s="310"/>
      <c r="C1325" s="310"/>
      <c r="D1325" s="310"/>
      <c r="E1325" s="409"/>
      <c r="F1325" s="282"/>
      <c r="G1325" s="282"/>
      <c r="H1325" s="310"/>
      <c r="I1325" s="311"/>
      <c r="J1325" s="276" t="s">
        <v>4964</v>
      </c>
    </row>
    <row r="1326" spans="1:10" ht="34.9" x14ac:dyDescent="0.35">
      <c r="A1326" s="227" t="s">
        <v>4998</v>
      </c>
      <c r="B1326" s="310"/>
      <c r="C1326" s="310"/>
      <c r="D1326" s="310"/>
      <c r="E1326" s="409"/>
      <c r="F1326" s="282"/>
      <c r="G1326" s="282"/>
      <c r="H1326" s="310"/>
      <c r="I1326" s="311"/>
      <c r="J1326" s="276" t="s">
        <v>4964</v>
      </c>
    </row>
    <row r="1327" spans="1:10" ht="23.25" x14ac:dyDescent="0.35">
      <c r="A1327" s="227" t="s">
        <v>4999</v>
      </c>
      <c r="B1327" s="310"/>
      <c r="C1327" s="310"/>
      <c r="D1327" s="310"/>
      <c r="E1327" s="409"/>
      <c r="F1327" s="282"/>
      <c r="G1327" s="282"/>
      <c r="H1327" s="310"/>
      <c r="I1327" s="311"/>
      <c r="J1327" s="276" t="s">
        <v>4964</v>
      </c>
    </row>
    <row r="1328" spans="1:10" ht="34.9" x14ac:dyDescent="0.35">
      <c r="A1328" s="227" t="s">
        <v>5000</v>
      </c>
      <c r="B1328" s="310"/>
      <c r="C1328" s="310"/>
      <c r="D1328" s="310"/>
      <c r="E1328" s="409"/>
      <c r="F1328" s="282"/>
      <c r="G1328" s="282"/>
      <c r="H1328" s="310"/>
      <c r="I1328" s="311"/>
      <c r="J1328" s="276" t="s">
        <v>4964</v>
      </c>
    </row>
    <row r="1329" spans="1:10" ht="23.25" x14ac:dyDescent="0.35">
      <c r="A1329" s="227" t="s">
        <v>5001</v>
      </c>
      <c r="B1329" s="310"/>
      <c r="C1329" s="310"/>
      <c r="D1329" s="310"/>
      <c r="E1329" s="409"/>
      <c r="F1329" s="282"/>
      <c r="G1329" s="282"/>
      <c r="H1329" s="310"/>
      <c r="I1329" s="311"/>
      <c r="J1329" s="276" t="s">
        <v>4964</v>
      </c>
    </row>
    <row r="1330" spans="1:10" ht="58.15" x14ac:dyDescent="0.35">
      <c r="A1330" s="227" t="s">
        <v>5002</v>
      </c>
      <c r="B1330" s="310"/>
      <c r="C1330" s="310"/>
      <c r="D1330" s="310"/>
      <c r="E1330" s="409"/>
      <c r="F1330" s="282"/>
      <c r="G1330" s="282"/>
      <c r="H1330" s="310"/>
      <c r="I1330" s="311"/>
      <c r="J1330" s="276" t="s">
        <v>4964</v>
      </c>
    </row>
    <row r="1331" spans="1:10" ht="46.5" x14ac:dyDescent="0.35">
      <c r="A1331" s="227" t="s">
        <v>5003</v>
      </c>
      <c r="B1331" s="310"/>
      <c r="C1331" s="310"/>
      <c r="D1331" s="310"/>
      <c r="E1331" s="409"/>
      <c r="F1331" s="282"/>
      <c r="G1331" s="282"/>
      <c r="H1331" s="310"/>
      <c r="I1331" s="311"/>
      <c r="J1331" s="276" t="s">
        <v>4964</v>
      </c>
    </row>
    <row r="1332" spans="1:10" ht="46.5" x14ac:dyDescent="0.35">
      <c r="A1332" s="227" t="s">
        <v>5004</v>
      </c>
      <c r="B1332" s="310"/>
      <c r="C1332" s="310"/>
      <c r="D1332" s="310"/>
      <c r="E1332" s="409"/>
      <c r="F1332" s="282"/>
      <c r="G1332" s="282"/>
      <c r="H1332" s="310"/>
      <c r="I1332" s="311"/>
      <c r="J1332" s="276" t="s">
        <v>4964</v>
      </c>
    </row>
    <row r="1333" spans="1:10" ht="46.5" x14ac:dyDescent="0.35">
      <c r="A1333" s="227" t="s">
        <v>5005</v>
      </c>
      <c r="B1333" s="310"/>
      <c r="C1333" s="310"/>
      <c r="D1333" s="310"/>
      <c r="E1333" s="409"/>
      <c r="F1333" s="282"/>
      <c r="G1333" s="282"/>
      <c r="H1333" s="310"/>
      <c r="I1333" s="311"/>
      <c r="J1333" s="276" t="s">
        <v>4964</v>
      </c>
    </row>
    <row r="1334" spans="1:10" ht="46.5" x14ac:dyDescent="0.35">
      <c r="A1334" s="227" t="s">
        <v>5006</v>
      </c>
      <c r="B1334" s="310"/>
      <c r="C1334" s="310"/>
      <c r="D1334" s="310"/>
      <c r="E1334" s="409"/>
      <c r="F1334" s="282"/>
      <c r="G1334" s="282"/>
      <c r="H1334" s="310"/>
      <c r="I1334" s="311"/>
      <c r="J1334" s="276" t="s">
        <v>4964</v>
      </c>
    </row>
    <row r="1335" spans="1:10" ht="34.9" x14ac:dyDescent="0.35">
      <c r="A1335" s="227" t="s">
        <v>5007</v>
      </c>
      <c r="B1335" s="310"/>
      <c r="C1335" s="310"/>
      <c r="D1335" s="310"/>
      <c r="E1335" s="409"/>
      <c r="F1335" s="282"/>
      <c r="G1335" s="282"/>
      <c r="H1335" s="310"/>
      <c r="I1335" s="311"/>
      <c r="J1335" s="276" t="s">
        <v>4964</v>
      </c>
    </row>
    <row r="1336" spans="1:10" ht="58.15" x14ac:dyDescent="0.35">
      <c r="A1336" s="227" t="s">
        <v>5008</v>
      </c>
      <c r="B1336" s="310"/>
      <c r="C1336" s="310"/>
      <c r="D1336" s="310"/>
      <c r="E1336" s="409"/>
      <c r="F1336" s="282"/>
      <c r="G1336" s="282"/>
      <c r="H1336" s="310"/>
      <c r="I1336" s="311"/>
      <c r="J1336" s="276" t="s">
        <v>4964</v>
      </c>
    </row>
    <row r="1337" spans="1:10" ht="34.9" x14ac:dyDescent="0.35">
      <c r="A1337" s="227" t="s">
        <v>5009</v>
      </c>
      <c r="B1337" s="310"/>
      <c r="C1337" s="310"/>
      <c r="D1337" s="310"/>
      <c r="E1337" s="409"/>
      <c r="F1337" s="282"/>
      <c r="G1337" s="282"/>
      <c r="H1337" s="310"/>
      <c r="I1337" s="311"/>
      <c r="J1337" s="276" t="s">
        <v>4964</v>
      </c>
    </row>
    <row r="1338" spans="1:10" ht="46.5" x14ac:dyDescent="0.35">
      <c r="A1338" s="227" t="s">
        <v>5010</v>
      </c>
      <c r="B1338" s="310"/>
      <c r="C1338" s="310"/>
      <c r="D1338" s="310"/>
      <c r="E1338" s="409"/>
      <c r="F1338" s="282"/>
      <c r="G1338" s="282"/>
      <c r="H1338" s="310"/>
      <c r="I1338" s="311"/>
      <c r="J1338" s="276" t="s">
        <v>4964</v>
      </c>
    </row>
    <row r="1339" spans="1:10" ht="46.5" x14ac:dyDescent="0.35">
      <c r="A1339" s="227" t="s">
        <v>5011</v>
      </c>
      <c r="B1339" s="310"/>
      <c r="C1339" s="310"/>
      <c r="D1339" s="310"/>
      <c r="E1339" s="409"/>
      <c r="F1339" s="282"/>
      <c r="G1339" s="282"/>
      <c r="H1339" s="310"/>
      <c r="I1339" s="311"/>
      <c r="J1339" s="276" t="s">
        <v>4964</v>
      </c>
    </row>
    <row r="1340" spans="1:10" ht="46.5" x14ac:dyDescent="0.35">
      <c r="A1340" s="227" t="s">
        <v>5012</v>
      </c>
      <c r="B1340" s="310"/>
      <c r="C1340" s="310"/>
      <c r="D1340" s="310"/>
      <c r="E1340" s="409"/>
      <c r="F1340" s="282"/>
      <c r="G1340" s="282"/>
      <c r="H1340" s="310"/>
      <c r="I1340" s="311"/>
      <c r="J1340" s="276" t="s">
        <v>4964</v>
      </c>
    </row>
    <row r="1341" spans="1:10" ht="58.15" x14ac:dyDescent="0.35">
      <c r="A1341" s="227" t="s">
        <v>5013</v>
      </c>
      <c r="B1341" s="310"/>
      <c r="C1341" s="310"/>
      <c r="D1341" s="310"/>
      <c r="E1341" s="409"/>
      <c r="F1341" s="282"/>
      <c r="G1341" s="282"/>
      <c r="H1341" s="310"/>
      <c r="I1341" s="311"/>
      <c r="J1341" s="276" t="s">
        <v>4964</v>
      </c>
    </row>
    <row r="1342" spans="1:10" ht="58.15" x14ac:dyDescent="0.35">
      <c r="A1342" s="227" t="s">
        <v>5014</v>
      </c>
      <c r="B1342" s="310"/>
      <c r="C1342" s="310"/>
      <c r="D1342" s="310"/>
      <c r="E1342" s="409"/>
      <c r="F1342" s="282"/>
      <c r="G1342" s="282"/>
      <c r="H1342" s="310"/>
      <c r="I1342" s="311"/>
      <c r="J1342" s="276" t="s">
        <v>4964</v>
      </c>
    </row>
    <row r="1343" spans="1:10" ht="46.5" x14ac:dyDescent="0.35">
      <c r="A1343" s="227" t="s">
        <v>5015</v>
      </c>
      <c r="B1343" s="310"/>
      <c r="C1343" s="310"/>
      <c r="D1343" s="310"/>
      <c r="E1343" s="409"/>
      <c r="F1343" s="282"/>
      <c r="G1343" s="282"/>
      <c r="H1343" s="310"/>
      <c r="I1343" s="311"/>
      <c r="J1343" s="276" t="s">
        <v>4964</v>
      </c>
    </row>
    <row r="1344" spans="1:10" ht="17.649999999999999" x14ac:dyDescent="0.35">
      <c r="A1344" s="270" t="s">
        <v>5016</v>
      </c>
      <c r="B1344" s="292"/>
      <c r="C1344" s="292"/>
      <c r="D1344" s="292"/>
      <c r="E1344" s="293">
        <f>+E1291+E1244+E1173</f>
        <v>611773075.03999984</v>
      </c>
      <c r="F1344" s="292"/>
      <c r="G1344" s="294"/>
      <c r="H1344" s="295"/>
      <c r="I1344" s="295"/>
      <c r="J1344" s="295"/>
    </row>
    <row r="1345" spans="1:10" ht="17.649999999999999" x14ac:dyDescent="0.35">
      <c r="A1345" s="270" t="s">
        <v>5017</v>
      </c>
      <c r="B1345" s="292"/>
      <c r="C1345" s="292"/>
      <c r="D1345" s="292"/>
      <c r="E1345" s="293">
        <f>+E1344+E1170</f>
        <v>687555123.76999986</v>
      </c>
      <c r="F1345" s="292"/>
      <c r="G1345" s="294"/>
      <c r="H1345" s="295"/>
      <c r="I1345" s="295"/>
      <c r="J1345" s="295"/>
    </row>
    <row r="1347" spans="1:10" ht="20.65" x14ac:dyDescent="0.35">
      <c r="A1347" s="640" t="s">
        <v>213</v>
      </c>
      <c r="B1347" s="640"/>
      <c r="C1347" s="640"/>
      <c r="D1347" s="640"/>
      <c r="E1347" s="640"/>
      <c r="F1347" s="640"/>
      <c r="G1347" s="640"/>
      <c r="H1347" s="640"/>
      <c r="I1347" s="640"/>
      <c r="J1347" s="640"/>
    </row>
    <row r="1348" spans="1:10" ht="20.65" x14ac:dyDescent="0.35">
      <c r="A1348" s="640" t="s">
        <v>205</v>
      </c>
      <c r="B1348" s="640"/>
      <c r="C1348" s="640"/>
      <c r="D1348" s="640"/>
      <c r="E1348" s="640"/>
      <c r="F1348" s="640"/>
      <c r="G1348" s="640"/>
      <c r="H1348" s="640"/>
      <c r="I1348" s="640"/>
      <c r="J1348" s="640"/>
    </row>
    <row r="1349" spans="1:10" ht="20.65" x14ac:dyDescent="0.35">
      <c r="A1349" s="266" t="s">
        <v>2064</v>
      </c>
      <c r="B1349" s="630" t="s">
        <v>238</v>
      </c>
      <c r="C1349" s="631"/>
      <c r="D1349" s="631"/>
      <c r="E1349" s="631"/>
      <c r="F1349" s="631"/>
      <c r="G1349" s="631"/>
      <c r="H1349" s="631"/>
      <c r="I1349" s="631"/>
      <c r="J1349" s="632"/>
    </row>
    <row r="1350" spans="1:10" ht="20.65" x14ac:dyDescent="0.35">
      <c r="A1350" s="266" t="s">
        <v>2065</v>
      </c>
      <c r="B1350" s="630" t="s">
        <v>570</v>
      </c>
      <c r="C1350" s="631"/>
      <c r="D1350" s="631"/>
      <c r="E1350" s="631"/>
      <c r="F1350" s="631"/>
      <c r="G1350" s="631"/>
      <c r="H1350" s="631"/>
      <c r="I1350" s="631"/>
      <c r="J1350" s="632"/>
    </row>
    <row r="1351" spans="1:10" x14ac:dyDescent="0.35">
      <c r="A1351" s="42" t="s">
        <v>88</v>
      </c>
      <c r="B1351" s="42"/>
      <c r="C1351" s="42"/>
      <c r="D1351" s="42"/>
      <c r="E1351" s="42"/>
      <c r="F1351" s="42"/>
      <c r="G1351" s="42" t="s">
        <v>80</v>
      </c>
      <c r="H1351" s="42" t="s">
        <v>94</v>
      </c>
      <c r="I1351" s="42"/>
      <c r="J1351" s="42"/>
    </row>
    <row r="1352" spans="1:10" ht="23.25" x14ac:dyDescent="0.35">
      <c r="A1352" s="63" t="s">
        <v>206</v>
      </c>
      <c r="B1352" s="43" t="s">
        <v>163</v>
      </c>
      <c r="C1352" s="43" t="s">
        <v>89</v>
      </c>
      <c r="D1352" s="43" t="s">
        <v>164</v>
      </c>
      <c r="E1352" s="43" t="s">
        <v>207</v>
      </c>
      <c r="F1352" s="43" t="s">
        <v>165</v>
      </c>
      <c r="G1352" s="43" t="s">
        <v>208</v>
      </c>
      <c r="H1352" s="43" t="s">
        <v>90</v>
      </c>
      <c r="I1352" s="43" t="s">
        <v>92</v>
      </c>
      <c r="J1352" s="43" t="s">
        <v>96</v>
      </c>
    </row>
    <row r="1353" spans="1:10" ht="17.649999999999999" x14ac:dyDescent="0.35">
      <c r="A1353" s="61" t="s">
        <v>185</v>
      </c>
      <c r="B1353" s="62"/>
      <c r="C1353" s="62"/>
      <c r="D1353" s="62"/>
      <c r="E1353" s="312">
        <f>SUM(E1354:E1454)</f>
        <v>11808671.130000003</v>
      </c>
      <c r="F1353" s="62"/>
      <c r="G1353" s="62"/>
      <c r="H1353" s="62"/>
      <c r="I1353" s="62"/>
      <c r="J1353" s="62"/>
    </row>
    <row r="1354" spans="1:10" x14ac:dyDescent="0.35">
      <c r="A1354" s="227" t="s">
        <v>5018</v>
      </c>
      <c r="B1354" s="314" t="s">
        <v>2119</v>
      </c>
      <c r="C1354" s="315" t="s">
        <v>5503</v>
      </c>
      <c r="D1354" s="315" t="s">
        <v>5019</v>
      </c>
      <c r="E1354" s="316">
        <v>1254890.3600000001</v>
      </c>
      <c r="F1354" s="314" t="s">
        <v>5020</v>
      </c>
      <c r="G1354" s="315" t="s">
        <v>5021</v>
      </c>
      <c r="H1354" s="323">
        <v>44344</v>
      </c>
      <c r="I1354" s="323">
        <v>44712</v>
      </c>
      <c r="J1354" s="320" t="s">
        <v>5022</v>
      </c>
    </row>
    <row r="1355" spans="1:10" x14ac:dyDescent="0.35">
      <c r="A1355" s="227" t="s">
        <v>5018</v>
      </c>
      <c r="B1355" s="314" t="s">
        <v>2119</v>
      </c>
      <c r="C1355" s="315" t="s">
        <v>5503</v>
      </c>
      <c r="D1355" s="315" t="s">
        <v>5023</v>
      </c>
      <c r="E1355" s="316">
        <v>1117217.9099999999</v>
      </c>
      <c r="F1355" s="314" t="s">
        <v>5020</v>
      </c>
      <c r="G1355" s="315" t="s">
        <v>5021</v>
      </c>
      <c r="H1355" s="323">
        <v>44344</v>
      </c>
      <c r="I1355" s="323">
        <v>44712</v>
      </c>
      <c r="J1355" s="320" t="s">
        <v>5022</v>
      </c>
    </row>
    <row r="1356" spans="1:10" ht="23.25" x14ac:dyDescent="0.35">
      <c r="A1356" s="227" t="s">
        <v>5024</v>
      </c>
      <c r="B1356" s="314" t="s">
        <v>4504</v>
      </c>
      <c r="C1356" s="315" t="s">
        <v>5503</v>
      </c>
      <c r="D1356" s="315" t="s">
        <v>5025</v>
      </c>
      <c r="E1356" s="346">
        <v>50718.63</v>
      </c>
      <c r="F1356" s="320" t="s">
        <v>5026</v>
      </c>
      <c r="G1356" s="315" t="s">
        <v>5021</v>
      </c>
      <c r="H1356" s="323">
        <v>44515</v>
      </c>
      <c r="I1356" s="323">
        <v>44926</v>
      </c>
      <c r="J1356" s="320" t="s">
        <v>5027</v>
      </c>
    </row>
    <row r="1357" spans="1:10" ht="23.25" x14ac:dyDescent="0.35">
      <c r="A1357" s="227" t="s">
        <v>5028</v>
      </c>
      <c r="B1357" s="314" t="s">
        <v>4504</v>
      </c>
      <c r="C1357" s="315" t="s">
        <v>5504</v>
      </c>
      <c r="D1357" s="315" t="s">
        <v>5029</v>
      </c>
      <c r="E1357" s="316">
        <v>92116.1</v>
      </c>
      <c r="F1357" s="314" t="s">
        <v>5030</v>
      </c>
      <c r="G1357" s="315" t="s">
        <v>5021</v>
      </c>
      <c r="H1357" s="323">
        <v>44315</v>
      </c>
      <c r="I1357" s="323">
        <v>44365</v>
      </c>
      <c r="J1357" s="320" t="s">
        <v>5022</v>
      </c>
    </row>
    <row r="1358" spans="1:10" ht="23.25" x14ac:dyDescent="0.35">
      <c r="A1358" s="227" t="s">
        <v>5031</v>
      </c>
      <c r="B1358" s="314" t="s">
        <v>4504</v>
      </c>
      <c r="C1358" s="315" t="s">
        <v>5504</v>
      </c>
      <c r="D1358" s="315" t="s">
        <v>5032</v>
      </c>
      <c r="E1358" s="316">
        <v>52260</v>
      </c>
      <c r="F1358" s="314" t="s">
        <v>5033</v>
      </c>
      <c r="G1358" s="315" t="s">
        <v>5021</v>
      </c>
      <c r="H1358" s="324"/>
      <c r="I1358" s="324"/>
      <c r="J1358" s="315"/>
    </row>
    <row r="1359" spans="1:10" x14ac:dyDescent="0.35">
      <c r="A1359" s="227" t="s">
        <v>5034</v>
      </c>
      <c r="B1359" s="314" t="s">
        <v>4504</v>
      </c>
      <c r="C1359" s="315" t="s">
        <v>5504</v>
      </c>
      <c r="D1359" s="315" t="s">
        <v>5035</v>
      </c>
      <c r="E1359" s="316">
        <v>47790</v>
      </c>
      <c r="F1359" s="314" t="s">
        <v>5036</v>
      </c>
      <c r="G1359" s="315" t="s">
        <v>5021</v>
      </c>
      <c r="H1359" s="324"/>
      <c r="I1359" s="324"/>
      <c r="J1359" s="315"/>
    </row>
    <row r="1360" spans="1:10" ht="46.5" x14ac:dyDescent="0.35">
      <c r="A1360" s="227" t="s">
        <v>5037</v>
      </c>
      <c r="B1360" s="314" t="s">
        <v>5038</v>
      </c>
      <c r="C1360" s="315" t="s">
        <v>5504</v>
      </c>
      <c r="D1360" s="315" t="s">
        <v>555</v>
      </c>
      <c r="E1360" s="318">
        <f>91889.31+15620.16+99983.62+72473.96</f>
        <v>279967.05</v>
      </c>
      <c r="F1360" s="314" t="s">
        <v>5039</v>
      </c>
      <c r="G1360" s="315" t="s">
        <v>5021</v>
      </c>
      <c r="H1360" s="319" t="s">
        <v>5040</v>
      </c>
      <c r="I1360" s="319" t="s">
        <v>5041</v>
      </c>
      <c r="J1360" s="315"/>
    </row>
    <row r="1361" spans="1:10" x14ac:dyDescent="0.35">
      <c r="A1361" s="227" t="s">
        <v>5042</v>
      </c>
      <c r="B1361" s="314" t="s">
        <v>5043</v>
      </c>
      <c r="C1361" s="315" t="s">
        <v>5502</v>
      </c>
      <c r="D1361" s="320" t="s">
        <v>5044</v>
      </c>
      <c r="E1361" s="321">
        <v>72749.759999999995</v>
      </c>
      <c r="F1361" s="314" t="s">
        <v>5045</v>
      </c>
      <c r="G1361" s="315" t="s">
        <v>5021</v>
      </c>
      <c r="H1361" s="344"/>
      <c r="I1361" s="344"/>
      <c r="J1361" s="345"/>
    </row>
    <row r="1362" spans="1:10" ht="34.9" x14ac:dyDescent="0.35">
      <c r="A1362" s="227" t="s">
        <v>5046</v>
      </c>
      <c r="B1362" s="314" t="s">
        <v>4504</v>
      </c>
      <c r="C1362" s="315" t="s">
        <v>5504</v>
      </c>
      <c r="D1362" s="131" t="s">
        <v>5047</v>
      </c>
      <c r="E1362" s="322">
        <v>54930</v>
      </c>
      <c r="F1362" s="131" t="s">
        <v>5048</v>
      </c>
      <c r="G1362" s="315" t="s">
        <v>5021</v>
      </c>
      <c r="H1362" s="344"/>
      <c r="I1362" s="344"/>
      <c r="J1362" s="345"/>
    </row>
    <row r="1363" spans="1:10" ht="34.9" x14ac:dyDescent="0.35">
      <c r="A1363" s="227" t="s">
        <v>5049</v>
      </c>
      <c r="B1363" s="314" t="s">
        <v>4504</v>
      </c>
      <c r="C1363" s="315" t="s">
        <v>5504</v>
      </c>
      <c r="D1363" s="131" t="s">
        <v>5050</v>
      </c>
      <c r="E1363" s="322">
        <v>333621</v>
      </c>
      <c r="F1363" s="131" t="s">
        <v>5051</v>
      </c>
      <c r="G1363" s="315" t="s">
        <v>5021</v>
      </c>
      <c r="H1363" s="344"/>
      <c r="I1363" s="344"/>
      <c r="J1363" s="345"/>
    </row>
    <row r="1364" spans="1:10" x14ac:dyDescent="0.35">
      <c r="A1364" s="227" t="s">
        <v>5052</v>
      </c>
      <c r="B1364" s="314" t="s">
        <v>4504</v>
      </c>
      <c r="C1364" s="315" t="s">
        <v>5504</v>
      </c>
      <c r="D1364" s="131" t="s">
        <v>5053</v>
      </c>
      <c r="E1364" s="322">
        <v>79980</v>
      </c>
      <c r="F1364" s="131" t="s">
        <v>5054</v>
      </c>
      <c r="G1364" s="315" t="s">
        <v>5021</v>
      </c>
      <c r="H1364" s="344"/>
      <c r="I1364" s="344"/>
      <c r="J1364" s="345"/>
    </row>
    <row r="1365" spans="1:10" ht="23.25" x14ac:dyDescent="0.35">
      <c r="A1365" s="227" t="s">
        <v>5505</v>
      </c>
      <c r="B1365" s="314" t="s">
        <v>5043</v>
      </c>
      <c r="C1365" s="315" t="s">
        <v>5504</v>
      </c>
      <c r="D1365" s="131" t="s">
        <v>5055</v>
      </c>
      <c r="E1365" s="322">
        <v>672881</v>
      </c>
      <c r="F1365" s="131" t="s">
        <v>5056</v>
      </c>
      <c r="G1365" s="315" t="s">
        <v>5021</v>
      </c>
      <c r="H1365" s="344"/>
      <c r="I1365" s="344"/>
      <c r="J1365" s="345"/>
    </row>
    <row r="1366" spans="1:10" ht="46.5" x14ac:dyDescent="0.35">
      <c r="A1366" s="227" t="s">
        <v>5057</v>
      </c>
      <c r="B1366" s="314" t="s">
        <v>4742</v>
      </c>
      <c r="C1366" s="315" t="s">
        <v>5504</v>
      </c>
      <c r="D1366" s="131" t="s">
        <v>5058</v>
      </c>
      <c r="E1366" s="322">
        <v>244642.91</v>
      </c>
      <c r="F1366" s="131" t="s">
        <v>5059</v>
      </c>
      <c r="G1366" s="315" t="s">
        <v>5021</v>
      </c>
      <c r="H1366" s="344"/>
      <c r="I1366" s="344"/>
      <c r="J1366" s="345"/>
    </row>
    <row r="1367" spans="1:10" ht="23.25" x14ac:dyDescent="0.35">
      <c r="A1367" s="227" t="s">
        <v>5506</v>
      </c>
      <c r="B1367" s="314" t="s">
        <v>5043</v>
      </c>
      <c r="C1367" s="315" t="s">
        <v>5504</v>
      </c>
      <c r="D1367" s="131" t="s">
        <v>5060</v>
      </c>
      <c r="E1367" s="322">
        <v>310752</v>
      </c>
      <c r="F1367" s="131" t="s">
        <v>5061</v>
      </c>
      <c r="G1367" s="315" t="s">
        <v>5021</v>
      </c>
      <c r="H1367" s="344"/>
      <c r="I1367" s="344"/>
      <c r="J1367" s="345"/>
    </row>
    <row r="1368" spans="1:10" ht="23.25" x14ac:dyDescent="0.35">
      <c r="A1368" s="227" t="s">
        <v>5062</v>
      </c>
      <c r="B1368" s="314" t="s">
        <v>5038</v>
      </c>
      <c r="C1368" s="315" t="s">
        <v>5504</v>
      </c>
      <c r="D1368" s="131" t="s">
        <v>5063</v>
      </c>
      <c r="E1368" s="322">
        <v>19962.189999999999</v>
      </c>
      <c r="F1368" s="131" t="s">
        <v>5064</v>
      </c>
      <c r="G1368" s="315" t="s">
        <v>5021</v>
      </c>
      <c r="H1368" s="344"/>
      <c r="I1368" s="344"/>
      <c r="J1368" s="345"/>
    </row>
    <row r="1369" spans="1:10" x14ac:dyDescent="0.35">
      <c r="A1369" s="227" t="s">
        <v>5065</v>
      </c>
      <c r="B1369" s="314" t="s">
        <v>2068</v>
      </c>
      <c r="C1369" s="315" t="s">
        <v>5504</v>
      </c>
      <c r="D1369" s="131" t="s">
        <v>5066</v>
      </c>
      <c r="E1369" s="322">
        <v>393567</v>
      </c>
      <c r="F1369" s="131" t="s">
        <v>5067</v>
      </c>
      <c r="G1369" s="315" t="s">
        <v>5021</v>
      </c>
      <c r="H1369" s="344"/>
      <c r="I1369" s="344"/>
      <c r="J1369" s="345"/>
    </row>
    <row r="1370" spans="1:10" x14ac:dyDescent="0.35">
      <c r="A1370" s="227" t="s">
        <v>5068</v>
      </c>
      <c r="B1370" s="314" t="s">
        <v>5043</v>
      </c>
      <c r="C1370" s="315" t="s">
        <v>5504</v>
      </c>
      <c r="D1370" s="131" t="s">
        <v>5069</v>
      </c>
      <c r="E1370" s="322">
        <v>46460</v>
      </c>
      <c r="F1370" s="131" t="s">
        <v>5070</v>
      </c>
      <c r="G1370" s="315" t="s">
        <v>5021</v>
      </c>
      <c r="H1370" s="344"/>
      <c r="I1370" s="344"/>
      <c r="J1370" s="345"/>
    </row>
    <row r="1371" spans="1:10" ht="34.9" x14ac:dyDescent="0.35">
      <c r="A1371" s="227" t="s">
        <v>5507</v>
      </c>
      <c r="B1371" s="314" t="s">
        <v>4504</v>
      </c>
      <c r="C1371" s="315" t="s">
        <v>5504</v>
      </c>
      <c r="D1371" s="131" t="s">
        <v>5071</v>
      </c>
      <c r="E1371" s="322">
        <v>88500</v>
      </c>
      <c r="F1371" s="131" t="s">
        <v>5072</v>
      </c>
      <c r="G1371" s="315" t="s">
        <v>5021</v>
      </c>
      <c r="H1371" s="324"/>
      <c r="I1371" s="324"/>
      <c r="J1371" s="315"/>
    </row>
    <row r="1372" spans="1:10" ht="23.25" x14ac:dyDescent="0.35">
      <c r="A1372" s="227" t="s">
        <v>5508</v>
      </c>
      <c r="B1372" s="314" t="s">
        <v>5043</v>
      </c>
      <c r="C1372" s="315" t="s">
        <v>5504</v>
      </c>
      <c r="D1372" s="131" t="s">
        <v>5073</v>
      </c>
      <c r="E1372" s="322">
        <v>42750</v>
      </c>
      <c r="F1372" s="131" t="s">
        <v>5074</v>
      </c>
      <c r="G1372" s="315" t="s">
        <v>5021</v>
      </c>
      <c r="H1372" s="324"/>
      <c r="I1372" s="324"/>
      <c r="J1372" s="315"/>
    </row>
    <row r="1373" spans="1:10" x14ac:dyDescent="0.35">
      <c r="A1373" s="227" t="s">
        <v>5075</v>
      </c>
      <c r="B1373" s="314"/>
      <c r="C1373" s="313"/>
      <c r="D1373" s="131"/>
      <c r="E1373" s="322">
        <v>21000</v>
      </c>
      <c r="F1373" s="131" t="s">
        <v>5076</v>
      </c>
      <c r="G1373" s="315" t="s">
        <v>5021</v>
      </c>
      <c r="H1373" s="323">
        <v>44223</v>
      </c>
      <c r="I1373" s="324"/>
      <c r="J1373" s="315"/>
    </row>
    <row r="1374" spans="1:10" ht="23.25" x14ac:dyDescent="0.35">
      <c r="A1374" s="227" t="s">
        <v>5077</v>
      </c>
      <c r="B1374" s="314"/>
      <c r="C1374" s="313"/>
      <c r="D1374" s="131"/>
      <c r="E1374" s="322">
        <v>23364</v>
      </c>
      <c r="F1374" s="131" t="s">
        <v>5078</v>
      </c>
      <c r="G1374" s="315" t="s">
        <v>5021</v>
      </c>
      <c r="H1374" s="324"/>
      <c r="I1374" s="324"/>
      <c r="J1374" s="315"/>
    </row>
    <row r="1375" spans="1:10" ht="23.25" x14ac:dyDescent="0.35">
      <c r="A1375" s="227" t="s">
        <v>5079</v>
      </c>
      <c r="B1375" s="314"/>
      <c r="C1375" s="313"/>
      <c r="D1375" s="131"/>
      <c r="E1375" s="322">
        <v>24900</v>
      </c>
      <c r="F1375" s="131" t="s">
        <v>5080</v>
      </c>
      <c r="G1375" s="315" t="s">
        <v>5021</v>
      </c>
      <c r="H1375" s="324"/>
      <c r="I1375" s="324"/>
      <c r="J1375" s="315"/>
    </row>
    <row r="1376" spans="1:10" x14ac:dyDescent="0.35">
      <c r="A1376" s="227" t="s">
        <v>5081</v>
      </c>
      <c r="B1376" s="314"/>
      <c r="C1376" s="313"/>
      <c r="D1376" s="131"/>
      <c r="E1376" s="322">
        <v>29028</v>
      </c>
      <c r="F1376" s="131" t="s">
        <v>5082</v>
      </c>
      <c r="G1376" s="315" t="s">
        <v>5021</v>
      </c>
      <c r="H1376" s="323">
        <v>44146</v>
      </c>
      <c r="I1376" s="323">
        <v>44249</v>
      </c>
      <c r="J1376" s="315"/>
    </row>
    <row r="1377" spans="1:10" ht="23.25" x14ac:dyDescent="0.35">
      <c r="A1377" s="227" t="s">
        <v>5081</v>
      </c>
      <c r="B1377" s="314"/>
      <c r="C1377" s="313"/>
      <c r="D1377" s="131"/>
      <c r="E1377" s="322">
        <v>22479</v>
      </c>
      <c r="F1377" s="131" t="s">
        <v>5083</v>
      </c>
      <c r="G1377" s="315" t="s">
        <v>5021</v>
      </c>
      <c r="H1377" s="324" t="s">
        <v>5084</v>
      </c>
      <c r="I1377" s="323">
        <v>44215</v>
      </c>
      <c r="J1377" s="315"/>
    </row>
    <row r="1378" spans="1:10" x14ac:dyDescent="0.35">
      <c r="A1378" s="227" t="s">
        <v>5085</v>
      </c>
      <c r="B1378" s="314"/>
      <c r="C1378" s="313"/>
      <c r="D1378" s="131"/>
      <c r="E1378" s="322">
        <v>360000</v>
      </c>
      <c r="F1378" s="131" t="s">
        <v>5086</v>
      </c>
      <c r="G1378" s="315" t="s">
        <v>5021</v>
      </c>
      <c r="H1378" s="324"/>
      <c r="I1378" s="324"/>
      <c r="J1378" s="315"/>
    </row>
    <row r="1379" spans="1:10" x14ac:dyDescent="0.35">
      <c r="A1379" s="227" t="s">
        <v>5085</v>
      </c>
      <c r="B1379" s="314"/>
      <c r="C1379" s="313"/>
      <c r="D1379" s="131"/>
      <c r="E1379" s="322">
        <v>381003.16</v>
      </c>
      <c r="F1379" s="131" t="s">
        <v>5087</v>
      </c>
      <c r="G1379" s="315" t="s">
        <v>5021</v>
      </c>
      <c r="H1379" s="324"/>
      <c r="I1379" s="324"/>
      <c r="J1379" s="315"/>
    </row>
    <row r="1380" spans="1:10" x14ac:dyDescent="0.35">
      <c r="A1380" s="227" t="s">
        <v>5088</v>
      </c>
      <c r="B1380" s="314"/>
      <c r="C1380" s="313"/>
      <c r="D1380" s="131"/>
      <c r="E1380" s="322">
        <v>21300</v>
      </c>
      <c r="F1380" s="131" t="s">
        <v>5089</v>
      </c>
      <c r="G1380" s="315" t="s">
        <v>5021</v>
      </c>
      <c r="H1380" s="324"/>
      <c r="I1380" s="324"/>
      <c r="J1380" s="315"/>
    </row>
    <row r="1381" spans="1:10" ht="23.25" x14ac:dyDescent="0.35">
      <c r="A1381" s="227" t="s">
        <v>5081</v>
      </c>
      <c r="B1381" s="314"/>
      <c r="C1381" s="313"/>
      <c r="D1381" s="131"/>
      <c r="E1381" s="322">
        <v>143918.9</v>
      </c>
      <c r="F1381" s="131" t="s">
        <v>5090</v>
      </c>
      <c r="G1381" s="315" t="s">
        <v>5021</v>
      </c>
      <c r="H1381" s="324"/>
      <c r="I1381" s="324"/>
      <c r="J1381" s="315"/>
    </row>
    <row r="1382" spans="1:10" ht="23.25" x14ac:dyDescent="0.35">
      <c r="A1382" s="227" t="s">
        <v>5081</v>
      </c>
      <c r="B1382" s="314"/>
      <c r="C1382" s="313"/>
      <c r="D1382" s="131"/>
      <c r="E1382" s="322">
        <v>140925.6</v>
      </c>
      <c r="F1382" s="131" t="s">
        <v>5090</v>
      </c>
      <c r="G1382" s="315" t="s">
        <v>5021</v>
      </c>
      <c r="H1382" s="324"/>
      <c r="I1382" s="324"/>
      <c r="J1382" s="315"/>
    </row>
    <row r="1383" spans="1:10" x14ac:dyDescent="0.35">
      <c r="A1383" s="227" t="s">
        <v>5075</v>
      </c>
      <c r="B1383" s="314"/>
      <c r="C1383" s="313"/>
      <c r="D1383" s="131"/>
      <c r="E1383" s="322">
        <v>20414.8</v>
      </c>
      <c r="F1383" s="131" t="s">
        <v>5091</v>
      </c>
      <c r="G1383" s="315" t="s">
        <v>5021</v>
      </c>
      <c r="H1383" s="323">
        <v>44266</v>
      </c>
      <c r="I1383" s="323">
        <v>44291</v>
      </c>
      <c r="J1383" s="315"/>
    </row>
    <row r="1384" spans="1:10" x14ac:dyDescent="0.35">
      <c r="A1384" s="227" t="s">
        <v>5092</v>
      </c>
      <c r="B1384" s="314"/>
      <c r="C1384" s="313"/>
      <c r="D1384" s="131"/>
      <c r="E1384" s="322">
        <v>19482.21</v>
      </c>
      <c r="F1384" s="131" t="s">
        <v>5093</v>
      </c>
      <c r="G1384" s="315" t="s">
        <v>5021</v>
      </c>
      <c r="H1384" s="323">
        <v>44272</v>
      </c>
      <c r="I1384" s="323">
        <v>44308</v>
      </c>
      <c r="J1384" s="315"/>
    </row>
    <row r="1385" spans="1:10" ht="23.25" x14ac:dyDescent="0.35">
      <c r="A1385" s="227" t="s">
        <v>5081</v>
      </c>
      <c r="B1385" s="314"/>
      <c r="C1385" s="313"/>
      <c r="D1385" s="131"/>
      <c r="E1385" s="322">
        <v>85450</v>
      </c>
      <c r="F1385" s="131" t="s">
        <v>5090</v>
      </c>
      <c r="G1385" s="315" t="s">
        <v>5021</v>
      </c>
      <c r="H1385" s="324"/>
      <c r="I1385" s="324"/>
      <c r="J1385" s="315"/>
    </row>
    <row r="1386" spans="1:10" ht="23.25" x14ac:dyDescent="0.35">
      <c r="A1386" s="227" t="s">
        <v>5081</v>
      </c>
      <c r="B1386" s="314"/>
      <c r="C1386" s="313"/>
      <c r="D1386" s="131"/>
      <c r="E1386" s="322">
        <v>121615.2</v>
      </c>
      <c r="F1386" s="131" t="s">
        <v>5090</v>
      </c>
      <c r="G1386" s="315" t="s">
        <v>5021</v>
      </c>
      <c r="H1386" s="324"/>
      <c r="I1386" s="324"/>
      <c r="J1386" s="315"/>
    </row>
    <row r="1387" spans="1:10" x14ac:dyDescent="0.35">
      <c r="A1387" s="227" t="s">
        <v>5094</v>
      </c>
      <c r="B1387" s="314"/>
      <c r="C1387" s="313"/>
      <c r="D1387" s="131"/>
      <c r="E1387" s="322">
        <v>34500</v>
      </c>
      <c r="F1387" s="131" t="s">
        <v>5095</v>
      </c>
      <c r="G1387" s="315" t="s">
        <v>5021</v>
      </c>
      <c r="H1387" s="323">
        <v>44294</v>
      </c>
      <c r="I1387" s="323">
        <v>44326</v>
      </c>
      <c r="J1387" s="315"/>
    </row>
    <row r="1388" spans="1:10" ht="23.25" x14ac:dyDescent="0.35">
      <c r="A1388" s="227" t="s">
        <v>5096</v>
      </c>
      <c r="B1388" s="314"/>
      <c r="C1388" s="313"/>
      <c r="D1388" s="131"/>
      <c r="E1388" s="322">
        <v>333540</v>
      </c>
      <c r="F1388" s="131" t="s">
        <v>5097</v>
      </c>
      <c r="G1388" s="315" t="s">
        <v>5021</v>
      </c>
      <c r="H1388" s="324"/>
      <c r="I1388" s="324"/>
      <c r="J1388" s="315"/>
    </row>
    <row r="1389" spans="1:10" x14ac:dyDescent="0.35">
      <c r="A1389" s="227" t="s">
        <v>5098</v>
      </c>
      <c r="B1389" s="314"/>
      <c r="C1389" s="313"/>
      <c r="D1389" s="131"/>
      <c r="E1389" s="322">
        <v>348152.8</v>
      </c>
      <c r="F1389" s="131" t="s">
        <v>5099</v>
      </c>
      <c r="G1389" s="315" t="s">
        <v>5021</v>
      </c>
      <c r="H1389" s="324"/>
      <c r="I1389" s="324"/>
      <c r="J1389" s="315"/>
    </row>
    <row r="1390" spans="1:10" x14ac:dyDescent="0.35">
      <c r="A1390" s="227" t="s">
        <v>5100</v>
      </c>
      <c r="B1390" s="314"/>
      <c r="C1390" s="313"/>
      <c r="D1390" s="131"/>
      <c r="E1390" s="322">
        <v>19483</v>
      </c>
      <c r="F1390" s="131" t="s">
        <v>1893</v>
      </c>
      <c r="G1390" s="315" t="s">
        <v>5021</v>
      </c>
      <c r="H1390" s="324"/>
      <c r="I1390" s="324"/>
      <c r="J1390" s="315"/>
    </row>
    <row r="1391" spans="1:10" x14ac:dyDescent="0.35">
      <c r="A1391" s="227" t="s">
        <v>5101</v>
      </c>
      <c r="B1391" s="314"/>
      <c r="C1391" s="313"/>
      <c r="D1391" s="131"/>
      <c r="E1391" s="322">
        <v>31500</v>
      </c>
      <c r="F1391" s="131" t="s">
        <v>5102</v>
      </c>
      <c r="G1391" s="315" t="s">
        <v>5021</v>
      </c>
      <c r="H1391" s="324"/>
      <c r="I1391" s="324"/>
      <c r="J1391" s="315"/>
    </row>
    <row r="1392" spans="1:10" x14ac:dyDescent="0.35">
      <c r="A1392" s="227" t="s">
        <v>5103</v>
      </c>
      <c r="B1392" s="314"/>
      <c r="C1392" s="313"/>
      <c r="D1392" s="131"/>
      <c r="E1392" s="322">
        <v>19000</v>
      </c>
      <c r="F1392" s="131" t="s">
        <v>5104</v>
      </c>
      <c r="G1392" s="315" t="s">
        <v>5021</v>
      </c>
      <c r="H1392" s="324"/>
      <c r="I1392" s="324"/>
      <c r="J1392" s="315"/>
    </row>
    <row r="1393" spans="1:10" x14ac:dyDescent="0.35">
      <c r="A1393" s="227" t="s">
        <v>5103</v>
      </c>
      <c r="B1393" s="314"/>
      <c r="C1393" s="313"/>
      <c r="D1393" s="131"/>
      <c r="E1393" s="322">
        <v>20000</v>
      </c>
      <c r="F1393" s="131" t="s">
        <v>5105</v>
      </c>
      <c r="G1393" s="315" t="s">
        <v>5021</v>
      </c>
      <c r="H1393" s="324"/>
      <c r="I1393" s="324"/>
      <c r="J1393" s="315"/>
    </row>
    <row r="1394" spans="1:10" x14ac:dyDescent="0.35">
      <c r="A1394" s="227" t="s">
        <v>5075</v>
      </c>
      <c r="B1394" s="314"/>
      <c r="C1394" s="313"/>
      <c r="D1394" s="131"/>
      <c r="E1394" s="322">
        <v>20414.8</v>
      </c>
      <c r="F1394" s="131" t="s">
        <v>5091</v>
      </c>
      <c r="G1394" s="315" t="s">
        <v>5021</v>
      </c>
      <c r="H1394" s="323">
        <v>44266</v>
      </c>
      <c r="I1394" s="323">
        <v>44291</v>
      </c>
      <c r="J1394" s="315"/>
    </row>
    <row r="1395" spans="1:10" x14ac:dyDescent="0.35">
      <c r="A1395" s="227" t="s">
        <v>5081</v>
      </c>
      <c r="B1395" s="314"/>
      <c r="C1395" s="313"/>
      <c r="D1395" s="131"/>
      <c r="E1395" s="322">
        <v>29028</v>
      </c>
      <c r="F1395" s="131" t="s">
        <v>5082</v>
      </c>
      <c r="G1395" s="315" t="s">
        <v>5021</v>
      </c>
      <c r="H1395" s="323">
        <v>44146</v>
      </c>
      <c r="I1395" s="323">
        <v>44249</v>
      </c>
      <c r="J1395" s="315"/>
    </row>
    <row r="1396" spans="1:10" x14ac:dyDescent="0.35">
      <c r="A1396" s="227" t="s">
        <v>5092</v>
      </c>
      <c r="B1396" s="314"/>
      <c r="C1396" s="313"/>
      <c r="D1396" s="131"/>
      <c r="E1396" s="322">
        <v>18897.740000000002</v>
      </c>
      <c r="F1396" s="131" t="s">
        <v>5093</v>
      </c>
      <c r="G1396" s="315" t="s">
        <v>5021</v>
      </c>
      <c r="H1396" s="324"/>
      <c r="I1396" s="324"/>
      <c r="J1396" s="315"/>
    </row>
    <row r="1397" spans="1:10" x14ac:dyDescent="0.35">
      <c r="A1397" s="227" t="s">
        <v>5075</v>
      </c>
      <c r="B1397" s="314"/>
      <c r="C1397" s="313"/>
      <c r="D1397" s="131"/>
      <c r="E1397" s="322">
        <v>20414.8</v>
      </c>
      <c r="F1397" s="131" t="s">
        <v>5091</v>
      </c>
      <c r="G1397" s="315" t="s">
        <v>5021</v>
      </c>
      <c r="H1397" s="323">
        <v>44266</v>
      </c>
      <c r="I1397" s="323">
        <v>44291</v>
      </c>
      <c r="J1397" s="315"/>
    </row>
    <row r="1398" spans="1:10" x14ac:dyDescent="0.35">
      <c r="A1398" s="227" t="s">
        <v>5081</v>
      </c>
      <c r="B1398" s="314"/>
      <c r="C1398" s="313"/>
      <c r="D1398" s="131"/>
      <c r="E1398" s="322">
        <v>29028</v>
      </c>
      <c r="F1398" s="131" t="s">
        <v>5082</v>
      </c>
      <c r="G1398" s="315" t="s">
        <v>5021</v>
      </c>
      <c r="H1398" s="323">
        <v>44146</v>
      </c>
      <c r="I1398" s="323">
        <v>44249</v>
      </c>
      <c r="J1398" s="315"/>
    </row>
    <row r="1399" spans="1:10" x14ac:dyDescent="0.35">
      <c r="A1399" s="227" t="s">
        <v>5106</v>
      </c>
      <c r="B1399" s="314"/>
      <c r="C1399" s="313"/>
      <c r="D1399" s="131"/>
      <c r="E1399" s="322">
        <v>33600</v>
      </c>
      <c r="F1399" s="131" t="s">
        <v>5107</v>
      </c>
      <c r="G1399" s="315" t="s">
        <v>5021</v>
      </c>
      <c r="H1399" s="323">
        <v>44327</v>
      </c>
      <c r="I1399" s="324"/>
      <c r="J1399" s="315"/>
    </row>
    <row r="1400" spans="1:10" ht="23.25" x14ac:dyDescent="0.35">
      <c r="A1400" s="227" t="s">
        <v>5098</v>
      </c>
      <c r="B1400" s="314"/>
      <c r="C1400" s="313"/>
      <c r="D1400" s="131"/>
      <c r="E1400" s="322">
        <v>42904.800000000003</v>
      </c>
      <c r="F1400" s="131" t="s">
        <v>5108</v>
      </c>
      <c r="G1400" s="315" t="s">
        <v>5021</v>
      </c>
      <c r="H1400" s="324"/>
      <c r="I1400" s="324"/>
      <c r="J1400" s="315"/>
    </row>
    <row r="1401" spans="1:10" x14ac:dyDescent="0.35">
      <c r="A1401" s="227" t="s">
        <v>5109</v>
      </c>
      <c r="B1401" s="314"/>
      <c r="C1401" s="313"/>
      <c r="D1401" s="131"/>
      <c r="E1401" s="322">
        <v>21766.33</v>
      </c>
      <c r="F1401" s="131" t="s">
        <v>5110</v>
      </c>
      <c r="G1401" s="315" t="s">
        <v>5021</v>
      </c>
      <c r="H1401" s="324"/>
      <c r="I1401" s="324"/>
      <c r="J1401" s="315"/>
    </row>
    <row r="1402" spans="1:10" x14ac:dyDescent="0.35">
      <c r="A1402" s="227" t="s">
        <v>5092</v>
      </c>
      <c r="B1402" s="314"/>
      <c r="C1402" s="313"/>
      <c r="D1402" s="131"/>
      <c r="E1402" s="322">
        <v>18897.740000000002</v>
      </c>
      <c r="F1402" s="131" t="s">
        <v>5093</v>
      </c>
      <c r="G1402" s="315" t="s">
        <v>5021</v>
      </c>
      <c r="H1402" s="324"/>
      <c r="I1402" s="324"/>
      <c r="J1402" s="315"/>
    </row>
    <row r="1403" spans="1:10" ht="23.25" x14ac:dyDescent="0.35">
      <c r="A1403" s="227" t="s">
        <v>5111</v>
      </c>
      <c r="B1403" s="314"/>
      <c r="C1403" s="313"/>
      <c r="D1403" s="131"/>
      <c r="E1403" s="322">
        <v>18664</v>
      </c>
      <c r="F1403" s="131" t="s">
        <v>5112</v>
      </c>
      <c r="G1403" s="315" t="s">
        <v>5021</v>
      </c>
      <c r="H1403" s="324"/>
      <c r="I1403" s="324"/>
      <c r="J1403" s="315"/>
    </row>
    <row r="1404" spans="1:10" x14ac:dyDescent="0.35">
      <c r="A1404" s="227" t="s">
        <v>5101</v>
      </c>
      <c r="B1404" s="314"/>
      <c r="C1404" s="313"/>
      <c r="D1404" s="131"/>
      <c r="E1404" s="322">
        <v>35000</v>
      </c>
      <c r="F1404" s="131" t="s">
        <v>5113</v>
      </c>
      <c r="G1404" s="315" t="s">
        <v>5021</v>
      </c>
      <c r="H1404" s="324"/>
      <c r="I1404" s="324"/>
      <c r="J1404" s="315"/>
    </row>
    <row r="1405" spans="1:10" ht="23.25" x14ac:dyDescent="0.35">
      <c r="A1405" s="227" t="s">
        <v>5081</v>
      </c>
      <c r="B1405" s="314"/>
      <c r="C1405" s="313"/>
      <c r="D1405" s="131"/>
      <c r="E1405" s="322">
        <v>57438</v>
      </c>
      <c r="F1405" s="131" t="s">
        <v>5090</v>
      </c>
      <c r="G1405" s="315" t="s">
        <v>5021</v>
      </c>
      <c r="H1405" s="324"/>
      <c r="I1405" s="324"/>
      <c r="J1405" s="315"/>
    </row>
    <row r="1406" spans="1:10" ht="23.25" x14ac:dyDescent="0.35">
      <c r="A1406" s="227" t="s">
        <v>5081</v>
      </c>
      <c r="B1406" s="314"/>
      <c r="C1406" s="313"/>
      <c r="D1406" s="131"/>
      <c r="E1406" s="322">
        <v>57438</v>
      </c>
      <c r="F1406" s="131" t="s">
        <v>5090</v>
      </c>
      <c r="G1406" s="315" t="s">
        <v>5021</v>
      </c>
      <c r="H1406" s="324"/>
      <c r="I1406" s="324"/>
      <c r="J1406" s="315"/>
    </row>
    <row r="1407" spans="1:10" ht="23.25" x14ac:dyDescent="0.35">
      <c r="A1407" s="227" t="s">
        <v>5081</v>
      </c>
      <c r="B1407" s="314"/>
      <c r="C1407" s="313"/>
      <c r="D1407" s="131"/>
      <c r="E1407" s="322">
        <v>55144</v>
      </c>
      <c r="F1407" s="131" t="s">
        <v>5090</v>
      </c>
      <c r="G1407" s="315" t="s">
        <v>5021</v>
      </c>
      <c r="H1407" s="324"/>
      <c r="I1407" s="324"/>
      <c r="J1407" s="315"/>
    </row>
    <row r="1408" spans="1:10" x14ac:dyDescent="0.35">
      <c r="A1408" s="227" t="s">
        <v>5094</v>
      </c>
      <c r="B1408" s="314"/>
      <c r="C1408" s="313"/>
      <c r="D1408" s="131"/>
      <c r="E1408" s="322">
        <v>34500</v>
      </c>
      <c r="F1408" s="131" t="s">
        <v>5095</v>
      </c>
      <c r="G1408" s="315" t="s">
        <v>5021</v>
      </c>
      <c r="H1408" s="323">
        <v>44294</v>
      </c>
      <c r="I1408" s="323">
        <v>44326</v>
      </c>
      <c r="J1408" s="315"/>
    </row>
    <row r="1409" spans="1:10" ht="23.25" x14ac:dyDescent="0.35">
      <c r="A1409" s="227" t="s">
        <v>5081</v>
      </c>
      <c r="B1409" s="314"/>
      <c r="C1409" s="313"/>
      <c r="D1409" s="131"/>
      <c r="E1409" s="322">
        <v>55144</v>
      </c>
      <c r="F1409" s="131" t="s">
        <v>5090</v>
      </c>
      <c r="G1409" s="315" t="s">
        <v>5021</v>
      </c>
      <c r="H1409" s="324"/>
      <c r="I1409" s="324"/>
      <c r="J1409" s="315"/>
    </row>
    <row r="1410" spans="1:10" x14ac:dyDescent="0.35">
      <c r="A1410" s="227" t="s">
        <v>5094</v>
      </c>
      <c r="B1410" s="314"/>
      <c r="C1410" s="313"/>
      <c r="D1410" s="131"/>
      <c r="E1410" s="322">
        <v>34500</v>
      </c>
      <c r="F1410" s="131" t="s">
        <v>5095</v>
      </c>
      <c r="G1410" s="315" t="s">
        <v>5021</v>
      </c>
      <c r="H1410" s="323">
        <v>44294</v>
      </c>
      <c r="I1410" s="323">
        <v>44326</v>
      </c>
      <c r="J1410" s="315"/>
    </row>
    <row r="1411" spans="1:10" x14ac:dyDescent="0.35">
      <c r="A1411" s="227" t="s">
        <v>5094</v>
      </c>
      <c r="B1411" s="314"/>
      <c r="C1411" s="313"/>
      <c r="D1411" s="131"/>
      <c r="E1411" s="322">
        <v>34500</v>
      </c>
      <c r="F1411" s="131" t="s">
        <v>5095</v>
      </c>
      <c r="G1411" s="315" t="s">
        <v>5021</v>
      </c>
      <c r="H1411" s="323">
        <v>44294</v>
      </c>
      <c r="I1411" s="323">
        <v>44326</v>
      </c>
      <c r="J1411" s="315"/>
    </row>
    <row r="1412" spans="1:10" ht="23.25" x14ac:dyDescent="0.35">
      <c r="A1412" s="227" t="s">
        <v>5077</v>
      </c>
      <c r="B1412" s="314"/>
      <c r="C1412" s="313"/>
      <c r="D1412" s="131"/>
      <c r="E1412" s="322">
        <v>34000</v>
      </c>
      <c r="F1412" s="131" t="s">
        <v>5114</v>
      </c>
      <c r="G1412" s="315" t="s">
        <v>5021</v>
      </c>
      <c r="H1412" s="324"/>
      <c r="I1412" s="324"/>
      <c r="J1412" s="315"/>
    </row>
    <row r="1413" spans="1:10" ht="23.25" x14ac:dyDescent="0.35">
      <c r="A1413" s="227" t="s">
        <v>5079</v>
      </c>
      <c r="B1413" s="314"/>
      <c r="C1413" s="313"/>
      <c r="D1413" s="131"/>
      <c r="E1413" s="322">
        <v>20100</v>
      </c>
      <c r="F1413" s="131" t="s">
        <v>5115</v>
      </c>
      <c r="G1413" s="315" t="s">
        <v>5021</v>
      </c>
      <c r="H1413" s="324"/>
      <c r="I1413" s="324"/>
      <c r="J1413" s="315"/>
    </row>
    <row r="1414" spans="1:10" x14ac:dyDescent="0.35">
      <c r="A1414" s="227" t="s">
        <v>5116</v>
      </c>
      <c r="B1414" s="314"/>
      <c r="C1414" s="313"/>
      <c r="D1414" s="131"/>
      <c r="E1414" s="322">
        <v>30898</v>
      </c>
      <c r="F1414" s="131" t="s">
        <v>5107</v>
      </c>
      <c r="G1414" s="315" t="s">
        <v>5021</v>
      </c>
      <c r="H1414" s="324"/>
      <c r="I1414" s="324"/>
      <c r="J1414" s="315"/>
    </row>
    <row r="1415" spans="1:10" ht="23.25" x14ac:dyDescent="0.35">
      <c r="A1415" s="227" t="s">
        <v>5100</v>
      </c>
      <c r="B1415" s="314"/>
      <c r="C1415" s="313"/>
      <c r="D1415" s="131"/>
      <c r="E1415" s="322">
        <v>21975.439999999999</v>
      </c>
      <c r="F1415" s="131" t="s">
        <v>5117</v>
      </c>
      <c r="G1415" s="315" t="s">
        <v>5021</v>
      </c>
      <c r="H1415" s="324"/>
      <c r="I1415" s="324"/>
      <c r="J1415" s="315"/>
    </row>
    <row r="1416" spans="1:10" x14ac:dyDescent="0.35">
      <c r="A1416" s="227" t="s">
        <v>5118</v>
      </c>
      <c r="B1416" s="314"/>
      <c r="C1416" s="313"/>
      <c r="D1416" s="131"/>
      <c r="E1416" s="322">
        <v>20548.66</v>
      </c>
      <c r="F1416" s="131" t="s">
        <v>5119</v>
      </c>
      <c r="G1416" s="315" t="s">
        <v>5021</v>
      </c>
      <c r="H1416" s="324"/>
      <c r="I1416" s="324"/>
      <c r="J1416" s="315"/>
    </row>
    <row r="1417" spans="1:10" x14ac:dyDescent="0.35">
      <c r="A1417" s="227" t="s">
        <v>5120</v>
      </c>
      <c r="B1417" s="314"/>
      <c r="C1417" s="313"/>
      <c r="D1417" s="131"/>
      <c r="E1417" s="322">
        <v>33000</v>
      </c>
      <c r="F1417" s="131" t="s">
        <v>5121</v>
      </c>
      <c r="G1417" s="315" t="s">
        <v>5021</v>
      </c>
      <c r="H1417" s="324"/>
      <c r="I1417" s="324"/>
      <c r="J1417" s="315"/>
    </row>
    <row r="1418" spans="1:10" x14ac:dyDescent="0.35">
      <c r="A1418" s="227" t="s">
        <v>5101</v>
      </c>
      <c r="B1418" s="314"/>
      <c r="C1418" s="313"/>
      <c r="D1418" s="131"/>
      <c r="E1418" s="322">
        <v>32000</v>
      </c>
      <c r="F1418" s="131" t="s">
        <v>5122</v>
      </c>
      <c r="G1418" s="315" t="s">
        <v>5021</v>
      </c>
      <c r="H1418" s="324"/>
      <c r="I1418" s="324"/>
      <c r="J1418" s="315"/>
    </row>
    <row r="1419" spans="1:10" x14ac:dyDescent="0.35">
      <c r="A1419" s="227" t="s">
        <v>5103</v>
      </c>
      <c r="B1419" s="314"/>
      <c r="C1419" s="313"/>
      <c r="D1419" s="131"/>
      <c r="E1419" s="322">
        <v>32000</v>
      </c>
      <c r="F1419" s="131" t="s">
        <v>5123</v>
      </c>
      <c r="G1419" s="315" t="s">
        <v>5021</v>
      </c>
      <c r="H1419" s="324"/>
      <c r="I1419" s="324"/>
      <c r="J1419" s="315"/>
    </row>
    <row r="1420" spans="1:10" x14ac:dyDescent="0.35">
      <c r="A1420" s="227" t="s">
        <v>5101</v>
      </c>
      <c r="B1420" s="314"/>
      <c r="C1420" s="313"/>
      <c r="D1420" s="131"/>
      <c r="E1420" s="322">
        <v>20000</v>
      </c>
      <c r="F1420" s="131" t="s">
        <v>5124</v>
      </c>
      <c r="G1420" s="315" t="s">
        <v>5021</v>
      </c>
      <c r="H1420" s="324"/>
      <c r="I1420" s="324"/>
      <c r="J1420" s="315"/>
    </row>
    <row r="1421" spans="1:10" ht="23.25" x14ac:dyDescent="0.35">
      <c r="A1421" s="227" t="s">
        <v>5109</v>
      </c>
      <c r="B1421" s="314"/>
      <c r="C1421" s="313"/>
      <c r="D1421" s="131"/>
      <c r="E1421" s="322">
        <v>27266.5</v>
      </c>
      <c r="F1421" s="131" t="s">
        <v>5125</v>
      </c>
      <c r="G1421" s="315" t="s">
        <v>5021</v>
      </c>
      <c r="H1421" s="324"/>
      <c r="I1421" s="324"/>
      <c r="J1421" s="315"/>
    </row>
    <row r="1422" spans="1:10" x14ac:dyDescent="0.35">
      <c r="A1422" s="227" t="s">
        <v>5111</v>
      </c>
      <c r="B1422" s="314"/>
      <c r="C1422" s="313"/>
      <c r="D1422" s="131"/>
      <c r="E1422" s="322">
        <v>19336</v>
      </c>
      <c r="F1422" s="131" t="s">
        <v>5126</v>
      </c>
      <c r="G1422" s="315" t="s">
        <v>5021</v>
      </c>
      <c r="H1422" s="324"/>
      <c r="I1422" s="324"/>
      <c r="J1422" s="315"/>
    </row>
    <row r="1423" spans="1:10" x14ac:dyDescent="0.35">
      <c r="A1423" s="227" t="s">
        <v>5101</v>
      </c>
      <c r="B1423" s="314"/>
      <c r="C1423" s="313"/>
      <c r="D1423" s="131"/>
      <c r="E1423" s="322">
        <v>35152.199999999997</v>
      </c>
      <c r="F1423" s="131" t="s">
        <v>5127</v>
      </c>
      <c r="G1423" s="315" t="s">
        <v>5021</v>
      </c>
      <c r="H1423" s="324"/>
      <c r="I1423" s="324"/>
      <c r="J1423" s="315"/>
    </row>
    <row r="1424" spans="1:10" ht="23.25" x14ac:dyDescent="0.35">
      <c r="A1424" s="227" t="s">
        <v>5128</v>
      </c>
      <c r="B1424" s="314"/>
      <c r="C1424" s="313"/>
      <c r="D1424" s="131"/>
      <c r="E1424" s="322">
        <v>20500</v>
      </c>
      <c r="F1424" s="131" t="s">
        <v>5129</v>
      </c>
      <c r="G1424" s="315" t="s">
        <v>5021</v>
      </c>
      <c r="H1424" s="324"/>
      <c r="I1424" s="324"/>
      <c r="J1424" s="315"/>
    </row>
    <row r="1425" spans="1:10" x14ac:dyDescent="0.35">
      <c r="A1425" s="227" t="s">
        <v>5081</v>
      </c>
      <c r="B1425" s="314"/>
      <c r="C1425" s="313"/>
      <c r="D1425" s="131"/>
      <c r="E1425" s="322">
        <v>33644.050000000003</v>
      </c>
      <c r="F1425" s="131" t="s">
        <v>369</v>
      </c>
      <c r="G1425" s="315" t="s">
        <v>5021</v>
      </c>
      <c r="H1425" s="324"/>
      <c r="I1425" s="324"/>
      <c r="J1425" s="315"/>
    </row>
    <row r="1426" spans="1:10" ht="23.25" x14ac:dyDescent="0.35">
      <c r="A1426" s="227" t="s">
        <v>5120</v>
      </c>
      <c r="B1426" s="314"/>
      <c r="C1426" s="313"/>
      <c r="D1426" s="131"/>
      <c r="E1426" s="322">
        <v>33000</v>
      </c>
      <c r="F1426" s="131" t="s">
        <v>5130</v>
      </c>
      <c r="G1426" s="315" t="s">
        <v>5021</v>
      </c>
      <c r="H1426" s="324"/>
      <c r="I1426" s="324"/>
      <c r="J1426" s="315"/>
    </row>
    <row r="1427" spans="1:10" x14ac:dyDescent="0.35">
      <c r="A1427" s="227" t="s">
        <v>5100</v>
      </c>
      <c r="B1427" s="314"/>
      <c r="C1427" s="313"/>
      <c r="D1427" s="131"/>
      <c r="E1427" s="322">
        <v>28231.5</v>
      </c>
      <c r="F1427" s="131" t="s">
        <v>5131</v>
      </c>
      <c r="G1427" s="315" t="s">
        <v>5021</v>
      </c>
      <c r="H1427" s="324"/>
      <c r="I1427" s="324"/>
      <c r="J1427" s="315"/>
    </row>
    <row r="1428" spans="1:10" ht="23.25" x14ac:dyDescent="0.35">
      <c r="A1428" s="227" t="s">
        <v>5132</v>
      </c>
      <c r="B1428" s="314"/>
      <c r="C1428" s="313"/>
      <c r="D1428" s="131"/>
      <c r="E1428" s="322">
        <v>18773.8</v>
      </c>
      <c r="F1428" s="131" t="s">
        <v>5133</v>
      </c>
      <c r="G1428" s="315" t="s">
        <v>5021</v>
      </c>
      <c r="H1428" s="324"/>
      <c r="I1428" s="324"/>
      <c r="J1428" s="315"/>
    </row>
    <row r="1429" spans="1:10" x14ac:dyDescent="0.35">
      <c r="A1429" s="227" t="s">
        <v>5118</v>
      </c>
      <c r="B1429" s="314"/>
      <c r="C1429" s="313"/>
      <c r="D1429" s="131"/>
      <c r="E1429" s="322">
        <v>33920.75</v>
      </c>
      <c r="F1429" s="131" t="s">
        <v>5119</v>
      </c>
      <c r="G1429" s="315" t="s">
        <v>5021</v>
      </c>
      <c r="H1429" s="324"/>
      <c r="I1429" s="324"/>
      <c r="J1429" s="315"/>
    </row>
    <row r="1430" spans="1:10" x14ac:dyDescent="0.35">
      <c r="A1430" s="227" t="s">
        <v>5111</v>
      </c>
      <c r="B1430" s="314"/>
      <c r="C1430" s="313"/>
      <c r="D1430" s="131"/>
      <c r="E1430" s="322">
        <v>19908.96</v>
      </c>
      <c r="F1430" s="131" t="s">
        <v>5134</v>
      </c>
      <c r="G1430" s="315" t="s">
        <v>5021</v>
      </c>
      <c r="H1430" s="324"/>
      <c r="I1430" s="324"/>
      <c r="J1430" s="315"/>
    </row>
    <row r="1431" spans="1:10" x14ac:dyDescent="0.35">
      <c r="A1431" s="227" t="s">
        <v>5135</v>
      </c>
      <c r="B1431" s="314"/>
      <c r="C1431" s="313"/>
      <c r="D1431" s="131"/>
      <c r="E1431" s="322">
        <v>18230.150000000001</v>
      </c>
      <c r="F1431" s="131" t="s">
        <v>369</v>
      </c>
      <c r="G1431" s="315" t="s">
        <v>5021</v>
      </c>
      <c r="H1431" s="324"/>
      <c r="I1431" s="324"/>
      <c r="J1431" s="315"/>
    </row>
    <row r="1432" spans="1:10" x14ac:dyDescent="0.35">
      <c r="A1432" s="227" t="s">
        <v>5101</v>
      </c>
      <c r="B1432" s="314"/>
      <c r="C1432" s="313"/>
      <c r="D1432" s="131"/>
      <c r="E1432" s="322">
        <v>19375.599999999999</v>
      </c>
      <c r="F1432" s="131" t="s">
        <v>5136</v>
      </c>
      <c r="G1432" s="315" t="s">
        <v>5021</v>
      </c>
      <c r="H1432" s="324"/>
      <c r="I1432" s="324"/>
      <c r="J1432" s="315"/>
    </row>
    <row r="1433" spans="1:10" x14ac:dyDescent="0.35">
      <c r="A1433" s="227" t="s">
        <v>5137</v>
      </c>
      <c r="B1433" s="314"/>
      <c r="C1433" s="313"/>
      <c r="D1433" s="131"/>
      <c r="E1433" s="322">
        <v>18918</v>
      </c>
      <c r="F1433" s="131" t="s">
        <v>5138</v>
      </c>
      <c r="G1433" s="315" t="s">
        <v>5021</v>
      </c>
      <c r="H1433" s="324"/>
      <c r="I1433" s="324"/>
      <c r="J1433" s="315"/>
    </row>
    <row r="1434" spans="1:10" x14ac:dyDescent="0.35">
      <c r="A1434" s="227" t="s">
        <v>5139</v>
      </c>
      <c r="B1434" s="314"/>
      <c r="C1434" s="313"/>
      <c r="D1434" s="131"/>
      <c r="E1434" s="322">
        <v>34640</v>
      </c>
      <c r="F1434" s="131" t="s">
        <v>5140</v>
      </c>
      <c r="G1434" s="315" t="s">
        <v>5021</v>
      </c>
      <c r="H1434" s="324"/>
      <c r="I1434" s="324"/>
      <c r="J1434" s="315"/>
    </row>
    <row r="1435" spans="1:10" x14ac:dyDescent="0.35">
      <c r="A1435" s="227" t="s">
        <v>5094</v>
      </c>
      <c r="B1435" s="314"/>
      <c r="C1435" s="313"/>
      <c r="D1435" s="131"/>
      <c r="E1435" s="322">
        <v>31243</v>
      </c>
      <c r="F1435" s="131" t="s">
        <v>5095</v>
      </c>
      <c r="G1435" s="315" t="s">
        <v>5021</v>
      </c>
      <c r="H1435" s="324"/>
      <c r="I1435" s="324"/>
      <c r="J1435" s="315"/>
    </row>
    <row r="1436" spans="1:10" x14ac:dyDescent="0.35">
      <c r="A1436" s="227" t="s">
        <v>5081</v>
      </c>
      <c r="B1436" s="314"/>
      <c r="C1436" s="313"/>
      <c r="D1436" s="131"/>
      <c r="E1436" s="322">
        <v>22900</v>
      </c>
      <c r="F1436" s="131" t="s">
        <v>5095</v>
      </c>
      <c r="G1436" s="315" t="s">
        <v>5021</v>
      </c>
      <c r="H1436" s="324"/>
      <c r="I1436" s="324"/>
      <c r="J1436" s="315"/>
    </row>
    <row r="1437" spans="1:10" ht="23.25" x14ac:dyDescent="0.35">
      <c r="A1437" s="227" t="s">
        <v>5111</v>
      </c>
      <c r="B1437" s="314"/>
      <c r="C1437" s="313"/>
      <c r="D1437" s="131"/>
      <c r="E1437" s="322">
        <v>18172</v>
      </c>
      <c r="F1437" s="131" t="s">
        <v>5130</v>
      </c>
      <c r="G1437" s="315" t="s">
        <v>5021</v>
      </c>
      <c r="H1437" s="324"/>
      <c r="I1437" s="324"/>
      <c r="J1437" s="315"/>
    </row>
    <row r="1438" spans="1:10" x14ac:dyDescent="0.35">
      <c r="A1438" s="227" t="s">
        <v>5100</v>
      </c>
      <c r="B1438" s="314"/>
      <c r="C1438" s="313"/>
      <c r="D1438" s="131"/>
      <c r="E1438" s="322">
        <v>23981.09</v>
      </c>
      <c r="F1438" s="131" t="s">
        <v>5093</v>
      </c>
      <c r="G1438" s="315" t="s">
        <v>5021</v>
      </c>
      <c r="H1438" s="324"/>
      <c r="I1438" s="324"/>
      <c r="J1438" s="315"/>
    </row>
    <row r="1439" spans="1:10" x14ac:dyDescent="0.35">
      <c r="A1439" s="227" t="s">
        <v>5141</v>
      </c>
      <c r="B1439" s="314"/>
      <c r="C1439" s="313"/>
      <c r="D1439" s="131"/>
      <c r="E1439" s="322">
        <v>31270</v>
      </c>
      <c r="F1439" s="131" t="s">
        <v>5142</v>
      </c>
      <c r="G1439" s="315" t="s">
        <v>5021</v>
      </c>
      <c r="H1439" s="324"/>
      <c r="I1439" s="324"/>
      <c r="J1439" s="315"/>
    </row>
    <row r="1440" spans="1:10" x14ac:dyDescent="0.35">
      <c r="A1440" s="227" t="s">
        <v>5116</v>
      </c>
      <c r="B1440" s="314"/>
      <c r="C1440" s="313"/>
      <c r="D1440" s="131"/>
      <c r="E1440" s="322">
        <v>26542.240000000002</v>
      </c>
      <c r="F1440" s="131" t="s">
        <v>5143</v>
      </c>
      <c r="G1440" s="315" t="s">
        <v>5021</v>
      </c>
      <c r="H1440" s="324"/>
      <c r="I1440" s="324"/>
      <c r="J1440" s="315"/>
    </row>
    <row r="1441" spans="1:10" x14ac:dyDescent="0.35">
      <c r="A1441" s="227" t="s">
        <v>5116</v>
      </c>
      <c r="B1441" s="314"/>
      <c r="C1441" s="313"/>
      <c r="D1441" s="131"/>
      <c r="E1441" s="322">
        <v>28320</v>
      </c>
      <c r="F1441" s="131" t="s">
        <v>5144</v>
      </c>
      <c r="G1441" s="315" t="s">
        <v>5021</v>
      </c>
      <c r="H1441" s="324"/>
      <c r="I1441" s="324"/>
      <c r="J1441" s="315"/>
    </row>
    <row r="1442" spans="1:10" x14ac:dyDescent="0.35">
      <c r="A1442" s="227" t="s">
        <v>5145</v>
      </c>
      <c r="B1442" s="314"/>
      <c r="C1442" s="313"/>
      <c r="D1442" s="131"/>
      <c r="E1442" s="322">
        <v>20577.07</v>
      </c>
      <c r="F1442" s="131" t="s">
        <v>5146</v>
      </c>
      <c r="G1442" s="315" t="s">
        <v>5021</v>
      </c>
      <c r="H1442" s="324"/>
      <c r="I1442" s="324"/>
      <c r="J1442" s="315"/>
    </row>
    <row r="1443" spans="1:10" x14ac:dyDescent="0.35">
      <c r="A1443" s="227" t="s">
        <v>5081</v>
      </c>
      <c r="B1443" s="314"/>
      <c r="C1443" s="313"/>
      <c r="D1443" s="131"/>
      <c r="E1443" s="322">
        <v>19163.919999999998</v>
      </c>
      <c r="F1443" s="131" t="s">
        <v>5147</v>
      </c>
      <c r="G1443" s="315" t="s">
        <v>5021</v>
      </c>
      <c r="H1443" s="324"/>
      <c r="I1443" s="324"/>
      <c r="J1443" s="315"/>
    </row>
    <row r="1444" spans="1:10" x14ac:dyDescent="0.35">
      <c r="A1444" s="227" t="s">
        <v>5148</v>
      </c>
      <c r="B1444" s="314"/>
      <c r="C1444" s="313"/>
      <c r="D1444" s="131"/>
      <c r="E1444" s="322">
        <v>39918.449999999997</v>
      </c>
      <c r="F1444" s="131" t="s">
        <v>5149</v>
      </c>
      <c r="G1444" s="315" t="s">
        <v>5021</v>
      </c>
      <c r="H1444" s="324"/>
      <c r="I1444" s="324"/>
      <c r="J1444" s="315"/>
    </row>
    <row r="1445" spans="1:10" x14ac:dyDescent="0.35">
      <c r="A1445" s="227" t="s">
        <v>5150</v>
      </c>
      <c r="B1445" s="314"/>
      <c r="C1445" s="313"/>
      <c r="D1445" s="131"/>
      <c r="E1445" s="322">
        <v>34420</v>
      </c>
      <c r="F1445" s="131" t="s">
        <v>5151</v>
      </c>
      <c r="G1445" s="315" t="s">
        <v>5021</v>
      </c>
      <c r="H1445" s="324"/>
      <c r="I1445" s="324"/>
      <c r="J1445" s="315"/>
    </row>
    <row r="1446" spans="1:10" ht="23.25" x14ac:dyDescent="0.35">
      <c r="A1446" s="227" t="s">
        <v>5152</v>
      </c>
      <c r="B1446" s="314"/>
      <c r="C1446" s="313"/>
      <c r="D1446" s="131"/>
      <c r="E1446" s="322">
        <v>34987</v>
      </c>
      <c r="F1446" s="131" t="s">
        <v>5153</v>
      </c>
      <c r="G1446" s="315" t="s">
        <v>5021</v>
      </c>
      <c r="H1446" s="324"/>
      <c r="I1446" s="324"/>
      <c r="J1446" s="315"/>
    </row>
    <row r="1447" spans="1:10" x14ac:dyDescent="0.35">
      <c r="A1447" s="227" t="s">
        <v>5120</v>
      </c>
      <c r="B1447" s="314"/>
      <c r="C1447" s="313"/>
      <c r="D1447" s="131"/>
      <c r="E1447" s="322">
        <v>34939.800000000003</v>
      </c>
      <c r="F1447" s="131" t="s">
        <v>5154</v>
      </c>
      <c r="G1447" s="315" t="s">
        <v>5021</v>
      </c>
      <c r="H1447" s="324"/>
      <c r="I1447" s="324"/>
      <c r="J1447" s="315"/>
    </row>
    <row r="1448" spans="1:10" x14ac:dyDescent="0.35">
      <c r="A1448" s="227" t="s">
        <v>5111</v>
      </c>
      <c r="B1448" s="314"/>
      <c r="C1448" s="313"/>
      <c r="D1448" s="131"/>
      <c r="E1448" s="322">
        <v>21956.26</v>
      </c>
      <c r="F1448" s="131" t="s">
        <v>5155</v>
      </c>
      <c r="G1448" s="315" t="s">
        <v>5021</v>
      </c>
      <c r="H1448" s="324"/>
      <c r="I1448" s="324"/>
      <c r="J1448" s="315"/>
    </row>
    <row r="1449" spans="1:10" x14ac:dyDescent="0.35">
      <c r="A1449" s="227" t="s">
        <v>5101</v>
      </c>
      <c r="B1449" s="314"/>
      <c r="C1449" s="313"/>
      <c r="D1449" s="131"/>
      <c r="E1449" s="322">
        <v>35089.9</v>
      </c>
      <c r="F1449" s="131" t="s">
        <v>5127</v>
      </c>
      <c r="G1449" s="315" t="s">
        <v>5021</v>
      </c>
      <c r="H1449" s="324"/>
      <c r="I1449" s="324"/>
      <c r="J1449" s="315"/>
    </row>
    <row r="1450" spans="1:10" x14ac:dyDescent="0.35">
      <c r="A1450" s="227" t="s">
        <v>5101</v>
      </c>
      <c r="B1450" s="314"/>
      <c r="C1450" s="313"/>
      <c r="D1450" s="131"/>
      <c r="E1450" s="322">
        <v>19375.599999999999</v>
      </c>
      <c r="F1450" s="131" t="s">
        <v>5136</v>
      </c>
      <c r="G1450" s="315" t="s">
        <v>5021</v>
      </c>
      <c r="H1450" s="324"/>
      <c r="I1450" s="324"/>
      <c r="J1450" s="315"/>
    </row>
    <row r="1451" spans="1:10" x14ac:dyDescent="0.35">
      <c r="A1451" s="227" t="s">
        <v>5094</v>
      </c>
      <c r="B1451" s="314"/>
      <c r="C1451" s="313"/>
      <c r="D1451" s="131"/>
      <c r="E1451" s="322">
        <v>23780.3</v>
      </c>
      <c r="F1451" s="131" t="s">
        <v>5156</v>
      </c>
      <c r="G1451" s="315" t="s">
        <v>5021</v>
      </c>
      <c r="H1451" s="324"/>
      <c r="I1451" s="324"/>
      <c r="J1451" s="315"/>
    </row>
    <row r="1452" spans="1:10" x14ac:dyDescent="0.35">
      <c r="A1452" s="227" t="s">
        <v>5088</v>
      </c>
      <c r="B1452" s="314"/>
      <c r="C1452" s="313"/>
      <c r="D1452" s="131"/>
      <c r="E1452" s="322">
        <v>35149.83</v>
      </c>
      <c r="F1452" s="131" t="s">
        <v>5157</v>
      </c>
      <c r="G1452" s="315" t="s">
        <v>5021</v>
      </c>
      <c r="H1452" s="324"/>
      <c r="I1452" s="324"/>
      <c r="J1452" s="315"/>
    </row>
    <row r="1453" spans="1:10" ht="23.25" x14ac:dyDescent="0.35">
      <c r="A1453" s="227" t="s">
        <v>5081</v>
      </c>
      <c r="B1453" s="314"/>
      <c r="C1453" s="313"/>
      <c r="D1453" s="131"/>
      <c r="E1453" s="322">
        <v>22344</v>
      </c>
      <c r="F1453" s="131" t="s">
        <v>5158</v>
      </c>
      <c r="G1453" s="315" t="s">
        <v>5021</v>
      </c>
      <c r="H1453" s="324"/>
      <c r="I1453" s="324"/>
      <c r="J1453" s="315"/>
    </row>
    <row r="1454" spans="1:10" x14ac:dyDescent="0.35">
      <c r="A1454" s="227" t="s">
        <v>5159</v>
      </c>
      <c r="B1454" s="314"/>
      <c r="C1454" s="313"/>
      <c r="D1454" s="131"/>
      <c r="E1454" s="322">
        <v>2585028.27</v>
      </c>
      <c r="F1454" s="131" t="s">
        <v>5160</v>
      </c>
      <c r="G1454" s="315" t="s">
        <v>5021</v>
      </c>
      <c r="H1454" s="344"/>
      <c r="I1454" s="344"/>
      <c r="J1454" s="345"/>
    </row>
    <row r="1455" spans="1:10" ht="27" customHeight="1" x14ac:dyDescent="0.35">
      <c r="A1455" s="270" t="s">
        <v>184</v>
      </c>
      <c r="B1455" s="292"/>
      <c r="C1455" s="292"/>
      <c r="D1455" s="292"/>
      <c r="E1455" s="293">
        <f>SUM(E1456:E1520)</f>
        <v>7223650.9099999992</v>
      </c>
      <c r="F1455" s="292"/>
      <c r="G1455" s="294"/>
      <c r="H1455" s="295"/>
      <c r="I1455" s="295"/>
      <c r="J1455" s="295"/>
    </row>
    <row r="1456" spans="1:10" ht="46.5" x14ac:dyDescent="0.35">
      <c r="A1456" s="313" t="s">
        <v>5161</v>
      </c>
      <c r="B1456" s="317" t="s">
        <v>2119</v>
      </c>
      <c r="C1456" s="315" t="s">
        <v>5503</v>
      </c>
      <c r="D1456" s="315" t="s">
        <v>5162</v>
      </c>
      <c r="E1456" s="322">
        <f>1040757.38+131699.99</f>
        <v>1172457.3700000001</v>
      </c>
      <c r="F1456" s="320" t="s">
        <v>5163</v>
      </c>
      <c r="G1456" s="315" t="s">
        <v>5021</v>
      </c>
      <c r="H1456" s="323">
        <v>44792</v>
      </c>
      <c r="I1456" s="323">
        <v>45230</v>
      </c>
      <c r="J1456" s="320" t="s">
        <v>5164</v>
      </c>
    </row>
    <row r="1457" spans="1:10" ht="23.25" x14ac:dyDescent="0.35">
      <c r="A1457" s="313" t="s">
        <v>5165</v>
      </c>
      <c r="B1457" s="317" t="s">
        <v>5038</v>
      </c>
      <c r="C1457" s="315" t="s">
        <v>5503</v>
      </c>
      <c r="D1457" s="315" t="s">
        <v>555</v>
      </c>
      <c r="E1457" s="322">
        <f>35.98+40.6+119.4+61.81+3147.89+809.46+1151.21+1375.97+6899.44+764.49+674.56+2572.26+1340.1+236.72+2842.1+2518.3+6318.31+820.77+7292.51+32830+1065</f>
        <v>72916.88</v>
      </c>
      <c r="F1457" s="129" t="s">
        <v>5166</v>
      </c>
      <c r="G1457" s="315" t="s">
        <v>5021</v>
      </c>
      <c r="H1457" s="324"/>
      <c r="I1457" s="324"/>
      <c r="J1457" s="315"/>
    </row>
    <row r="1458" spans="1:10" ht="34.9" x14ac:dyDescent="0.35">
      <c r="A1458" s="313" t="s">
        <v>5509</v>
      </c>
      <c r="B1458" s="317" t="s">
        <v>2068</v>
      </c>
      <c r="C1458" s="315" t="s">
        <v>5504</v>
      </c>
      <c r="D1458" s="315" t="s">
        <v>5167</v>
      </c>
      <c r="E1458" s="315"/>
      <c r="F1458" s="315"/>
      <c r="G1458" s="320" t="s">
        <v>5168</v>
      </c>
      <c r="H1458" s="324"/>
      <c r="I1458" s="324"/>
      <c r="J1458" s="315"/>
    </row>
    <row r="1459" spans="1:10" ht="23.25" x14ac:dyDescent="0.35">
      <c r="A1459" s="313" t="s">
        <v>5510</v>
      </c>
      <c r="B1459" s="317" t="s">
        <v>5038</v>
      </c>
      <c r="C1459" s="315" t="s">
        <v>5504</v>
      </c>
      <c r="D1459" s="315" t="s">
        <v>555</v>
      </c>
      <c r="E1459" s="315">
        <v>2849.96</v>
      </c>
      <c r="F1459" s="320" t="s">
        <v>5169</v>
      </c>
      <c r="G1459" s="315" t="s">
        <v>5021</v>
      </c>
      <c r="H1459" s="324"/>
      <c r="I1459" s="324"/>
      <c r="J1459" s="315"/>
    </row>
    <row r="1460" spans="1:10" ht="23.25" x14ac:dyDescent="0.35">
      <c r="A1460" s="317" t="s">
        <v>5170</v>
      </c>
      <c r="B1460" s="317" t="s">
        <v>4742</v>
      </c>
      <c r="C1460" s="315"/>
      <c r="D1460" s="320" t="s">
        <v>5171</v>
      </c>
      <c r="E1460" s="326">
        <v>1652058.98</v>
      </c>
      <c r="F1460" s="320" t="s">
        <v>5172</v>
      </c>
      <c r="G1460" s="315" t="s">
        <v>5021</v>
      </c>
      <c r="H1460" s="323">
        <v>44767</v>
      </c>
      <c r="I1460" s="327" t="s">
        <v>5173</v>
      </c>
      <c r="J1460" s="315"/>
    </row>
    <row r="1461" spans="1:10" x14ac:dyDescent="0.35">
      <c r="A1461" s="317" t="s">
        <v>5094</v>
      </c>
      <c r="B1461" s="317"/>
      <c r="C1461" s="315"/>
      <c r="D1461" s="320"/>
      <c r="E1461" s="326">
        <v>23200</v>
      </c>
      <c r="F1461" s="320" t="s">
        <v>5095</v>
      </c>
      <c r="G1461" s="315" t="s">
        <v>5021</v>
      </c>
      <c r="H1461" s="323">
        <v>44571</v>
      </c>
      <c r="I1461" s="324"/>
      <c r="J1461" s="315"/>
    </row>
    <row r="1462" spans="1:10" x14ac:dyDescent="0.35">
      <c r="A1462" s="317" t="s">
        <v>5100</v>
      </c>
      <c r="B1462" s="317"/>
      <c r="C1462" s="315"/>
      <c r="D1462" s="320"/>
      <c r="E1462" s="326">
        <v>26800</v>
      </c>
      <c r="F1462" s="320" t="s">
        <v>5095</v>
      </c>
      <c r="G1462" s="315" t="s">
        <v>5021</v>
      </c>
      <c r="H1462" s="323">
        <v>44571</v>
      </c>
      <c r="I1462" s="324"/>
      <c r="J1462" s="315"/>
    </row>
    <row r="1463" spans="1:10" ht="23.25" x14ac:dyDescent="0.35">
      <c r="A1463" s="317" t="s">
        <v>5101</v>
      </c>
      <c r="B1463" s="317"/>
      <c r="C1463" s="315"/>
      <c r="D1463" s="320"/>
      <c r="E1463" s="326">
        <v>35152.199999999997</v>
      </c>
      <c r="F1463" s="320" t="s">
        <v>5127</v>
      </c>
      <c r="G1463" s="315" t="s">
        <v>5021</v>
      </c>
      <c r="H1463" s="323">
        <v>44571</v>
      </c>
      <c r="I1463" s="324"/>
      <c r="J1463" s="320" t="s">
        <v>5174</v>
      </c>
    </row>
    <row r="1464" spans="1:10" x14ac:dyDescent="0.35">
      <c r="A1464" s="317" t="s">
        <v>5101</v>
      </c>
      <c r="B1464" s="317"/>
      <c r="C1464" s="315"/>
      <c r="D1464" s="320"/>
      <c r="E1464" s="326">
        <v>20000</v>
      </c>
      <c r="F1464" s="320" t="s">
        <v>5175</v>
      </c>
      <c r="G1464" s="315" t="s">
        <v>5021</v>
      </c>
      <c r="H1464" s="323">
        <v>44573</v>
      </c>
      <c r="I1464" s="324"/>
      <c r="J1464" s="315"/>
    </row>
    <row r="1465" spans="1:10" x14ac:dyDescent="0.35">
      <c r="A1465" s="317" t="s">
        <v>5101</v>
      </c>
      <c r="B1465" s="317"/>
      <c r="C1465" s="315"/>
      <c r="D1465" s="320"/>
      <c r="E1465" s="326">
        <v>32000</v>
      </c>
      <c r="F1465" s="320" t="s">
        <v>5176</v>
      </c>
      <c r="G1465" s="315" t="s">
        <v>5021</v>
      </c>
      <c r="H1465" s="323">
        <v>44573</v>
      </c>
      <c r="I1465" s="324"/>
      <c r="J1465" s="315"/>
    </row>
    <row r="1466" spans="1:10" ht="23.25" x14ac:dyDescent="0.35">
      <c r="A1466" s="317" t="s">
        <v>5096</v>
      </c>
      <c r="B1466" s="317"/>
      <c r="C1466" s="315"/>
      <c r="D1466" s="320"/>
      <c r="E1466" s="326">
        <v>352104</v>
      </c>
      <c r="F1466" s="320" t="s">
        <v>5097</v>
      </c>
      <c r="G1466" s="315" t="s">
        <v>5021</v>
      </c>
      <c r="H1466" s="323">
        <v>44256</v>
      </c>
      <c r="I1466" s="323">
        <v>44986</v>
      </c>
      <c r="J1466" s="315"/>
    </row>
    <row r="1467" spans="1:10" x14ac:dyDescent="0.35">
      <c r="A1467" s="317" t="s">
        <v>5177</v>
      </c>
      <c r="B1467" s="317"/>
      <c r="C1467" s="315"/>
      <c r="D1467" s="320"/>
      <c r="E1467" s="326">
        <v>33600</v>
      </c>
      <c r="F1467" s="320" t="s">
        <v>5095</v>
      </c>
      <c r="G1467" s="315" t="s">
        <v>5021</v>
      </c>
      <c r="H1467" s="323">
        <v>44587</v>
      </c>
      <c r="I1467" s="324"/>
      <c r="J1467" s="315"/>
    </row>
    <row r="1468" spans="1:10" x14ac:dyDescent="0.35">
      <c r="A1468" s="317" t="s">
        <v>5101</v>
      </c>
      <c r="B1468" s="317"/>
      <c r="C1468" s="315"/>
      <c r="D1468" s="320"/>
      <c r="E1468" s="326">
        <v>22500</v>
      </c>
      <c r="F1468" s="320" t="s">
        <v>5178</v>
      </c>
      <c r="G1468" s="315" t="s">
        <v>5021</v>
      </c>
      <c r="H1468" s="323">
        <v>44588</v>
      </c>
      <c r="I1468" s="324"/>
      <c r="J1468" s="315" t="s">
        <v>5179</v>
      </c>
    </row>
    <row r="1469" spans="1:10" x14ac:dyDescent="0.35">
      <c r="A1469" s="317" t="s">
        <v>5092</v>
      </c>
      <c r="B1469" s="317"/>
      <c r="C1469" s="315"/>
      <c r="D1469" s="320"/>
      <c r="E1469" s="326">
        <v>79980</v>
      </c>
      <c r="F1469" s="320" t="s">
        <v>5054</v>
      </c>
      <c r="G1469" s="315" t="s">
        <v>5021</v>
      </c>
      <c r="H1469" s="323">
        <v>44593</v>
      </c>
      <c r="I1469" s="324"/>
      <c r="J1469" s="315" t="s">
        <v>5180</v>
      </c>
    </row>
    <row r="1470" spans="1:10" x14ac:dyDescent="0.35">
      <c r="A1470" s="317" t="s">
        <v>5106</v>
      </c>
      <c r="B1470" s="317"/>
      <c r="C1470" s="315"/>
      <c r="D1470" s="320"/>
      <c r="E1470" s="326">
        <v>393567</v>
      </c>
      <c r="F1470" s="320" t="s">
        <v>5067</v>
      </c>
      <c r="G1470" s="315" t="s">
        <v>5021</v>
      </c>
      <c r="H1470" s="323">
        <v>44593</v>
      </c>
      <c r="I1470" s="324"/>
      <c r="J1470" s="315"/>
    </row>
    <row r="1471" spans="1:10" x14ac:dyDescent="0.35">
      <c r="A1471" s="317" t="s">
        <v>5101</v>
      </c>
      <c r="B1471" s="317"/>
      <c r="C1471" s="315"/>
      <c r="D1471" s="320"/>
      <c r="E1471" s="326">
        <v>36000</v>
      </c>
      <c r="F1471" s="320" t="s">
        <v>5181</v>
      </c>
      <c r="G1471" s="315" t="s">
        <v>5021</v>
      </c>
      <c r="H1471" s="323">
        <v>44602</v>
      </c>
      <c r="I1471" s="324"/>
      <c r="J1471" s="315" t="s">
        <v>5180</v>
      </c>
    </row>
    <row r="1472" spans="1:10" x14ac:dyDescent="0.35">
      <c r="A1472" s="317" t="s">
        <v>5182</v>
      </c>
      <c r="B1472" s="317"/>
      <c r="C1472" s="315"/>
      <c r="D1472" s="320"/>
      <c r="E1472" s="326">
        <v>51891.76</v>
      </c>
      <c r="F1472" s="320" t="s">
        <v>5020</v>
      </c>
      <c r="G1472" s="315" t="s">
        <v>5021</v>
      </c>
      <c r="H1472" s="323">
        <v>44607</v>
      </c>
      <c r="I1472" s="324"/>
      <c r="J1472" s="315"/>
    </row>
    <row r="1473" spans="1:10" x14ac:dyDescent="0.35">
      <c r="A1473" s="317" t="s">
        <v>5101</v>
      </c>
      <c r="B1473" s="317"/>
      <c r="C1473" s="315"/>
      <c r="D1473" s="320"/>
      <c r="E1473" s="326">
        <v>11328</v>
      </c>
      <c r="F1473" s="320" t="s">
        <v>5078</v>
      </c>
      <c r="G1473" s="315" t="s">
        <v>5021</v>
      </c>
      <c r="H1473" s="323">
        <v>44610</v>
      </c>
      <c r="I1473" s="324"/>
      <c r="J1473" s="315"/>
    </row>
    <row r="1474" spans="1:10" x14ac:dyDescent="0.35">
      <c r="A1474" s="317" t="s">
        <v>5148</v>
      </c>
      <c r="B1474" s="317"/>
      <c r="C1474" s="315"/>
      <c r="D1474" s="320"/>
      <c r="E1474" s="326">
        <v>38158.559999999998</v>
      </c>
      <c r="F1474" s="320" t="s">
        <v>5149</v>
      </c>
      <c r="G1474" s="315" t="s">
        <v>5021</v>
      </c>
      <c r="H1474" s="323">
        <v>44613</v>
      </c>
      <c r="I1474" s="324"/>
      <c r="J1474" s="315"/>
    </row>
    <row r="1475" spans="1:10" ht="23.25" x14ac:dyDescent="0.35">
      <c r="A1475" s="317" t="s">
        <v>5098</v>
      </c>
      <c r="B1475" s="317"/>
      <c r="C1475" s="315"/>
      <c r="D1475" s="320"/>
      <c r="E1475" s="326">
        <v>42904.800000000003</v>
      </c>
      <c r="F1475" s="320" t="s">
        <v>5108</v>
      </c>
      <c r="G1475" s="315" t="s">
        <v>5021</v>
      </c>
      <c r="H1475" s="323">
        <v>44620</v>
      </c>
      <c r="I1475" s="324"/>
      <c r="J1475" s="315"/>
    </row>
    <row r="1476" spans="1:10" ht="23.25" x14ac:dyDescent="0.35">
      <c r="A1476" s="317" t="s">
        <v>5183</v>
      </c>
      <c r="B1476" s="317"/>
      <c r="C1476" s="315"/>
      <c r="D1476" s="320"/>
      <c r="E1476" s="326">
        <v>18773.8</v>
      </c>
      <c r="F1476" s="320" t="s">
        <v>5133</v>
      </c>
      <c r="G1476" s="315" t="s">
        <v>5021</v>
      </c>
      <c r="H1476" s="323">
        <v>44628</v>
      </c>
      <c r="I1476" s="324"/>
      <c r="J1476" s="315" t="s">
        <v>5180</v>
      </c>
    </row>
    <row r="1477" spans="1:10" x14ac:dyDescent="0.35">
      <c r="A1477" s="317" t="s">
        <v>5184</v>
      </c>
      <c r="B1477" s="317"/>
      <c r="C1477" s="315"/>
      <c r="D1477" s="320"/>
      <c r="E1477" s="326">
        <v>23981.09</v>
      </c>
      <c r="F1477" s="320" t="s">
        <v>5093</v>
      </c>
      <c r="G1477" s="315" t="s">
        <v>5021</v>
      </c>
      <c r="H1477" s="323">
        <v>44628</v>
      </c>
      <c r="I1477" s="324"/>
      <c r="J1477" s="315"/>
    </row>
    <row r="1478" spans="1:10" x14ac:dyDescent="0.35">
      <c r="A1478" s="317" t="s">
        <v>5088</v>
      </c>
      <c r="B1478" s="317"/>
      <c r="C1478" s="315"/>
      <c r="D1478" s="320"/>
      <c r="E1478" s="326">
        <v>85500</v>
      </c>
      <c r="F1478" s="320" t="s">
        <v>5072</v>
      </c>
      <c r="G1478" s="315" t="s">
        <v>5021</v>
      </c>
      <c r="H1478" s="323">
        <v>44621</v>
      </c>
      <c r="I1478" s="323">
        <v>44681</v>
      </c>
      <c r="J1478" s="315" t="s">
        <v>5180</v>
      </c>
    </row>
    <row r="1479" spans="1:10" x14ac:dyDescent="0.35">
      <c r="A1479" s="317" t="s">
        <v>5088</v>
      </c>
      <c r="B1479" s="317"/>
      <c r="C1479" s="315"/>
      <c r="D1479" s="320"/>
      <c r="E1479" s="326">
        <v>88500</v>
      </c>
      <c r="F1479" s="320" t="s">
        <v>5072</v>
      </c>
      <c r="G1479" s="315" t="s">
        <v>5021</v>
      </c>
      <c r="H1479" s="323">
        <v>44621</v>
      </c>
      <c r="I1479" s="323">
        <v>44681</v>
      </c>
      <c r="J1479" s="315"/>
    </row>
    <row r="1480" spans="1:10" x14ac:dyDescent="0.35">
      <c r="A1480" s="317" t="s">
        <v>5092</v>
      </c>
      <c r="B1480" s="317"/>
      <c r="C1480" s="315"/>
      <c r="D1480" s="320"/>
      <c r="E1480" s="326">
        <v>79980</v>
      </c>
      <c r="F1480" s="320" t="s">
        <v>5054</v>
      </c>
      <c r="G1480" s="315" t="s">
        <v>5021</v>
      </c>
      <c r="H1480" s="323">
        <v>44537</v>
      </c>
      <c r="I1480" s="323">
        <v>44707</v>
      </c>
      <c r="J1480" s="315"/>
    </row>
    <row r="1481" spans="1:10" x14ac:dyDescent="0.35">
      <c r="A1481" s="317" t="s">
        <v>5098</v>
      </c>
      <c r="B1481" s="317"/>
      <c r="C1481" s="315"/>
      <c r="D1481" s="320"/>
      <c r="E1481" s="326">
        <v>278522.23999999999</v>
      </c>
      <c r="F1481" s="320" t="s">
        <v>5099</v>
      </c>
      <c r="G1481" s="315" t="s">
        <v>5021</v>
      </c>
      <c r="H1481" s="323">
        <v>43752</v>
      </c>
      <c r="I1481" s="324" t="s">
        <v>5185</v>
      </c>
      <c r="J1481" s="315"/>
    </row>
    <row r="1482" spans="1:10" x14ac:dyDescent="0.35">
      <c r="A1482" s="317" t="s">
        <v>5103</v>
      </c>
      <c r="B1482" s="317"/>
      <c r="C1482" s="315"/>
      <c r="D1482" s="320"/>
      <c r="E1482" s="326">
        <v>68511.3</v>
      </c>
      <c r="F1482" s="320" t="s">
        <v>5186</v>
      </c>
      <c r="G1482" s="315" t="s">
        <v>5021</v>
      </c>
      <c r="H1482" s="323">
        <v>44657</v>
      </c>
      <c r="I1482" s="324"/>
      <c r="J1482" s="315"/>
    </row>
    <row r="1483" spans="1:10" ht="34.9" x14ac:dyDescent="0.35">
      <c r="A1483" s="317" t="s">
        <v>5109</v>
      </c>
      <c r="B1483" s="317"/>
      <c r="C1483" s="315"/>
      <c r="D1483" s="320"/>
      <c r="E1483" s="326">
        <v>26700</v>
      </c>
      <c r="F1483" s="320" t="s">
        <v>5187</v>
      </c>
      <c r="G1483" s="315" t="s">
        <v>5021</v>
      </c>
      <c r="H1483" s="323">
        <v>44664</v>
      </c>
      <c r="I1483" s="324"/>
      <c r="J1483" s="315"/>
    </row>
    <row r="1484" spans="1:10" ht="23.25" x14ac:dyDescent="0.35">
      <c r="A1484" s="317" t="s">
        <v>5116</v>
      </c>
      <c r="B1484" s="317"/>
      <c r="C1484" s="315"/>
      <c r="D1484" s="320"/>
      <c r="E1484" s="326">
        <v>35601.26</v>
      </c>
      <c r="F1484" s="320" t="s">
        <v>5188</v>
      </c>
      <c r="G1484" s="315" t="s">
        <v>5021</v>
      </c>
      <c r="H1484" s="323">
        <v>44670</v>
      </c>
      <c r="I1484" s="324"/>
      <c r="J1484" s="315"/>
    </row>
    <row r="1485" spans="1:10" ht="23.25" x14ac:dyDescent="0.35">
      <c r="A1485" s="317" t="s">
        <v>5189</v>
      </c>
      <c r="B1485" s="317"/>
      <c r="C1485" s="315"/>
      <c r="D1485" s="320"/>
      <c r="E1485" s="326">
        <v>22344</v>
      </c>
      <c r="F1485" s="320" t="s">
        <v>5158</v>
      </c>
      <c r="G1485" s="315" t="s">
        <v>5021</v>
      </c>
      <c r="H1485" s="323">
        <v>44671</v>
      </c>
      <c r="I1485" s="324"/>
      <c r="J1485" s="315"/>
    </row>
    <row r="1486" spans="1:10" x14ac:dyDescent="0.35">
      <c r="A1486" s="317" t="s">
        <v>5088</v>
      </c>
      <c r="B1486" s="317"/>
      <c r="C1486" s="315"/>
      <c r="D1486" s="320"/>
      <c r="E1486" s="326">
        <v>36324.949999999997</v>
      </c>
      <c r="F1486" s="320" t="s">
        <v>5190</v>
      </c>
      <c r="G1486" s="315" t="s">
        <v>5021</v>
      </c>
      <c r="H1486" s="323">
        <v>44676</v>
      </c>
      <c r="I1486" s="324"/>
      <c r="J1486" s="315"/>
    </row>
    <row r="1487" spans="1:10" x14ac:dyDescent="0.35">
      <c r="A1487" s="317" t="s">
        <v>5094</v>
      </c>
      <c r="B1487" s="317"/>
      <c r="C1487" s="315"/>
      <c r="D1487" s="320"/>
      <c r="E1487" s="326">
        <v>35240</v>
      </c>
      <c r="F1487" s="320" t="s">
        <v>5095</v>
      </c>
      <c r="G1487" s="315" t="s">
        <v>5021</v>
      </c>
      <c r="H1487" s="323">
        <v>44679</v>
      </c>
      <c r="I1487" s="324"/>
      <c r="J1487" s="315"/>
    </row>
    <row r="1488" spans="1:10" ht="23.25" x14ac:dyDescent="0.35">
      <c r="A1488" s="317" t="s">
        <v>5101</v>
      </c>
      <c r="B1488" s="317"/>
      <c r="C1488" s="315"/>
      <c r="D1488" s="320"/>
      <c r="E1488" s="326">
        <v>36000</v>
      </c>
      <c r="F1488" s="320" t="s">
        <v>5191</v>
      </c>
      <c r="G1488" s="315" t="s">
        <v>5021</v>
      </c>
      <c r="H1488" s="323">
        <v>44684</v>
      </c>
      <c r="I1488" s="324"/>
      <c r="J1488" s="315"/>
    </row>
    <row r="1489" spans="1:10" x14ac:dyDescent="0.35">
      <c r="A1489" s="317" t="s">
        <v>5120</v>
      </c>
      <c r="B1489" s="317"/>
      <c r="C1489" s="315"/>
      <c r="D1489" s="320"/>
      <c r="E1489" s="326">
        <v>20900</v>
      </c>
      <c r="F1489" s="320" t="s">
        <v>5192</v>
      </c>
      <c r="G1489" s="315" t="s">
        <v>5021</v>
      </c>
      <c r="H1489" s="323">
        <v>44690</v>
      </c>
      <c r="I1489" s="324"/>
      <c r="J1489" s="315"/>
    </row>
    <row r="1490" spans="1:10" x14ac:dyDescent="0.35">
      <c r="A1490" s="317" t="s">
        <v>5109</v>
      </c>
      <c r="B1490" s="317"/>
      <c r="C1490" s="315"/>
      <c r="D1490" s="320"/>
      <c r="E1490" s="326">
        <v>36237.660000000003</v>
      </c>
      <c r="F1490" s="320" t="s">
        <v>5131</v>
      </c>
      <c r="G1490" s="315" t="s">
        <v>5021</v>
      </c>
      <c r="H1490" s="323">
        <v>44691</v>
      </c>
      <c r="I1490" s="324"/>
      <c r="J1490" s="315"/>
    </row>
    <row r="1491" spans="1:10" x14ac:dyDescent="0.35">
      <c r="A1491" s="317" t="s">
        <v>5189</v>
      </c>
      <c r="B1491" s="317"/>
      <c r="C1491" s="315"/>
      <c r="D1491" s="320"/>
      <c r="E1491" s="326">
        <v>35734.92</v>
      </c>
      <c r="F1491" s="320" t="s">
        <v>5131</v>
      </c>
      <c r="G1491" s="315" t="s">
        <v>5021</v>
      </c>
      <c r="H1491" s="323">
        <v>44692</v>
      </c>
      <c r="I1491" s="324"/>
      <c r="J1491" s="315"/>
    </row>
    <row r="1492" spans="1:10" ht="23.25" x14ac:dyDescent="0.35">
      <c r="A1492" s="317" t="s">
        <v>5183</v>
      </c>
      <c r="B1492" s="317"/>
      <c r="C1492" s="315"/>
      <c r="D1492" s="320"/>
      <c r="E1492" s="326">
        <v>29439.47</v>
      </c>
      <c r="F1492" s="320" t="s">
        <v>5193</v>
      </c>
      <c r="G1492" s="315" t="s">
        <v>5021</v>
      </c>
      <c r="H1492" s="323">
        <v>44697</v>
      </c>
      <c r="I1492" s="324"/>
      <c r="J1492" s="315"/>
    </row>
    <row r="1493" spans="1:10" x14ac:dyDescent="0.35">
      <c r="A1493" s="317" t="s">
        <v>5194</v>
      </c>
      <c r="B1493" s="317"/>
      <c r="C1493" s="315"/>
      <c r="D1493" s="320"/>
      <c r="E1493" s="326">
        <v>326871</v>
      </c>
      <c r="F1493" s="320" t="s">
        <v>5195</v>
      </c>
      <c r="G1493" s="315" t="s">
        <v>5021</v>
      </c>
      <c r="H1493" s="323">
        <v>44533</v>
      </c>
      <c r="I1493" s="324" t="s">
        <v>5196</v>
      </c>
      <c r="J1493" s="315"/>
    </row>
    <row r="1494" spans="1:10" x14ac:dyDescent="0.35">
      <c r="A1494" s="317" t="s">
        <v>5197</v>
      </c>
      <c r="B1494" s="317"/>
      <c r="C1494" s="315"/>
      <c r="D1494" s="320"/>
      <c r="E1494" s="326">
        <v>32000</v>
      </c>
      <c r="F1494" s="320" t="s">
        <v>5176</v>
      </c>
      <c r="G1494" s="315" t="s">
        <v>5021</v>
      </c>
      <c r="H1494" s="323">
        <v>44698</v>
      </c>
      <c r="I1494" s="324"/>
      <c r="J1494" s="315"/>
    </row>
    <row r="1495" spans="1:10" x14ac:dyDescent="0.35">
      <c r="A1495" s="317" t="s">
        <v>54</v>
      </c>
      <c r="B1495" s="317"/>
      <c r="C1495" s="315"/>
      <c r="D1495" s="320"/>
      <c r="E1495" s="326">
        <v>19153.13</v>
      </c>
      <c r="F1495" s="320" t="s">
        <v>5198</v>
      </c>
      <c r="G1495" s="315" t="s">
        <v>5021</v>
      </c>
      <c r="H1495" s="323">
        <v>44706</v>
      </c>
      <c r="I1495" s="324"/>
      <c r="J1495" s="315"/>
    </row>
    <row r="1496" spans="1:10" x14ac:dyDescent="0.35">
      <c r="A1496" s="317" t="s">
        <v>54</v>
      </c>
      <c r="B1496" s="317"/>
      <c r="C1496" s="315"/>
      <c r="D1496" s="320"/>
      <c r="E1496" s="326">
        <v>20792.64</v>
      </c>
      <c r="F1496" s="320" t="s">
        <v>5199</v>
      </c>
      <c r="G1496" s="315" t="s">
        <v>5021</v>
      </c>
      <c r="H1496" s="323">
        <v>44706</v>
      </c>
      <c r="I1496" s="324"/>
      <c r="J1496" s="315"/>
    </row>
    <row r="1497" spans="1:10" x14ac:dyDescent="0.35">
      <c r="A1497" s="317" t="s">
        <v>54</v>
      </c>
      <c r="B1497" s="317"/>
      <c r="C1497" s="315"/>
      <c r="D1497" s="320"/>
      <c r="E1497" s="326">
        <v>19153.13</v>
      </c>
      <c r="F1497" s="320" t="s">
        <v>5200</v>
      </c>
      <c r="G1497" s="315" t="s">
        <v>5021</v>
      </c>
      <c r="H1497" s="323">
        <v>44706</v>
      </c>
      <c r="I1497" s="324"/>
      <c r="J1497" s="315"/>
    </row>
    <row r="1498" spans="1:10" x14ac:dyDescent="0.35">
      <c r="A1498" s="317" t="s">
        <v>5201</v>
      </c>
      <c r="B1498" s="317"/>
      <c r="C1498" s="315"/>
      <c r="D1498" s="320"/>
      <c r="E1498" s="326">
        <v>26765.68</v>
      </c>
      <c r="F1498" s="320" t="s">
        <v>5202</v>
      </c>
      <c r="G1498" s="315" t="s">
        <v>5021</v>
      </c>
      <c r="H1498" s="323">
        <v>44711</v>
      </c>
      <c r="I1498" s="324"/>
      <c r="J1498" s="315"/>
    </row>
    <row r="1499" spans="1:10" x14ac:dyDescent="0.35">
      <c r="A1499" s="317" t="s">
        <v>5182</v>
      </c>
      <c r="B1499" s="317"/>
      <c r="C1499" s="315"/>
      <c r="D1499" s="320"/>
      <c r="E1499" s="326">
        <v>186713.13</v>
      </c>
      <c r="F1499" s="320" t="s">
        <v>5020</v>
      </c>
      <c r="G1499" s="315" t="s">
        <v>5021</v>
      </c>
      <c r="H1499" s="323">
        <v>44712</v>
      </c>
      <c r="I1499" s="323">
        <v>44773</v>
      </c>
      <c r="J1499" s="315"/>
    </row>
    <row r="1500" spans="1:10" x14ac:dyDescent="0.35">
      <c r="A1500" s="317" t="s">
        <v>5182</v>
      </c>
      <c r="B1500" s="317"/>
      <c r="C1500" s="315"/>
      <c r="D1500" s="320"/>
      <c r="E1500" s="326">
        <v>26842.74</v>
      </c>
      <c r="F1500" s="320" t="s">
        <v>5020</v>
      </c>
      <c r="G1500" s="315" t="s">
        <v>5021</v>
      </c>
      <c r="H1500" s="323">
        <v>44690</v>
      </c>
      <c r="I1500" s="323">
        <v>44840</v>
      </c>
      <c r="J1500" s="315"/>
    </row>
    <row r="1501" spans="1:10" x14ac:dyDescent="0.35">
      <c r="A1501" s="317" t="s">
        <v>5098</v>
      </c>
      <c r="B1501" s="317"/>
      <c r="C1501" s="315"/>
      <c r="D1501" s="320"/>
      <c r="E1501" s="326">
        <v>408751.23</v>
      </c>
      <c r="F1501" s="320" t="s">
        <v>5203</v>
      </c>
      <c r="G1501" s="315" t="s">
        <v>5021</v>
      </c>
      <c r="H1501" s="323">
        <v>44718</v>
      </c>
      <c r="I1501" s="324"/>
      <c r="J1501" s="315"/>
    </row>
    <row r="1502" spans="1:10" x14ac:dyDescent="0.35">
      <c r="A1502" s="317" t="s">
        <v>5103</v>
      </c>
      <c r="B1502" s="317"/>
      <c r="C1502" s="315"/>
      <c r="D1502" s="320"/>
      <c r="E1502" s="326">
        <v>32000</v>
      </c>
      <c r="F1502" s="320" t="s">
        <v>5204</v>
      </c>
      <c r="G1502" s="315" t="s">
        <v>5021</v>
      </c>
      <c r="H1502" s="323">
        <v>44722</v>
      </c>
      <c r="I1502" s="324"/>
      <c r="J1502" s="315"/>
    </row>
    <row r="1503" spans="1:10" x14ac:dyDescent="0.35">
      <c r="A1503" s="317" t="s">
        <v>5205</v>
      </c>
      <c r="B1503" s="317"/>
      <c r="C1503" s="315"/>
      <c r="D1503" s="320"/>
      <c r="E1503" s="326">
        <v>20499.25</v>
      </c>
      <c r="F1503" s="320" t="s">
        <v>5206</v>
      </c>
      <c r="G1503" s="315" t="s">
        <v>5021</v>
      </c>
      <c r="H1503" s="323">
        <v>44728</v>
      </c>
      <c r="I1503" s="324"/>
      <c r="J1503" s="315"/>
    </row>
    <row r="1504" spans="1:10" x14ac:dyDescent="0.35">
      <c r="A1504" s="317" t="s">
        <v>5098</v>
      </c>
      <c r="B1504" s="317"/>
      <c r="C1504" s="315"/>
      <c r="D1504" s="320"/>
      <c r="E1504" s="326">
        <v>408751.23</v>
      </c>
      <c r="F1504" s="320" t="s">
        <v>5207</v>
      </c>
      <c r="G1504" s="315" t="s">
        <v>5021</v>
      </c>
      <c r="H1504" s="323">
        <v>44718</v>
      </c>
      <c r="I1504" s="323">
        <v>44869</v>
      </c>
      <c r="J1504" s="315"/>
    </row>
    <row r="1505" spans="1:10" x14ac:dyDescent="0.35">
      <c r="A1505" s="317" t="s">
        <v>5101</v>
      </c>
      <c r="B1505" s="317"/>
      <c r="C1505" s="315"/>
      <c r="D1505" s="320"/>
      <c r="E1505" s="326">
        <v>34000</v>
      </c>
      <c r="F1505" s="320" t="s">
        <v>5208</v>
      </c>
      <c r="G1505" s="315" t="s">
        <v>5021</v>
      </c>
      <c r="H1505" s="323">
        <v>44740</v>
      </c>
      <c r="I1505" s="324"/>
      <c r="J1505" s="315"/>
    </row>
    <row r="1506" spans="1:10" x14ac:dyDescent="0.35">
      <c r="A1506" s="317" t="s">
        <v>5116</v>
      </c>
      <c r="B1506" s="317"/>
      <c r="C1506" s="315"/>
      <c r="D1506" s="320"/>
      <c r="E1506" s="326">
        <v>30898</v>
      </c>
      <c r="F1506" s="320" t="s">
        <v>5107</v>
      </c>
      <c r="G1506" s="315" t="s">
        <v>5021</v>
      </c>
      <c r="H1506" s="323">
        <v>44742</v>
      </c>
      <c r="I1506" s="324"/>
      <c r="J1506" s="315"/>
    </row>
    <row r="1507" spans="1:10" x14ac:dyDescent="0.35">
      <c r="A1507" s="317" t="s">
        <v>5189</v>
      </c>
      <c r="B1507" s="317"/>
      <c r="C1507" s="315"/>
      <c r="D1507" s="320"/>
      <c r="E1507" s="326">
        <v>31000</v>
      </c>
      <c r="F1507" s="320" t="s">
        <v>5138</v>
      </c>
      <c r="G1507" s="315" t="s">
        <v>5021</v>
      </c>
      <c r="H1507" s="323">
        <v>44743</v>
      </c>
      <c r="I1507" s="324"/>
      <c r="J1507" s="315"/>
    </row>
    <row r="1508" spans="1:10" ht="23.25" x14ac:dyDescent="0.35">
      <c r="A1508" s="317" t="s">
        <v>5183</v>
      </c>
      <c r="B1508" s="317"/>
      <c r="C1508" s="315"/>
      <c r="D1508" s="320"/>
      <c r="E1508" s="326">
        <v>20945</v>
      </c>
      <c r="F1508" s="320" t="s">
        <v>5133</v>
      </c>
      <c r="G1508" s="315" t="s">
        <v>5021</v>
      </c>
      <c r="H1508" s="323">
        <v>44746</v>
      </c>
      <c r="I1508" s="324"/>
      <c r="J1508" s="315"/>
    </row>
    <row r="1509" spans="1:10" x14ac:dyDescent="0.35">
      <c r="A1509" s="317" t="s">
        <v>5098</v>
      </c>
      <c r="B1509" s="317"/>
      <c r="C1509" s="315"/>
      <c r="D1509" s="320"/>
      <c r="E1509" s="326">
        <v>153621.25</v>
      </c>
      <c r="F1509" s="320" t="s">
        <v>5209</v>
      </c>
      <c r="G1509" s="315" t="s">
        <v>5021</v>
      </c>
      <c r="H1509" s="323">
        <v>44746</v>
      </c>
      <c r="I1509" s="323">
        <v>44821</v>
      </c>
      <c r="J1509" s="315"/>
    </row>
    <row r="1510" spans="1:10" x14ac:dyDescent="0.35">
      <c r="A1510" s="317" t="s">
        <v>5101</v>
      </c>
      <c r="B1510" s="317"/>
      <c r="C1510" s="315"/>
      <c r="D1510" s="320"/>
      <c r="E1510" s="326">
        <v>34500</v>
      </c>
      <c r="F1510" s="320" t="s">
        <v>5210</v>
      </c>
      <c r="G1510" s="315" t="s">
        <v>5021</v>
      </c>
      <c r="H1510" s="323">
        <v>44750</v>
      </c>
      <c r="I1510" s="324"/>
      <c r="J1510" s="315"/>
    </row>
    <row r="1511" spans="1:10" x14ac:dyDescent="0.35">
      <c r="A1511" s="317" t="s">
        <v>5141</v>
      </c>
      <c r="B1511" s="317"/>
      <c r="C1511" s="315"/>
      <c r="D1511" s="320"/>
      <c r="E1511" s="326">
        <v>27000</v>
      </c>
      <c r="F1511" s="320" t="s">
        <v>5211</v>
      </c>
      <c r="G1511" s="315" t="s">
        <v>5021</v>
      </c>
      <c r="H1511" s="323">
        <v>44756</v>
      </c>
      <c r="I1511" s="324"/>
      <c r="J1511" s="315"/>
    </row>
    <row r="1512" spans="1:10" x14ac:dyDescent="0.35">
      <c r="A1512" s="317" t="s">
        <v>5212</v>
      </c>
      <c r="B1512" s="317"/>
      <c r="C1512" s="315"/>
      <c r="D1512" s="320"/>
      <c r="E1512" s="326">
        <v>26883.42</v>
      </c>
      <c r="F1512" s="320" t="s">
        <v>5206</v>
      </c>
      <c r="G1512" s="315" t="s">
        <v>5021</v>
      </c>
      <c r="H1512" s="323">
        <v>44757</v>
      </c>
      <c r="I1512" s="324"/>
      <c r="J1512" s="315"/>
    </row>
    <row r="1513" spans="1:10" x14ac:dyDescent="0.35">
      <c r="A1513" s="317" t="s">
        <v>5075</v>
      </c>
      <c r="B1513" s="317"/>
      <c r="C1513" s="315"/>
      <c r="D1513" s="320"/>
      <c r="E1513" s="326">
        <v>26393.82</v>
      </c>
      <c r="F1513" s="320" t="s">
        <v>5091</v>
      </c>
      <c r="G1513" s="315" t="s">
        <v>5021</v>
      </c>
      <c r="H1513" s="323">
        <v>44761</v>
      </c>
      <c r="I1513" s="324"/>
      <c r="J1513" s="315"/>
    </row>
    <row r="1514" spans="1:10" x14ac:dyDescent="0.35">
      <c r="A1514" s="317" t="s">
        <v>5213</v>
      </c>
      <c r="B1514" s="317"/>
      <c r="C1514" s="315"/>
      <c r="D1514" s="320"/>
      <c r="E1514" s="326">
        <v>24380</v>
      </c>
      <c r="F1514" s="320" t="s">
        <v>5214</v>
      </c>
      <c r="G1514" s="315" t="s">
        <v>5021</v>
      </c>
      <c r="H1514" s="323">
        <v>44761</v>
      </c>
      <c r="I1514" s="324"/>
      <c r="J1514" s="315"/>
    </row>
    <row r="1515" spans="1:10" ht="23.25" x14ac:dyDescent="0.35">
      <c r="A1515" s="317" t="s">
        <v>5189</v>
      </c>
      <c r="B1515" s="317"/>
      <c r="C1515" s="315"/>
      <c r="D1515" s="320"/>
      <c r="E1515" s="326">
        <v>87555</v>
      </c>
      <c r="F1515" s="320" t="s">
        <v>5090</v>
      </c>
      <c r="G1515" s="315" t="s">
        <v>5021</v>
      </c>
      <c r="H1515" s="323">
        <v>44761</v>
      </c>
      <c r="I1515" s="324"/>
      <c r="J1515" s="315"/>
    </row>
    <row r="1516" spans="1:10" x14ac:dyDescent="0.35">
      <c r="A1516" s="317" t="s">
        <v>5145</v>
      </c>
      <c r="B1516" s="317"/>
      <c r="C1516" s="315"/>
      <c r="D1516" s="320"/>
      <c r="E1516" s="326">
        <v>25643.759999999998</v>
      </c>
      <c r="F1516" s="320" t="s">
        <v>5215</v>
      </c>
      <c r="G1516" s="315" t="s">
        <v>5021</v>
      </c>
      <c r="H1516" s="323">
        <v>44768</v>
      </c>
      <c r="I1516" s="324"/>
      <c r="J1516" s="315"/>
    </row>
    <row r="1517" spans="1:10" ht="23.25" x14ac:dyDescent="0.35">
      <c r="A1517" s="317" t="s">
        <v>5077</v>
      </c>
      <c r="B1517" s="317"/>
      <c r="C1517" s="315"/>
      <c r="D1517" s="320"/>
      <c r="E1517" s="326">
        <v>36000</v>
      </c>
      <c r="F1517" s="320" t="s">
        <v>5114</v>
      </c>
      <c r="G1517" s="315" t="s">
        <v>5021</v>
      </c>
      <c r="H1517" s="323">
        <v>44791</v>
      </c>
      <c r="I1517" s="324"/>
      <c r="J1517" s="315"/>
    </row>
    <row r="1518" spans="1:10" ht="23.25" x14ac:dyDescent="0.35">
      <c r="A1518" s="317" t="s">
        <v>5079</v>
      </c>
      <c r="B1518" s="317"/>
      <c r="C1518" s="315"/>
      <c r="D1518" s="320"/>
      <c r="E1518" s="326">
        <v>27000</v>
      </c>
      <c r="F1518" s="320" t="s">
        <v>5216</v>
      </c>
      <c r="G1518" s="315" t="s">
        <v>5021</v>
      </c>
      <c r="H1518" s="323">
        <v>44796</v>
      </c>
      <c r="I1518" s="324"/>
      <c r="J1518" s="315"/>
    </row>
    <row r="1519" spans="1:10" x14ac:dyDescent="0.35">
      <c r="A1519" s="317" t="s">
        <v>5116</v>
      </c>
      <c r="B1519" s="317"/>
      <c r="C1519" s="315"/>
      <c r="D1519" s="320"/>
      <c r="E1519" s="326">
        <v>29777.3</v>
      </c>
      <c r="F1519" s="320" t="s">
        <v>5144</v>
      </c>
      <c r="G1519" s="315" t="s">
        <v>5021</v>
      </c>
      <c r="H1519" s="323">
        <v>44796</v>
      </c>
      <c r="I1519" s="324"/>
      <c r="J1519" s="315"/>
    </row>
    <row r="1520" spans="1:10" x14ac:dyDescent="0.35">
      <c r="A1520" s="317" t="s">
        <v>5101</v>
      </c>
      <c r="B1520" s="317"/>
      <c r="C1520" s="315"/>
      <c r="D1520" s="320"/>
      <c r="E1520" s="326">
        <v>22000</v>
      </c>
      <c r="F1520" s="320" t="s">
        <v>5217</v>
      </c>
      <c r="G1520" s="315" t="s">
        <v>5021</v>
      </c>
      <c r="H1520" s="323">
        <v>44804</v>
      </c>
      <c r="I1520" s="324"/>
      <c r="J1520" s="315"/>
    </row>
    <row r="1521" spans="1:10" x14ac:dyDescent="0.35">
      <c r="A1521" s="38"/>
      <c r="B1521" s="38"/>
      <c r="C1521" s="38"/>
      <c r="D1521" s="38"/>
      <c r="E1521" s="38"/>
      <c r="F1521" s="38"/>
      <c r="G1521" s="37"/>
      <c r="H1521" s="303"/>
      <c r="I1521" s="303"/>
      <c r="J1521" s="303"/>
    </row>
    <row r="1522" spans="1:10" ht="17.649999999999999" x14ac:dyDescent="0.35">
      <c r="A1522" s="57" t="s">
        <v>186</v>
      </c>
      <c r="B1522" s="58"/>
      <c r="C1522" s="58"/>
      <c r="D1522" s="58"/>
      <c r="E1522" s="325">
        <f>SUM(E1523:E1539)</f>
        <v>889623.96</v>
      </c>
      <c r="F1522" s="58"/>
      <c r="G1522" s="59"/>
      <c r="H1522" s="328"/>
      <c r="I1522" s="328"/>
      <c r="J1522" s="328"/>
    </row>
    <row r="1523" spans="1:10" x14ac:dyDescent="0.35">
      <c r="A1523" s="339" t="s">
        <v>5218</v>
      </c>
      <c r="B1523" s="275" t="s">
        <v>5219</v>
      </c>
      <c r="C1523" s="264"/>
      <c r="D1523" s="264"/>
      <c r="E1523" s="329">
        <v>304892</v>
      </c>
      <c r="F1523" s="38"/>
      <c r="G1523" s="37"/>
      <c r="H1523" s="303"/>
      <c r="I1523" s="303"/>
      <c r="J1523" s="303"/>
    </row>
    <row r="1524" spans="1:10" ht="23.25" x14ac:dyDescent="0.35">
      <c r="A1524" s="339" t="s">
        <v>5220</v>
      </c>
      <c r="B1524" s="275" t="s">
        <v>5221</v>
      </c>
      <c r="C1524" s="264"/>
      <c r="D1524" s="264"/>
      <c r="E1524" s="329">
        <v>128142</v>
      </c>
      <c r="F1524" s="38"/>
      <c r="G1524" s="37"/>
      <c r="H1524" s="303"/>
      <c r="I1524" s="303"/>
      <c r="J1524" s="303"/>
    </row>
    <row r="1525" spans="1:10" ht="23.25" x14ac:dyDescent="0.35">
      <c r="A1525" s="339" t="s">
        <v>5222</v>
      </c>
      <c r="B1525" s="275" t="s">
        <v>5221</v>
      </c>
      <c r="C1525" s="264"/>
      <c r="D1525" s="264"/>
      <c r="E1525" s="329">
        <v>67200</v>
      </c>
      <c r="F1525" s="38"/>
      <c r="G1525" s="37"/>
      <c r="H1525" s="303"/>
      <c r="I1525" s="303"/>
      <c r="J1525" s="303"/>
    </row>
    <row r="1526" spans="1:10" x14ac:dyDescent="0.35">
      <c r="A1526" s="339" t="s">
        <v>5223</v>
      </c>
      <c r="B1526" s="275" t="s">
        <v>4504</v>
      </c>
      <c r="C1526" s="264"/>
      <c r="D1526" s="264"/>
      <c r="E1526" s="329">
        <v>50750</v>
      </c>
      <c r="F1526" s="38"/>
      <c r="G1526" s="37"/>
      <c r="H1526" s="303"/>
      <c r="I1526" s="303"/>
      <c r="J1526" s="303"/>
    </row>
    <row r="1527" spans="1:10" x14ac:dyDescent="0.35">
      <c r="A1527" s="339" t="s">
        <v>5224</v>
      </c>
      <c r="B1527" s="275" t="s">
        <v>4504</v>
      </c>
      <c r="C1527" s="264"/>
      <c r="D1527" s="264"/>
      <c r="E1527" s="329">
        <v>42621.599999999999</v>
      </c>
      <c r="F1527" s="38"/>
      <c r="G1527" s="37"/>
      <c r="H1527" s="303"/>
      <c r="I1527" s="303"/>
      <c r="J1527" s="303"/>
    </row>
    <row r="1528" spans="1:10" x14ac:dyDescent="0.35">
      <c r="A1528" s="339" t="s">
        <v>5225</v>
      </c>
      <c r="B1528" s="275" t="s">
        <v>4504</v>
      </c>
      <c r="C1528" s="264"/>
      <c r="D1528" s="264"/>
      <c r="E1528" s="329">
        <v>37293.9</v>
      </c>
      <c r="F1528" s="38"/>
      <c r="G1528" s="37"/>
      <c r="H1528" s="303"/>
      <c r="I1528" s="303"/>
      <c r="J1528" s="303"/>
    </row>
    <row r="1529" spans="1:10" ht="23.25" x14ac:dyDescent="0.35">
      <c r="A1529" s="339" t="s">
        <v>5226</v>
      </c>
      <c r="B1529" s="275" t="s">
        <v>5221</v>
      </c>
      <c r="C1529" s="264"/>
      <c r="D1529" s="264"/>
      <c r="E1529" s="329">
        <v>36816</v>
      </c>
      <c r="F1529" s="38"/>
      <c r="G1529" s="37"/>
      <c r="H1529" s="303"/>
      <c r="I1529" s="303"/>
      <c r="J1529" s="303"/>
    </row>
    <row r="1530" spans="1:10" x14ac:dyDescent="0.35">
      <c r="A1530" s="339" t="s">
        <v>5227</v>
      </c>
      <c r="B1530" s="275" t="s">
        <v>4504</v>
      </c>
      <c r="C1530" s="264"/>
      <c r="D1530" s="264"/>
      <c r="E1530" s="329">
        <v>26054.400000000001</v>
      </c>
      <c r="F1530" s="38"/>
      <c r="G1530" s="37"/>
      <c r="H1530" s="303"/>
      <c r="I1530" s="303"/>
      <c r="J1530" s="303"/>
    </row>
    <row r="1531" spans="1:10" x14ac:dyDescent="0.35">
      <c r="A1531" s="339" t="s">
        <v>5228</v>
      </c>
      <c r="B1531" s="275" t="s">
        <v>5229</v>
      </c>
      <c r="C1531" s="264"/>
      <c r="D1531" s="264"/>
      <c r="E1531" s="329">
        <v>24920</v>
      </c>
      <c r="F1531" s="38"/>
      <c r="G1531" s="37"/>
      <c r="H1531" s="303"/>
      <c r="I1531" s="303"/>
      <c r="J1531" s="303"/>
    </row>
    <row r="1532" spans="1:10" x14ac:dyDescent="0.35">
      <c r="A1532" s="339" t="s">
        <v>5230</v>
      </c>
      <c r="B1532" s="275" t="s">
        <v>5229</v>
      </c>
      <c r="C1532" s="264"/>
      <c r="D1532" s="264"/>
      <c r="E1532" s="329">
        <v>24219.23</v>
      </c>
      <c r="F1532" s="38"/>
      <c r="G1532" s="37"/>
      <c r="H1532" s="303"/>
      <c r="I1532" s="303"/>
      <c r="J1532" s="303"/>
    </row>
    <row r="1533" spans="1:10" ht="23.25" x14ac:dyDescent="0.35">
      <c r="A1533" s="339" t="s">
        <v>5231</v>
      </c>
      <c r="B1533" s="275" t="s">
        <v>5229</v>
      </c>
      <c r="C1533" s="264"/>
      <c r="D1533" s="264"/>
      <c r="E1533" s="329">
        <v>24000</v>
      </c>
      <c r="F1533" s="38"/>
      <c r="G1533" s="37"/>
      <c r="H1533" s="303"/>
      <c r="I1533" s="303"/>
      <c r="J1533" s="303"/>
    </row>
    <row r="1534" spans="1:10" x14ac:dyDescent="0.35">
      <c r="A1534" s="339" t="s">
        <v>5232</v>
      </c>
      <c r="B1534" s="275" t="s">
        <v>5219</v>
      </c>
      <c r="C1534" s="264"/>
      <c r="D1534" s="264"/>
      <c r="E1534" s="329">
        <v>23520</v>
      </c>
      <c r="F1534" s="38"/>
      <c r="G1534" s="37"/>
      <c r="H1534" s="303"/>
      <c r="I1534" s="303"/>
      <c r="J1534" s="303"/>
    </row>
    <row r="1535" spans="1:10" ht="23.25" x14ac:dyDescent="0.35">
      <c r="A1535" s="339" t="s">
        <v>5233</v>
      </c>
      <c r="B1535" s="275" t="s">
        <v>5221</v>
      </c>
      <c r="C1535" s="264"/>
      <c r="D1535" s="264"/>
      <c r="E1535" s="329">
        <v>19765.63</v>
      </c>
      <c r="F1535" s="38"/>
      <c r="G1535" s="37"/>
      <c r="H1535" s="303"/>
      <c r="I1535" s="303"/>
      <c r="J1535" s="303"/>
    </row>
    <row r="1536" spans="1:10" ht="23.25" x14ac:dyDescent="0.35">
      <c r="A1536" s="339" t="s">
        <v>5234</v>
      </c>
      <c r="B1536" s="275" t="s">
        <v>5229</v>
      </c>
      <c r="C1536" s="264"/>
      <c r="D1536" s="264"/>
      <c r="E1536" s="329">
        <v>20869.2</v>
      </c>
      <c r="F1536" s="38"/>
      <c r="G1536" s="37"/>
      <c r="H1536" s="303"/>
      <c r="I1536" s="303"/>
      <c r="J1536" s="303"/>
    </row>
    <row r="1537" spans="1:10" x14ac:dyDescent="0.35">
      <c r="A1537" s="339" t="s">
        <v>5235</v>
      </c>
      <c r="B1537" s="275" t="s">
        <v>5229</v>
      </c>
      <c r="C1537" s="264"/>
      <c r="D1537" s="264"/>
      <c r="E1537" s="329">
        <v>20000</v>
      </c>
      <c r="F1537" s="38"/>
      <c r="G1537" s="37"/>
      <c r="H1537" s="303"/>
      <c r="I1537" s="303"/>
      <c r="J1537" s="303"/>
    </row>
    <row r="1538" spans="1:10" x14ac:dyDescent="0.35">
      <c r="A1538" s="339" t="s">
        <v>5236</v>
      </c>
      <c r="B1538" s="275" t="s">
        <v>5229</v>
      </c>
      <c r="C1538" s="264"/>
      <c r="D1538" s="264"/>
      <c r="E1538" s="329">
        <v>19560</v>
      </c>
      <c r="F1538" s="38"/>
      <c r="G1538" s="37"/>
      <c r="H1538" s="303"/>
      <c r="I1538" s="303"/>
      <c r="J1538" s="303"/>
    </row>
    <row r="1539" spans="1:10" x14ac:dyDescent="0.35">
      <c r="A1539" s="339" t="s">
        <v>5237</v>
      </c>
      <c r="B1539" s="275" t="s">
        <v>5229</v>
      </c>
      <c r="C1539" s="264"/>
      <c r="D1539" s="264"/>
      <c r="E1539" s="329">
        <v>19000</v>
      </c>
      <c r="F1539" s="38"/>
      <c r="G1539" s="37"/>
      <c r="H1539" s="303"/>
      <c r="I1539" s="303"/>
      <c r="J1539" s="303"/>
    </row>
    <row r="1540" spans="1:10" x14ac:dyDescent="0.35">
      <c r="A1540" s="67"/>
      <c r="B1540" s="68"/>
      <c r="C1540" s="68"/>
      <c r="D1540" s="68"/>
      <c r="E1540" s="68"/>
      <c r="F1540" s="68"/>
      <c r="G1540" s="69"/>
      <c r="H1540" s="69"/>
      <c r="I1540" s="69"/>
      <c r="J1540" s="69"/>
    </row>
    <row r="1541" spans="1:10" x14ac:dyDescent="0.35">
      <c r="A1541" s="42" t="s">
        <v>11</v>
      </c>
      <c r="B1541" s="65"/>
      <c r="C1541" s="65"/>
      <c r="D1541" s="65"/>
      <c r="E1541" s="330">
        <f>+E1522+E1455+E1353</f>
        <v>19921946</v>
      </c>
      <c r="F1541" s="65"/>
      <c r="G1541" s="66"/>
      <c r="H1541" s="331"/>
      <c r="I1541" s="331"/>
      <c r="J1541" s="331"/>
    </row>
    <row r="1542" spans="1:10" x14ac:dyDescent="0.35">
      <c r="A1542" s="81" t="s">
        <v>166</v>
      </c>
      <c r="B1542" s="26"/>
      <c r="C1542" s="26"/>
      <c r="D1542" s="26"/>
      <c r="E1542" s="26"/>
      <c r="F1542" s="26"/>
      <c r="G1542" s="19"/>
      <c r="H1542" s="18"/>
      <c r="I1542" s="18"/>
      <c r="J1542" s="18"/>
    </row>
    <row r="1544" spans="1:10" ht="20.65" x14ac:dyDescent="0.35">
      <c r="A1544" s="640" t="s">
        <v>213</v>
      </c>
      <c r="B1544" s="640"/>
      <c r="C1544" s="640"/>
      <c r="D1544" s="640"/>
      <c r="E1544" s="640"/>
      <c r="F1544" s="640"/>
      <c r="G1544" s="640"/>
      <c r="H1544" s="640"/>
      <c r="I1544" s="640"/>
      <c r="J1544" s="640"/>
    </row>
    <row r="1545" spans="1:10" ht="20.65" x14ac:dyDescent="0.35">
      <c r="A1545" s="640" t="s">
        <v>205</v>
      </c>
      <c r="B1545" s="640"/>
      <c r="C1545" s="640"/>
      <c r="D1545" s="640"/>
      <c r="E1545" s="640"/>
      <c r="F1545" s="640"/>
      <c r="G1545" s="640"/>
      <c r="H1545" s="640"/>
      <c r="I1545" s="640"/>
      <c r="J1545" s="640"/>
    </row>
    <row r="1546" spans="1:10" ht="20.65" x14ac:dyDescent="0.35">
      <c r="A1546" s="266" t="s">
        <v>2064</v>
      </c>
      <c r="B1546" s="630" t="s">
        <v>238</v>
      </c>
      <c r="C1546" s="631"/>
      <c r="D1546" s="631"/>
      <c r="E1546" s="631"/>
      <c r="F1546" s="631"/>
      <c r="G1546" s="631"/>
      <c r="H1546" s="631"/>
      <c r="I1546" s="631"/>
      <c r="J1546" s="632"/>
    </row>
    <row r="1547" spans="1:10" ht="20.65" x14ac:dyDescent="0.35">
      <c r="A1547" s="266" t="s">
        <v>2065</v>
      </c>
      <c r="B1547" s="630" t="s">
        <v>5238</v>
      </c>
      <c r="C1547" s="631"/>
      <c r="D1547" s="631"/>
      <c r="E1547" s="631"/>
      <c r="F1547" s="631"/>
      <c r="G1547" s="631"/>
      <c r="H1547" s="631"/>
      <c r="I1547" s="631"/>
      <c r="J1547" s="632"/>
    </row>
    <row r="1548" spans="1:10" x14ac:dyDescent="0.35">
      <c r="A1548" s="42" t="s">
        <v>88</v>
      </c>
      <c r="B1548" s="42"/>
      <c r="C1548" s="42"/>
      <c r="D1548" s="42"/>
      <c r="E1548" s="42"/>
      <c r="F1548" s="42"/>
      <c r="G1548" s="42" t="s">
        <v>80</v>
      </c>
      <c r="H1548" s="42" t="s">
        <v>94</v>
      </c>
      <c r="I1548" s="42"/>
      <c r="J1548" s="42"/>
    </row>
    <row r="1549" spans="1:10" ht="23.25" x14ac:dyDescent="0.35">
      <c r="A1549" s="63" t="s">
        <v>206</v>
      </c>
      <c r="B1549" s="43" t="s">
        <v>163</v>
      </c>
      <c r="C1549" s="43" t="s">
        <v>89</v>
      </c>
      <c r="D1549" s="43" t="s">
        <v>164</v>
      </c>
      <c r="E1549" s="43" t="s">
        <v>207</v>
      </c>
      <c r="F1549" s="43" t="s">
        <v>165</v>
      </c>
      <c r="G1549" s="43" t="s">
        <v>208</v>
      </c>
      <c r="H1549" s="43" t="s">
        <v>90</v>
      </c>
      <c r="I1549" s="43" t="s">
        <v>92</v>
      </c>
      <c r="J1549" s="43" t="s">
        <v>96</v>
      </c>
    </row>
    <row r="1550" spans="1:10" ht="17.649999999999999" x14ac:dyDescent="0.35">
      <c r="A1550" s="61" t="s">
        <v>185</v>
      </c>
      <c r="B1550" s="62"/>
      <c r="C1550" s="62"/>
      <c r="D1550" s="62"/>
      <c r="E1550" s="332">
        <f>SUM(E1551:E1603)</f>
        <v>15338090.08</v>
      </c>
      <c r="F1550" s="62"/>
      <c r="G1550" s="62"/>
      <c r="H1550" s="62"/>
      <c r="I1550" s="62"/>
      <c r="J1550" s="62"/>
    </row>
    <row r="1551" spans="1:10" ht="23.25" x14ac:dyDescent="0.35">
      <c r="A1551" s="264" t="s">
        <v>5239</v>
      </c>
      <c r="B1551" s="264" t="s">
        <v>4742</v>
      </c>
      <c r="C1551" s="275" t="s">
        <v>5240</v>
      </c>
      <c r="D1551" s="333" t="s">
        <v>5241</v>
      </c>
      <c r="E1551" s="334">
        <v>125613.66</v>
      </c>
      <c r="F1551" s="275" t="s">
        <v>5242</v>
      </c>
      <c r="G1551" s="228" t="s">
        <v>5021</v>
      </c>
      <c r="H1551" s="302">
        <v>44600</v>
      </c>
      <c r="I1551" s="302">
        <v>44659</v>
      </c>
      <c r="J1551" s="228"/>
    </row>
    <row r="1552" spans="1:10" ht="23.25" x14ac:dyDescent="0.35">
      <c r="A1552" s="275" t="s">
        <v>5243</v>
      </c>
      <c r="B1552" s="264" t="s">
        <v>4504</v>
      </c>
      <c r="C1552" s="275" t="s">
        <v>5240</v>
      </c>
      <c r="D1552" s="264" t="s">
        <v>5244</v>
      </c>
      <c r="E1552" s="334">
        <v>76968.600000000006</v>
      </c>
      <c r="F1552" s="275" t="s">
        <v>5245</v>
      </c>
      <c r="G1552" s="228" t="s">
        <v>5021</v>
      </c>
      <c r="H1552" s="302">
        <v>44594</v>
      </c>
      <c r="I1552" s="302">
        <v>45332</v>
      </c>
      <c r="J1552" s="228"/>
    </row>
    <row r="1553" spans="1:10" ht="23.25" x14ac:dyDescent="0.35">
      <c r="A1553" s="275" t="s">
        <v>5246</v>
      </c>
      <c r="B1553" s="264" t="s">
        <v>4504</v>
      </c>
      <c r="C1553" s="275" t="s">
        <v>5240</v>
      </c>
      <c r="D1553" s="264" t="s">
        <v>5247</v>
      </c>
      <c r="E1553" s="334">
        <v>178323.6</v>
      </c>
      <c r="F1553" s="275" t="s">
        <v>5248</v>
      </c>
      <c r="G1553" s="228" t="s">
        <v>5021</v>
      </c>
      <c r="H1553" s="302">
        <v>44601</v>
      </c>
      <c r="I1553" s="302">
        <v>44966</v>
      </c>
      <c r="J1553" s="228"/>
    </row>
    <row r="1554" spans="1:10" ht="23.25" x14ac:dyDescent="0.35">
      <c r="A1554" s="275" t="s">
        <v>5249</v>
      </c>
      <c r="B1554" s="264" t="s">
        <v>2119</v>
      </c>
      <c r="C1554" s="275" t="s">
        <v>5240</v>
      </c>
      <c r="D1554" s="264" t="s">
        <v>5250</v>
      </c>
      <c r="E1554" s="334">
        <v>716940</v>
      </c>
      <c r="F1554" s="275" t="s">
        <v>5251</v>
      </c>
      <c r="G1554" s="228" t="s">
        <v>5021</v>
      </c>
      <c r="H1554" s="302">
        <v>44638</v>
      </c>
      <c r="I1554" s="302">
        <v>45003</v>
      </c>
      <c r="J1554" s="228"/>
    </row>
    <row r="1555" spans="1:10" ht="23.25" x14ac:dyDescent="0.35">
      <c r="A1555" s="275" t="s">
        <v>5249</v>
      </c>
      <c r="B1555" s="264" t="s">
        <v>2119</v>
      </c>
      <c r="C1555" s="275" t="s">
        <v>5240</v>
      </c>
      <c r="D1555" s="264" t="s">
        <v>5250</v>
      </c>
      <c r="E1555" s="334">
        <v>74716.3</v>
      </c>
      <c r="F1555" s="275" t="s">
        <v>5252</v>
      </c>
      <c r="G1555" s="228" t="s">
        <v>5021</v>
      </c>
      <c r="H1555" s="302">
        <v>44643</v>
      </c>
      <c r="I1555" s="302">
        <v>45008</v>
      </c>
      <c r="J1555" s="228"/>
    </row>
    <row r="1556" spans="1:10" ht="23.25" x14ac:dyDescent="0.35">
      <c r="A1556" s="275" t="s">
        <v>5249</v>
      </c>
      <c r="B1556" s="264" t="s">
        <v>2119</v>
      </c>
      <c r="C1556" s="275" t="s">
        <v>5240</v>
      </c>
      <c r="D1556" s="264" t="s">
        <v>5250</v>
      </c>
      <c r="E1556" s="334">
        <v>299370</v>
      </c>
      <c r="F1556" s="275" t="s">
        <v>5252</v>
      </c>
      <c r="G1556" s="228" t="s">
        <v>5021</v>
      </c>
      <c r="H1556" s="302">
        <v>44643</v>
      </c>
      <c r="I1556" s="302">
        <v>45008</v>
      </c>
      <c r="J1556" s="228"/>
    </row>
    <row r="1557" spans="1:10" ht="23.25" x14ac:dyDescent="0.35">
      <c r="A1557" s="275" t="s">
        <v>5253</v>
      </c>
      <c r="B1557" s="264" t="s">
        <v>4504</v>
      </c>
      <c r="C1557" s="275" t="s">
        <v>5240</v>
      </c>
      <c r="D1557" s="303" t="s">
        <v>5254</v>
      </c>
      <c r="E1557" s="334">
        <v>105427</v>
      </c>
      <c r="F1557" s="278" t="s">
        <v>5255</v>
      </c>
      <c r="G1557" s="228" t="s">
        <v>5021</v>
      </c>
      <c r="H1557" s="302">
        <v>44603</v>
      </c>
      <c r="I1557" s="302">
        <v>45335</v>
      </c>
      <c r="J1557" s="228"/>
    </row>
    <row r="1558" spans="1:10" ht="23.25" x14ac:dyDescent="0.35">
      <c r="A1558" s="275" t="s">
        <v>5256</v>
      </c>
      <c r="B1558" s="264" t="s">
        <v>4504</v>
      </c>
      <c r="C1558" s="275" t="s">
        <v>5240</v>
      </c>
      <c r="D1558" s="303" t="s">
        <v>5257</v>
      </c>
      <c r="E1558" s="334">
        <v>42097.26</v>
      </c>
      <c r="F1558" s="275" t="s">
        <v>5258</v>
      </c>
      <c r="G1558" s="228" t="s">
        <v>5021</v>
      </c>
      <c r="H1558" s="302">
        <v>44608</v>
      </c>
      <c r="I1558" s="302">
        <v>44623</v>
      </c>
      <c r="J1558" s="228"/>
    </row>
    <row r="1559" spans="1:10" ht="34.9" x14ac:dyDescent="0.35">
      <c r="A1559" s="264" t="s">
        <v>5259</v>
      </c>
      <c r="B1559" s="264" t="s">
        <v>4504</v>
      </c>
      <c r="C1559" s="275" t="s">
        <v>5240</v>
      </c>
      <c r="D1559" s="303" t="s">
        <v>5260</v>
      </c>
      <c r="E1559" s="334">
        <v>193120</v>
      </c>
      <c r="F1559" s="275" t="s">
        <v>5261</v>
      </c>
      <c r="G1559" s="228" t="s">
        <v>5021</v>
      </c>
      <c r="H1559" s="302">
        <v>44623</v>
      </c>
      <c r="I1559" s="302">
        <v>44743</v>
      </c>
      <c r="J1559" s="228"/>
    </row>
    <row r="1560" spans="1:10" ht="23.25" x14ac:dyDescent="0.35">
      <c r="A1560" s="275" t="s">
        <v>5262</v>
      </c>
      <c r="B1560" s="264" t="s">
        <v>2068</v>
      </c>
      <c r="C1560" s="275" t="s">
        <v>5240</v>
      </c>
      <c r="D1560" s="303" t="s">
        <v>5263</v>
      </c>
      <c r="E1560" s="334">
        <v>410000</v>
      </c>
      <c r="F1560" s="275" t="s">
        <v>5264</v>
      </c>
      <c r="G1560" s="228" t="s">
        <v>5021</v>
      </c>
      <c r="H1560" s="302">
        <v>44638</v>
      </c>
      <c r="I1560" s="302">
        <v>45459</v>
      </c>
      <c r="J1560" s="228"/>
    </row>
    <row r="1561" spans="1:10" ht="23.25" x14ac:dyDescent="0.35">
      <c r="A1561" s="275" t="s">
        <v>5265</v>
      </c>
      <c r="B1561" s="264" t="s">
        <v>4504</v>
      </c>
      <c r="C1561" s="275" t="s">
        <v>5240</v>
      </c>
      <c r="D1561" s="303" t="s">
        <v>5266</v>
      </c>
      <c r="E1561" s="334">
        <v>185990</v>
      </c>
      <c r="F1561" s="275" t="s">
        <v>5267</v>
      </c>
      <c r="G1561" s="228" t="s">
        <v>5021</v>
      </c>
      <c r="H1561" s="302">
        <v>44615</v>
      </c>
      <c r="I1561" s="302">
        <v>44735</v>
      </c>
      <c r="J1561" s="228"/>
    </row>
    <row r="1562" spans="1:10" ht="23.25" x14ac:dyDescent="0.35">
      <c r="A1562" s="275" t="s">
        <v>5268</v>
      </c>
      <c r="B1562" s="264" t="s">
        <v>5043</v>
      </c>
      <c r="C1562" s="275" t="s">
        <v>5240</v>
      </c>
      <c r="D1562" s="303" t="s">
        <v>5269</v>
      </c>
      <c r="E1562" s="334">
        <v>32101.35</v>
      </c>
      <c r="F1562" s="275" t="s">
        <v>5270</v>
      </c>
      <c r="G1562" s="228" t="s">
        <v>5021</v>
      </c>
      <c r="H1562" s="302">
        <v>44547</v>
      </c>
      <c r="I1562" s="302">
        <v>44926</v>
      </c>
      <c r="J1562" s="228"/>
    </row>
    <row r="1563" spans="1:10" ht="23.25" x14ac:dyDescent="0.35">
      <c r="A1563" s="275" t="s">
        <v>5271</v>
      </c>
      <c r="B1563" s="264" t="s">
        <v>5043</v>
      </c>
      <c r="C1563" s="275" t="s">
        <v>5240</v>
      </c>
      <c r="D1563" s="303" t="s">
        <v>5272</v>
      </c>
      <c r="E1563" s="334">
        <v>19917.599999999999</v>
      </c>
      <c r="F1563" s="264" t="s">
        <v>5273</v>
      </c>
      <c r="G1563" s="228" t="s">
        <v>5021</v>
      </c>
      <c r="H1563" s="302">
        <v>44547</v>
      </c>
      <c r="I1563" s="302">
        <v>44926</v>
      </c>
      <c r="J1563" s="228"/>
    </row>
    <row r="1564" spans="1:10" ht="23.25" x14ac:dyDescent="0.35">
      <c r="A1564" s="275" t="s">
        <v>5274</v>
      </c>
      <c r="B1564" s="264" t="s">
        <v>2119</v>
      </c>
      <c r="C1564" s="275" t="s">
        <v>5240</v>
      </c>
      <c r="D1564" s="264" t="s">
        <v>5275</v>
      </c>
      <c r="E1564" s="334">
        <v>393300</v>
      </c>
      <c r="F1564" s="275" t="s">
        <v>5276</v>
      </c>
      <c r="G1564" s="228" t="s">
        <v>5021</v>
      </c>
      <c r="H1564" s="302">
        <v>44627</v>
      </c>
      <c r="I1564" s="302">
        <v>45360</v>
      </c>
      <c r="J1564" s="228"/>
    </row>
    <row r="1565" spans="1:10" ht="23.25" x14ac:dyDescent="0.35">
      <c r="A1565" s="275" t="s">
        <v>5274</v>
      </c>
      <c r="B1565" s="264" t="s">
        <v>2119</v>
      </c>
      <c r="C1565" s="275" t="s">
        <v>5240</v>
      </c>
      <c r="D1565" s="264" t="s">
        <v>5275</v>
      </c>
      <c r="E1565" s="334">
        <v>1447833.33</v>
      </c>
      <c r="F1565" s="275" t="s">
        <v>5277</v>
      </c>
      <c r="G1565" s="228" t="s">
        <v>5021</v>
      </c>
      <c r="H1565" s="302">
        <v>44630</v>
      </c>
      <c r="I1565" s="302">
        <v>45363</v>
      </c>
      <c r="J1565" s="228"/>
    </row>
    <row r="1566" spans="1:10" ht="34.9" x14ac:dyDescent="0.35">
      <c r="A1566" s="275" t="s">
        <v>5274</v>
      </c>
      <c r="B1566" s="264" t="s">
        <v>2119</v>
      </c>
      <c r="C1566" s="275" t="s">
        <v>5240</v>
      </c>
      <c r="D1566" s="264" t="s">
        <v>5275</v>
      </c>
      <c r="E1566" s="334">
        <v>721119.35</v>
      </c>
      <c r="F1566" s="275" t="s">
        <v>5278</v>
      </c>
      <c r="G1566" s="228" t="s">
        <v>5021</v>
      </c>
      <c r="H1566" s="302">
        <v>44638</v>
      </c>
      <c r="I1566" s="302">
        <v>45371</v>
      </c>
      <c r="J1566" s="228"/>
    </row>
    <row r="1567" spans="1:10" ht="23.25" x14ac:dyDescent="0.35">
      <c r="A1567" s="275" t="s">
        <v>5279</v>
      </c>
      <c r="B1567" s="264" t="s">
        <v>4504</v>
      </c>
      <c r="C1567" s="275" t="s">
        <v>5240</v>
      </c>
      <c r="D1567" s="264" t="s">
        <v>5280</v>
      </c>
      <c r="E1567" s="334">
        <v>53775</v>
      </c>
      <c r="F1567" s="275" t="s">
        <v>5281</v>
      </c>
      <c r="G1567" s="228" t="s">
        <v>5021</v>
      </c>
      <c r="H1567" s="302">
        <v>44574</v>
      </c>
      <c r="I1567" s="302">
        <v>44645</v>
      </c>
      <c r="J1567" s="228"/>
    </row>
    <row r="1568" spans="1:10" ht="23.25" x14ac:dyDescent="0.35">
      <c r="A1568" s="275" t="s">
        <v>5282</v>
      </c>
      <c r="B1568" s="264" t="s">
        <v>4504</v>
      </c>
      <c r="C1568" s="275" t="s">
        <v>5240</v>
      </c>
      <c r="D1568" s="264" t="s">
        <v>5283</v>
      </c>
      <c r="E1568" s="334">
        <v>90253.01</v>
      </c>
      <c r="F1568" s="275" t="s">
        <v>5284</v>
      </c>
      <c r="G1568" s="228" t="s">
        <v>5021</v>
      </c>
      <c r="H1568" s="302">
        <v>44550</v>
      </c>
      <c r="I1568" s="302">
        <v>45281</v>
      </c>
      <c r="J1568" s="228"/>
    </row>
    <row r="1569" spans="1:10" ht="23.25" x14ac:dyDescent="0.35">
      <c r="A1569" s="275" t="s">
        <v>5285</v>
      </c>
      <c r="B1569" s="264" t="s">
        <v>4504</v>
      </c>
      <c r="C1569" s="275" t="s">
        <v>5240</v>
      </c>
      <c r="D1569" s="264" t="s">
        <v>5286</v>
      </c>
      <c r="E1569" s="334">
        <v>59998</v>
      </c>
      <c r="F1569" s="275" t="s">
        <v>5287</v>
      </c>
      <c r="G1569" s="228" t="s">
        <v>5021</v>
      </c>
      <c r="H1569" s="302">
        <v>44574</v>
      </c>
      <c r="I1569" s="302">
        <v>45304</v>
      </c>
      <c r="J1569" s="228"/>
    </row>
    <row r="1570" spans="1:10" ht="34.9" x14ac:dyDescent="0.35">
      <c r="A1570" s="275" t="s">
        <v>5288</v>
      </c>
      <c r="B1570" s="264" t="s">
        <v>4504</v>
      </c>
      <c r="C1570" s="275" t="s">
        <v>5240</v>
      </c>
      <c r="D1570" s="264" t="s">
        <v>5289</v>
      </c>
      <c r="E1570" s="334">
        <v>186125.77</v>
      </c>
      <c r="F1570" s="275" t="s">
        <v>5290</v>
      </c>
      <c r="G1570" s="228" t="s">
        <v>5021</v>
      </c>
      <c r="H1570" s="302">
        <v>44600</v>
      </c>
      <c r="I1570" s="302">
        <v>44662</v>
      </c>
      <c r="J1570" s="228"/>
    </row>
    <row r="1571" spans="1:10" ht="23.25" x14ac:dyDescent="0.35">
      <c r="A1571" s="275" t="s">
        <v>5291</v>
      </c>
      <c r="B1571" s="264" t="s">
        <v>4504</v>
      </c>
      <c r="C1571" s="275" t="s">
        <v>5240</v>
      </c>
      <c r="D1571" s="264" t="s">
        <v>5292</v>
      </c>
      <c r="E1571" s="334">
        <v>212400</v>
      </c>
      <c r="F1571" s="275" t="s">
        <v>5293</v>
      </c>
      <c r="G1571" s="228" t="s">
        <v>5021</v>
      </c>
      <c r="H1571" s="302">
        <v>44552</v>
      </c>
      <c r="I1571" s="302">
        <v>44918</v>
      </c>
      <c r="J1571" s="228"/>
    </row>
    <row r="1572" spans="1:10" ht="23.25" x14ac:dyDescent="0.35">
      <c r="A1572" s="275" t="s">
        <v>5294</v>
      </c>
      <c r="B1572" s="264" t="s">
        <v>4504</v>
      </c>
      <c r="C1572" s="275" t="s">
        <v>5240</v>
      </c>
      <c r="D1572" s="264" t="s">
        <v>5295</v>
      </c>
      <c r="E1572" s="334">
        <v>55660.74</v>
      </c>
      <c r="F1572" s="275" t="s">
        <v>5296</v>
      </c>
      <c r="G1572" s="228" t="s">
        <v>5021</v>
      </c>
      <c r="H1572" s="302">
        <v>44544</v>
      </c>
      <c r="I1572" s="302">
        <v>44910</v>
      </c>
      <c r="J1572" s="228"/>
    </row>
    <row r="1573" spans="1:10" ht="23.25" x14ac:dyDescent="0.35">
      <c r="A1573" s="275" t="s">
        <v>5297</v>
      </c>
      <c r="B1573" s="264" t="s">
        <v>4742</v>
      </c>
      <c r="C1573" s="275" t="s">
        <v>5240</v>
      </c>
      <c r="D1573" s="264" t="s">
        <v>5298</v>
      </c>
      <c r="E1573" s="334">
        <v>2209999.7799999998</v>
      </c>
      <c r="F1573" s="275" t="s">
        <v>5299</v>
      </c>
      <c r="G1573" s="228" t="s">
        <v>5021</v>
      </c>
      <c r="H1573" s="302">
        <v>44522</v>
      </c>
      <c r="I1573" s="302">
        <v>45322</v>
      </c>
      <c r="J1573" s="228"/>
    </row>
    <row r="1574" spans="1:10" ht="34.9" x14ac:dyDescent="0.35">
      <c r="A1574" s="275" t="s">
        <v>5300</v>
      </c>
      <c r="B1574" s="264" t="s">
        <v>4504</v>
      </c>
      <c r="C1574" s="275" t="s">
        <v>5240</v>
      </c>
      <c r="D1574" s="264" t="s">
        <v>5301</v>
      </c>
      <c r="E1574" s="334">
        <v>172284.99</v>
      </c>
      <c r="F1574" s="275" t="s">
        <v>5302</v>
      </c>
      <c r="G1574" s="228" t="s">
        <v>5021</v>
      </c>
      <c r="H1574" s="302">
        <v>44549</v>
      </c>
      <c r="I1574" s="302">
        <v>45332</v>
      </c>
      <c r="J1574" s="228"/>
    </row>
    <row r="1575" spans="1:10" ht="34.9" x14ac:dyDescent="0.35">
      <c r="A1575" s="275" t="s">
        <v>5300</v>
      </c>
      <c r="B1575" s="264" t="s">
        <v>4504</v>
      </c>
      <c r="C1575" s="275" t="s">
        <v>5240</v>
      </c>
      <c r="D1575" s="264" t="s">
        <v>5301</v>
      </c>
      <c r="E1575" s="334">
        <v>89025.82</v>
      </c>
      <c r="F1575" s="275" t="s">
        <v>5302</v>
      </c>
      <c r="G1575" s="228" t="s">
        <v>5021</v>
      </c>
      <c r="H1575" s="302">
        <v>44547</v>
      </c>
      <c r="I1575" s="302">
        <v>45332</v>
      </c>
      <c r="J1575" s="228"/>
    </row>
    <row r="1576" spans="1:10" ht="34.9" x14ac:dyDescent="0.35">
      <c r="A1576" s="275" t="s">
        <v>5303</v>
      </c>
      <c r="B1576" s="264" t="s">
        <v>5043</v>
      </c>
      <c r="C1576" s="275" t="s">
        <v>5240</v>
      </c>
      <c r="D1576" s="264" t="s">
        <v>5298</v>
      </c>
      <c r="E1576" s="334">
        <v>41297.68</v>
      </c>
      <c r="F1576" s="275" t="s">
        <v>5304</v>
      </c>
      <c r="G1576" s="228" t="s">
        <v>5021</v>
      </c>
      <c r="H1576" s="302">
        <v>44519</v>
      </c>
      <c r="I1576" s="302">
        <v>44695</v>
      </c>
      <c r="J1576" s="228"/>
    </row>
    <row r="1577" spans="1:10" ht="34.9" x14ac:dyDescent="0.35">
      <c r="A1577" s="275" t="s">
        <v>5305</v>
      </c>
      <c r="B1577" s="264" t="s">
        <v>2119</v>
      </c>
      <c r="C1577" s="275" t="s">
        <v>5240</v>
      </c>
      <c r="D1577" s="264" t="s">
        <v>5306</v>
      </c>
      <c r="E1577" s="334">
        <v>395996</v>
      </c>
      <c r="F1577" s="275" t="s">
        <v>5307</v>
      </c>
      <c r="G1577" s="228" t="s">
        <v>5021</v>
      </c>
      <c r="H1577" s="302">
        <v>44603</v>
      </c>
      <c r="I1577" s="302">
        <v>44970</v>
      </c>
      <c r="J1577" s="228"/>
    </row>
    <row r="1578" spans="1:10" ht="34.9" x14ac:dyDescent="0.35">
      <c r="A1578" s="275" t="s">
        <v>5305</v>
      </c>
      <c r="B1578" s="264" t="s">
        <v>2119</v>
      </c>
      <c r="C1578" s="275" t="s">
        <v>5240</v>
      </c>
      <c r="D1578" s="264" t="s">
        <v>5306</v>
      </c>
      <c r="E1578" s="334">
        <v>260694.39999999999</v>
      </c>
      <c r="F1578" s="275" t="s">
        <v>5308</v>
      </c>
      <c r="G1578" s="228" t="s">
        <v>5021</v>
      </c>
      <c r="H1578" s="302">
        <v>44603</v>
      </c>
      <c r="I1578" s="302">
        <v>44970</v>
      </c>
      <c r="J1578" s="228"/>
    </row>
    <row r="1579" spans="1:10" ht="23.25" x14ac:dyDescent="0.35">
      <c r="A1579" s="275" t="s">
        <v>5309</v>
      </c>
      <c r="B1579" s="264" t="s">
        <v>4504</v>
      </c>
      <c r="C1579" s="275" t="s">
        <v>5240</v>
      </c>
      <c r="D1579" s="264" t="s">
        <v>5310</v>
      </c>
      <c r="E1579" s="334">
        <v>61500</v>
      </c>
      <c r="F1579" s="275" t="s">
        <v>5311</v>
      </c>
      <c r="G1579" s="228" t="s">
        <v>5021</v>
      </c>
      <c r="H1579" s="302">
        <v>44526</v>
      </c>
      <c r="I1579" s="302">
        <v>44577</v>
      </c>
      <c r="J1579" s="228"/>
    </row>
    <row r="1580" spans="1:10" ht="23.25" x14ac:dyDescent="0.35">
      <c r="A1580" s="275" t="s">
        <v>5312</v>
      </c>
      <c r="B1580" s="264" t="s">
        <v>4504</v>
      </c>
      <c r="C1580" s="275" t="s">
        <v>5240</v>
      </c>
      <c r="D1580" s="264" t="s">
        <v>5313</v>
      </c>
      <c r="E1580" s="334">
        <v>2182895</v>
      </c>
      <c r="F1580" s="275" t="s">
        <v>5314</v>
      </c>
      <c r="G1580" s="228" t="s">
        <v>5021</v>
      </c>
      <c r="H1580" s="302">
        <v>44496</v>
      </c>
      <c r="I1580" s="302">
        <v>44586</v>
      </c>
      <c r="J1580" s="228"/>
    </row>
    <row r="1581" spans="1:10" ht="23.25" x14ac:dyDescent="0.35">
      <c r="A1581" s="275" t="s">
        <v>5315</v>
      </c>
      <c r="B1581" s="264" t="s">
        <v>4742</v>
      </c>
      <c r="C1581" s="275" t="s">
        <v>5240</v>
      </c>
      <c r="D1581" s="264" t="s">
        <v>5316</v>
      </c>
      <c r="E1581" s="334">
        <v>668129.72</v>
      </c>
      <c r="F1581" s="275" t="s">
        <v>5317</v>
      </c>
      <c r="G1581" s="228" t="s">
        <v>5021</v>
      </c>
      <c r="H1581" s="302">
        <v>44476</v>
      </c>
      <c r="I1581" s="302">
        <v>45216</v>
      </c>
      <c r="J1581" s="228"/>
    </row>
    <row r="1582" spans="1:10" ht="23.25" x14ac:dyDescent="0.35">
      <c r="A1582" s="275" t="s">
        <v>5318</v>
      </c>
      <c r="B1582" s="264" t="s">
        <v>4504</v>
      </c>
      <c r="C1582" s="275" t="s">
        <v>5240</v>
      </c>
      <c r="D1582" s="264" t="s">
        <v>5319</v>
      </c>
      <c r="E1582" s="334">
        <v>70000</v>
      </c>
      <c r="F1582" s="275" t="s">
        <v>5320</v>
      </c>
      <c r="G1582" s="228" t="s">
        <v>5021</v>
      </c>
      <c r="H1582" s="302">
        <v>44489</v>
      </c>
      <c r="I1582" s="302">
        <v>44549</v>
      </c>
      <c r="J1582" s="228"/>
    </row>
    <row r="1583" spans="1:10" ht="23.25" x14ac:dyDescent="0.35">
      <c r="A1583" s="275" t="s">
        <v>5321</v>
      </c>
      <c r="B1583" s="264" t="s">
        <v>4504</v>
      </c>
      <c r="C1583" s="275" t="s">
        <v>5240</v>
      </c>
      <c r="D1583" s="264" t="s">
        <v>5306</v>
      </c>
      <c r="E1583" s="334">
        <v>224880</v>
      </c>
      <c r="F1583" s="275" t="s">
        <v>5322</v>
      </c>
      <c r="G1583" s="228" t="s">
        <v>5021</v>
      </c>
      <c r="H1583" s="302">
        <v>44511</v>
      </c>
      <c r="I1583" s="302">
        <v>44877</v>
      </c>
      <c r="J1583" s="228"/>
    </row>
    <row r="1584" spans="1:10" ht="23.25" x14ac:dyDescent="0.35">
      <c r="A1584" s="275" t="s">
        <v>5323</v>
      </c>
      <c r="B1584" s="264" t="s">
        <v>4742</v>
      </c>
      <c r="C1584" s="275" t="s">
        <v>5240</v>
      </c>
      <c r="D1584" s="264" t="s">
        <v>5306</v>
      </c>
      <c r="E1584" s="334">
        <v>158100</v>
      </c>
      <c r="F1584" s="275" t="s">
        <v>5324</v>
      </c>
      <c r="G1584" s="228" t="s">
        <v>5021</v>
      </c>
      <c r="H1584" s="302">
        <v>44469</v>
      </c>
      <c r="I1584" s="302">
        <v>44926</v>
      </c>
      <c r="J1584" s="228"/>
    </row>
    <row r="1585" spans="1:10" ht="23.25" x14ac:dyDescent="0.35">
      <c r="A1585" s="275" t="s">
        <v>5325</v>
      </c>
      <c r="B1585" s="264" t="s">
        <v>5043</v>
      </c>
      <c r="C1585" s="275" t="s">
        <v>5240</v>
      </c>
      <c r="D1585" s="264" t="s">
        <v>5316</v>
      </c>
      <c r="E1585" s="334">
        <v>103636.1</v>
      </c>
      <c r="F1585" s="275" t="s">
        <v>5326</v>
      </c>
      <c r="G1585" s="228" t="s">
        <v>5021</v>
      </c>
      <c r="H1585" s="302">
        <v>44452</v>
      </c>
      <c r="I1585" s="302">
        <v>44483</v>
      </c>
      <c r="J1585" s="228"/>
    </row>
    <row r="1586" spans="1:10" ht="23.25" x14ac:dyDescent="0.35">
      <c r="A1586" s="275" t="s">
        <v>5327</v>
      </c>
      <c r="B1586" s="264" t="s">
        <v>4504</v>
      </c>
      <c r="C1586" s="275" t="s">
        <v>5240</v>
      </c>
      <c r="D1586" s="264" t="s">
        <v>5328</v>
      </c>
      <c r="E1586" s="334">
        <v>200522.33</v>
      </c>
      <c r="F1586" s="275" t="s">
        <v>5329</v>
      </c>
      <c r="G1586" s="228" t="s">
        <v>5021</v>
      </c>
      <c r="H1586" s="302">
        <v>44491</v>
      </c>
      <c r="I1586" s="302">
        <v>45246</v>
      </c>
      <c r="J1586" s="228"/>
    </row>
    <row r="1587" spans="1:10" ht="23.25" x14ac:dyDescent="0.35">
      <c r="A1587" s="275" t="s">
        <v>5330</v>
      </c>
      <c r="B1587" s="264" t="s">
        <v>4504</v>
      </c>
      <c r="C1587" s="275" t="s">
        <v>5240</v>
      </c>
      <c r="D1587" s="264" t="s">
        <v>5331</v>
      </c>
      <c r="E1587" s="334">
        <v>84260</v>
      </c>
      <c r="F1587" s="275" t="s">
        <v>5332</v>
      </c>
      <c r="G1587" s="228" t="s">
        <v>5021</v>
      </c>
      <c r="H1587" s="302">
        <v>44463</v>
      </c>
      <c r="I1587" s="302">
        <v>44493</v>
      </c>
      <c r="J1587" s="228"/>
    </row>
    <row r="1588" spans="1:10" ht="23.25" x14ac:dyDescent="0.35">
      <c r="A1588" s="275" t="s">
        <v>5333</v>
      </c>
      <c r="B1588" s="264" t="s">
        <v>4742</v>
      </c>
      <c r="C1588" s="275" t="s">
        <v>5240</v>
      </c>
      <c r="D1588" s="264" t="s">
        <v>5334</v>
      </c>
      <c r="E1588" s="334">
        <v>116535</v>
      </c>
      <c r="F1588" s="275" t="s">
        <v>5299</v>
      </c>
      <c r="G1588" s="228" t="s">
        <v>5021</v>
      </c>
      <c r="H1588" s="302">
        <v>44453</v>
      </c>
      <c r="I1588" s="302">
        <v>44482</v>
      </c>
      <c r="J1588" s="228"/>
    </row>
    <row r="1589" spans="1:10" ht="23.25" x14ac:dyDescent="0.35">
      <c r="A1589" s="275" t="s">
        <v>5335</v>
      </c>
      <c r="B1589" s="264" t="s">
        <v>2119</v>
      </c>
      <c r="C1589" s="275" t="s">
        <v>5240</v>
      </c>
      <c r="D1589" s="264" t="s">
        <v>5334</v>
      </c>
      <c r="E1589" s="334">
        <v>166938</v>
      </c>
      <c r="F1589" s="275" t="s">
        <v>5336</v>
      </c>
      <c r="G1589" s="228" t="s">
        <v>5021</v>
      </c>
      <c r="H1589" s="302">
        <v>44510</v>
      </c>
      <c r="I1589" s="302">
        <v>44876</v>
      </c>
      <c r="J1589" s="228"/>
    </row>
    <row r="1590" spans="1:10" ht="46.5" x14ac:dyDescent="0.35">
      <c r="A1590" s="275" t="s">
        <v>5337</v>
      </c>
      <c r="B1590" s="264" t="s">
        <v>4504</v>
      </c>
      <c r="C1590" s="275" t="s">
        <v>5240</v>
      </c>
      <c r="D1590" s="264" t="s">
        <v>5338</v>
      </c>
      <c r="E1590" s="334">
        <v>65012.1</v>
      </c>
      <c r="F1590" s="275" t="s">
        <v>5339</v>
      </c>
      <c r="G1590" s="228" t="s">
        <v>5021</v>
      </c>
      <c r="H1590" s="302">
        <v>44456</v>
      </c>
      <c r="I1590" s="302">
        <v>44854</v>
      </c>
      <c r="J1590" s="228"/>
    </row>
    <row r="1591" spans="1:10" ht="34.9" x14ac:dyDescent="0.35">
      <c r="A1591" s="275" t="s">
        <v>5340</v>
      </c>
      <c r="B1591" s="264" t="s">
        <v>4504</v>
      </c>
      <c r="C1591" s="275" t="s">
        <v>5240</v>
      </c>
      <c r="D1591" s="264" t="s">
        <v>5341</v>
      </c>
      <c r="E1591" s="334">
        <v>611400</v>
      </c>
      <c r="F1591" s="275" t="s">
        <v>5342</v>
      </c>
      <c r="G1591" s="228" t="s">
        <v>5021</v>
      </c>
      <c r="H1591" s="302">
        <v>44462</v>
      </c>
      <c r="I1591" s="302">
        <v>45657</v>
      </c>
      <c r="J1591" s="228"/>
    </row>
    <row r="1592" spans="1:10" ht="23.25" x14ac:dyDescent="0.35">
      <c r="A1592" s="275" t="s">
        <v>5343</v>
      </c>
      <c r="B1592" s="264" t="s">
        <v>4504</v>
      </c>
      <c r="C1592" s="275" t="s">
        <v>5240</v>
      </c>
      <c r="D1592" s="264" t="s">
        <v>5344</v>
      </c>
      <c r="E1592" s="334">
        <v>259750</v>
      </c>
      <c r="F1592" s="275" t="s">
        <v>5345</v>
      </c>
      <c r="G1592" s="228" t="s">
        <v>5021</v>
      </c>
      <c r="H1592" s="302">
        <v>44454</v>
      </c>
      <c r="I1592" s="302">
        <v>44484</v>
      </c>
      <c r="J1592" s="228"/>
    </row>
    <row r="1593" spans="1:10" ht="34.9" x14ac:dyDescent="0.35">
      <c r="A1593" s="275" t="s">
        <v>5346</v>
      </c>
      <c r="B1593" s="264" t="s">
        <v>4504</v>
      </c>
      <c r="C1593" s="275" t="s">
        <v>5240</v>
      </c>
      <c r="D1593" s="264" t="s">
        <v>5347</v>
      </c>
      <c r="E1593" s="334">
        <v>247999.42</v>
      </c>
      <c r="F1593" s="275" t="s">
        <v>5348</v>
      </c>
      <c r="G1593" s="228" t="s">
        <v>5021</v>
      </c>
      <c r="H1593" s="302">
        <v>44488</v>
      </c>
      <c r="I1593" s="302">
        <v>44589</v>
      </c>
      <c r="J1593" s="228"/>
    </row>
    <row r="1594" spans="1:10" ht="23.25" x14ac:dyDescent="0.35">
      <c r="A1594" s="275" t="s">
        <v>5349</v>
      </c>
      <c r="B1594" s="264" t="s">
        <v>4504</v>
      </c>
      <c r="C1594" s="275" t="s">
        <v>5240</v>
      </c>
      <c r="D1594" s="264" t="s">
        <v>5269</v>
      </c>
      <c r="E1594" s="334">
        <v>93456</v>
      </c>
      <c r="F1594" s="275" t="s">
        <v>5350</v>
      </c>
      <c r="G1594" s="228" t="s">
        <v>5021</v>
      </c>
      <c r="H1594" s="302">
        <v>44424</v>
      </c>
      <c r="I1594" s="302">
        <v>44812</v>
      </c>
      <c r="J1594" s="228"/>
    </row>
    <row r="1595" spans="1:10" ht="23.25" x14ac:dyDescent="0.35">
      <c r="A1595" s="275" t="s">
        <v>5351</v>
      </c>
      <c r="B1595" s="264" t="s">
        <v>4742</v>
      </c>
      <c r="C1595" s="275" t="s">
        <v>5240</v>
      </c>
      <c r="D1595" s="264" t="s">
        <v>5352</v>
      </c>
      <c r="E1595" s="334">
        <v>97248.28</v>
      </c>
      <c r="F1595" s="275" t="s">
        <v>5353</v>
      </c>
      <c r="G1595" s="228" t="s">
        <v>5021</v>
      </c>
      <c r="H1595" s="302">
        <v>44414</v>
      </c>
      <c r="I1595" s="302">
        <v>44477</v>
      </c>
      <c r="J1595" s="228"/>
    </row>
    <row r="1596" spans="1:10" ht="23.25" x14ac:dyDescent="0.35">
      <c r="A1596" s="275" t="s">
        <v>5354</v>
      </c>
      <c r="B1596" s="264" t="s">
        <v>4504</v>
      </c>
      <c r="C1596" s="275" t="s">
        <v>5240</v>
      </c>
      <c r="D1596" s="264" t="s">
        <v>5355</v>
      </c>
      <c r="E1596" s="334">
        <v>92034</v>
      </c>
      <c r="F1596" s="275" t="s">
        <v>5356</v>
      </c>
      <c r="G1596" s="228" t="s">
        <v>5021</v>
      </c>
      <c r="H1596" s="302">
        <v>44434</v>
      </c>
      <c r="I1596" s="302">
        <v>44597</v>
      </c>
      <c r="J1596" s="228"/>
    </row>
    <row r="1597" spans="1:10" ht="23.25" x14ac:dyDescent="0.35">
      <c r="A1597" s="275" t="s">
        <v>5357</v>
      </c>
      <c r="B1597" s="264" t="s">
        <v>4504</v>
      </c>
      <c r="C1597" s="275" t="s">
        <v>5240</v>
      </c>
      <c r="D1597" s="264" t="s">
        <v>5272</v>
      </c>
      <c r="E1597" s="334">
        <v>154371.19</v>
      </c>
      <c r="F1597" s="275" t="s">
        <v>5358</v>
      </c>
      <c r="G1597" s="228" t="s">
        <v>5021</v>
      </c>
      <c r="H1597" s="302">
        <v>44439</v>
      </c>
      <c r="I1597" s="302">
        <v>44806</v>
      </c>
      <c r="J1597" s="228"/>
    </row>
    <row r="1598" spans="1:10" ht="23.25" x14ac:dyDescent="0.35">
      <c r="A1598" s="275" t="s">
        <v>5359</v>
      </c>
      <c r="B1598" s="264" t="s">
        <v>4504</v>
      </c>
      <c r="C1598" s="275" t="s">
        <v>5240</v>
      </c>
      <c r="D1598" s="264" t="s">
        <v>5360</v>
      </c>
      <c r="E1598" s="334">
        <v>67257</v>
      </c>
      <c r="F1598" s="275" t="s">
        <v>5361</v>
      </c>
      <c r="G1598" s="228" t="s">
        <v>5021</v>
      </c>
      <c r="H1598" s="302">
        <v>44426</v>
      </c>
      <c r="I1598" s="302">
        <v>44516</v>
      </c>
      <c r="J1598" s="228"/>
    </row>
    <row r="1599" spans="1:10" ht="23.25" x14ac:dyDescent="0.35">
      <c r="A1599" s="275" t="s">
        <v>5362</v>
      </c>
      <c r="B1599" s="264" t="s">
        <v>4504</v>
      </c>
      <c r="C1599" s="275" t="s">
        <v>5240</v>
      </c>
      <c r="D1599" s="264" t="s">
        <v>5363</v>
      </c>
      <c r="E1599" s="334">
        <v>275040</v>
      </c>
      <c r="F1599" s="275" t="s">
        <v>5364</v>
      </c>
      <c r="G1599" s="228" t="s">
        <v>5021</v>
      </c>
      <c r="H1599" s="302">
        <v>44411</v>
      </c>
      <c r="I1599" s="302">
        <v>45273</v>
      </c>
      <c r="J1599" s="228"/>
    </row>
    <row r="1600" spans="1:10" ht="46.5" x14ac:dyDescent="0.35">
      <c r="A1600" s="275" t="s">
        <v>5365</v>
      </c>
      <c r="B1600" s="264" t="s">
        <v>4504</v>
      </c>
      <c r="C1600" s="275" t="s">
        <v>5240</v>
      </c>
      <c r="D1600" s="264" t="s">
        <v>5250</v>
      </c>
      <c r="E1600" s="334">
        <v>136800</v>
      </c>
      <c r="F1600" s="275" t="s">
        <v>5366</v>
      </c>
      <c r="G1600" s="228" t="s">
        <v>5021</v>
      </c>
      <c r="H1600" s="302">
        <v>44412</v>
      </c>
      <c r="I1600" s="302">
        <v>45145</v>
      </c>
      <c r="J1600" s="228"/>
    </row>
    <row r="1601" spans="1:10" ht="23.25" x14ac:dyDescent="0.35">
      <c r="A1601" s="275" t="s">
        <v>5367</v>
      </c>
      <c r="B1601" s="264" t="s">
        <v>4742</v>
      </c>
      <c r="C1601" s="275" t="s">
        <v>5240</v>
      </c>
      <c r="D1601" s="264" t="s">
        <v>5347</v>
      </c>
      <c r="E1601" s="334">
        <v>99842.16</v>
      </c>
      <c r="F1601" s="275" t="s">
        <v>5368</v>
      </c>
      <c r="G1601" s="228" t="s">
        <v>5021</v>
      </c>
      <c r="H1601" s="302">
        <v>44371</v>
      </c>
      <c r="I1601" s="302">
        <v>44554</v>
      </c>
      <c r="J1601" s="228"/>
    </row>
    <row r="1602" spans="1:10" ht="23.25" x14ac:dyDescent="0.35">
      <c r="A1602" s="275" t="s">
        <v>5369</v>
      </c>
      <c r="B1602" s="264" t="s">
        <v>5043</v>
      </c>
      <c r="C1602" s="275" t="s">
        <v>5240</v>
      </c>
      <c r="D1602" s="264" t="s">
        <v>5334</v>
      </c>
      <c r="E1602" s="334">
        <v>47130.64</v>
      </c>
      <c r="F1602" s="275" t="s">
        <v>5370</v>
      </c>
      <c r="G1602" s="228" t="s">
        <v>5021</v>
      </c>
      <c r="H1602" s="302">
        <v>44357</v>
      </c>
      <c r="I1602" s="302">
        <v>44722</v>
      </c>
      <c r="J1602" s="228"/>
    </row>
    <row r="1603" spans="1:10" ht="34.9" x14ac:dyDescent="0.35">
      <c r="A1603" s="275" t="s">
        <v>5371</v>
      </c>
      <c r="B1603" s="264" t="s">
        <v>2119</v>
      </c>
      <c r="C1603" s="275" t="s">
        <v>5240</v>
      </c>
      <c r="D1603" s="264" t="s">
        <v>5352</v>
      </c>
      <c r="E1603" s="334">
        <v>203003.9</v>
      </c>
      <c r="F1603" s="275" t="s">
        <v>5372</v>
      </c>
      <c r="G1603" s="228" t="s">
        <v>5021</v>
      </c>
      <c r="H1603" s="302">
        <v>44410</v>
      </c>
      <c r="I1603" s="302">
        <v>44775</v>
      </c>
      <c r="J1603" s="228"/>
    </row>
    <row r="1604" spans="1:10" ht="17.649999999999999" x14ac:dyDescent="0.35">
      <c r="A1604" s="57" t="s">
        <v>184</v>
      </c>
      <c r="B1604" s="58"/>
      <c r="C1604" s="58"/>
      <c r="D1604" s="58"/>
      <c r="E1604" s="332">
        <f>SUM(E1605:E1646)</f>
        <v>4553142.0200000014</v>
      </c>
      <c r="F1604" s="58"/>
      <c r="G1604" s="306"/>
      <c r="H1604" s="308"/>
      <c r="I1604" s="306"/>
      <c r="J1604" s="306"/>
    </row>
    <row r="1605" spans="1:10" ht="23.25" x14ac:dyDescent="0.35">
      <c r="A1605" s="275" t="s">
        <v>5373</v>
      </c>
      <c r="B1605" s="264" t="s">
        <v>5043</v>
      </c>
      <c r="C1605" s="275" t="s">
        <v>5240</v>
      </c>
      <c r="D1605" s="264" t="s">
        <v>5374</v>
      </c>
      <c r="E1605" s="334">
        <v>47977.02</v>
      </c>
      <c r="F1605" s="275" t="s">
        <v>5375</v>
      </c>
      <c r="G1605" s="228" t="s">
        <v>5021</v>
      </c>
      <c r="H1605" s="302">
        <v>44798</v>
      </c>
      <c r="I1605" s="302">
        <v>45165</v>
      </c>
      <c r="J1605" s="228"/>
    </row>
    <row r="1606" spans="1:10" ht="23.25" x14ac:dyDescent="0.35">
      <c r="A1606" s="264" t="s">
        <v>5376</v>
      </c>
      <c r="B1606" s="264" t="s">
        <v>4504</v>
      </c>
      <c r="C1606" s="275" t="s">
        <v>5240</v>
      </c>
      <c r="D1606" s="264" t="s">
        <v>5377</v>
      </c>
      <c r="E1606" s="334"/>
      <c r="F1606" s="264"/>
      <c r="G1606" s="228" t="s">
        <v>5378</v>
      </c>
      <c r="H1606" s="302"/>
      <c r="I1606" s="228"/>
      <c r="J1606" s="228"/>
    </row>
    <row r="1607" spans="1:10" ht="23.25" x14ac:dyDescent="0.35">
      <c r="A1607" s="275" t="s">
        <v>5379</v>
      </c>
      <c r="B1607" s="264" t="s">
        <v>5043</v>
      </c>
      <c r="C1607" s="275" t="s">
        <v>5240</v>
      </c>
      <c r="D1607" s="264" t="s">
        <v>5380</v>
      </c>
      <c r="E1607" s="334">
        <v>200250</v>
      </c>
      <c r="F1607" s="275" t="s">
        <v>5381</v>
      </c>
      <c r="G1607" s="228" t="s">
        <v>5021</v>
      </c>
      <c r="H1607" s="302">
        <v>44789</v>
      </c>
      <c r="I1607" s="302">
        <v>45156</v>
      </c>
      <c r="J1607" s="228"/>
    </row>
    <row r="1608" spans="1:10" ht="23.25" x14ac:dyDescent="0.35">
      <c r="A1608" s="275" t="s">
        <v>5382</v>
      </c>
      <c r="B1608" s="264" t="s">
        <v>4504</v>
      </c>
      <c r="C1608" s="275" t="s">
        <v>5240</v>
      </c>
      <c r="D1608" s="264" t="s">
        <v>5383</v>
      </c>
      <c r="E1608" s="334">
        <v>250970</v>
      </c>
      <c r="F1608" s="275" t="s">
        <v>5384</v>
      </c>
      <c r="G1608" s="228" t="s">
        <v>5021</v>
      </c>
      <c r="H1608" s="302"/>
      <c r="I1608" s="228"/>
      <c r="J1608" s="228"/>
    </row>
    <row r="1609" spans="1:10" ht="23.25" x14ac:dyDescent="0.35">
      <c r="A1609" s="275" t="s">
        <v>5325</v>
      </c>
      <c r="B1609" s="264" t="s">
        <v>5043</v>
      </c>
      <c r="C1609" s="275" t="s">
        <v>5240</v>
      </c>
      <c r="D1609" s="264" t="s">
        <v>5377</v>
      </c>
      <c r="E1609" s="334">
        <v>171958.02</v>
      </c>
      <c r="F1609" s="275" t="s">
        <v>5385</v>
      </c>
      <c r="G1609" s="228" t="s">
        <v>5021</v>
      </c>
      <c r="H1609" s="302">
        <v>44789</v>
      </c>
      <c r="I1609" s="302">
        <v>45579</v>
      </c>
      <c r="J1609" s="228"/>
    </row>
    <row r="1610" spans="1:10" ht="23.25" x14ac:dyDescent="0.35">
      <c r="A1610" s="275" t="s">
        <v>5386</v>
      </c>
      <c r="B1610" s="264" t="s">
        <v>4504</v>
      </c>
      <c r="C1610" s="275" t="s">
        <v>5240</v>
      </c>
      <c r="D1610" s="264" t="s">
        <v>5387</v>
      </c>
      <c r="E1610" s="334">
        <v>243985.8</v>
      </c>
      <c r="F1610" s="275" t="s">
        <v>5388</v>
      </c>
      <c r="G1610" s="228" t="s">
        <v>5021</v>
      </c>
      <c r="H1610" s="302"/>
      <c r="I1610" s="228"/>
      <c r="J1610" s="228"/>
    </row>
    <row r="1611" spans="1:10" ht="34.9" x14ac:dyDescent="0.35">
      <c r="A1611" s="275" t="s">
        <v>5389</v>
      </c>
      <c r="B1611" s="264" t="s">
        <v>4504</v>
      </c>
      <c r="C1611" s="275" t="s">
        <v>5240</v>
      </c>
      <c r="D1611" s="264" t="s">
        <v>5390</v>
      </c>
      <c r="E1611" s="334">
        <v>46138</v>
      </c>
      <c r="F1611" s="275" t="s">
        <v>5391</v>
      </c>
      <c r="G1611" s="228" t="s">
        <v>5021</v>
      </c>
      <c r="H1611" s="302">
        <v>44799</v>
      </c>
      <c r="I1611" s="302">
        <v>44876</v>
      </c>
      <c r="J1611" s="228"/>
    </row>
    <row r="1612" spans="1:10" ht="34.9" x14ac:dyDescent="0.35">
      <c r="A1612" s="275" t="s">
        <v>5392</v>
      </c>
      <c r="B1612" s="264" t="s">
        <v>4504</v>
      </c>
      <c r="C1612" s="275" t="s">
        <v>5240</v>
      </c>
      <c r="D1612" s="264" t="s">
        <v>5380</v>
      </c>
      <c r="E1612" s="334">
        <v>67300</v>
      </c>
      <c r="F1612" s="275" t="s">
        <v>5393</v>
      </c>
      <c r="G1612" s="228" t="s">
        <v>5021</v>
      </c>
      <c r="H1612" s="302">
        <v>44760</v>
      </c>
      <c r="I1612" s="302">
        <v>44821</v>
      </c>
      <c r="J1612" s="228"/>
    </row>
    <row r="1613" spans="1:10" ht="23.25" x14ac:dyDescent="0.35">
      <c r="A1613" s="264" t="s">
        <v>5394</v>
      </c>
      <c r="B1613" s="264" t="s">
        <v>4504</v>
      </c>
      <c r="C1613" s="275" t="s">
        <v>5240</v>
      </c>
      <c r="D1613" s="264" t="s">
        <v>5395</v>
      </c>
      <c r="E1613" s="334">
        <v>191000</v>
      </c>
      <c r="F1613" s="275" t="s">
        <v>5396</v>
      </c>
      <c r="G1613" s="228" t="s">
        <v>5021</v>
      </c>
      <c r="H1613" s="302">
        <v>44769</v>
      </c>
      <c r="I1613" s="302">
        <v>45133</v>
      </c>
      <c r="J1613" s="228"/>
    </row>
    <row r="1614" spans="1:10" ht="23.25" x14ac:dyDescent="0.35">
      <c r="A1614" s="275" t="s">
        <v>5397</v>
      </c>
      <c r="B1614" s="264" t="s">
        <v>4742</v>
      </c>
      <c r="C1614" s="275" t="s">
        <v>5240</v>
      </c>
      <c r="D1614" s="264" t="s">
        <v>5398</v>
      </c>
      <c r="E1614" s="334">
        <v>63036.89</v>
      </c>
      <c r="F1614" s="275" t="s">
        <v>5399</v>
      </c>
      <c r="G1614" s="228" t="s">
        <v>5021</v>
      </c>
      <c r="H1614" s="302">
        <v>44750</v>
      </c>
      <c r="I1614" s="302">
        <v>44810</v>
      </c>
      <c r="J1614" s="228"/>
    </row>
    <row r="1615" spans="1:10" ht="23.25" x14ac:dyDescent="0.35">
      <c r="A1615" s="275" t="s">
        <v>5400</v>
      </c>
      <c r="B1615" s="264" t="s">
        <v>4742</v>
      </c>
      <c r="C1615" s="275" t="s">
        <v>5240</v>
      </c>
      <c r="D1615" s="264" t="s">
        <v>5401</v>
      </c>
      <c r="E1615" s="334">
        <v>132210.62</v>
      </c>
      <c r="F1615" s="275" t="s">
        <v>5353</v>
      </c>
      <c r="G1615" s="228" t="s">
        <v>5021</v>
      </c>
      <c r="H1615" s="302">
        <v>44743</v>
      </c>
      <c r="I1615" s="302">
        <v>44803</v>
      </c>
      <c r="J1615" s="228"/>
    </row>
    <row r="1616" spans="1:10" ht="23.25" x14ac:dyDescent="0.35">
      <c r="A1616" s="264" t="s">
        <v>5402</v>
      </c>
      <c r="B1616" s="264" t="s">
        <v>4504</v>
      </c>
      <c r="C1616" s="275" t="s">
        <v>5240</v>
      </c>
      <c r="D1616" s="264" t="s">
        <v>5403</v>
      </c>
      <c r="E1616" s="334">
        <v>103916</v>
      </c>
      <c r="F1616" s="275" t="s">
        <v>5404</v>
      </c>
      <c r="G1616" s="228" t="s">
        <v>5021</v>
      </c>
      <c r="H1616" s="302">
        <v>44755</v>
      </c>
      <c r="I1616" s="302">
        <v>44847</v>
      </c>
      <c r="J1616" s="228"/>
    </row>
    <row r="1617" spans="1:10" ht="34.9" x14ac:dyDescent="0.35">
      <c r="A1617" s="275" t="s">
        <v>5405</v>
      </c>
      <c r="B1617" s="264" t="s">
        <v>5043</v>
      </c>
      <c r="C1617" s="275" t="s">
        <v>5240</v>
      </c>
      <c r="D1617" s="264" t="s">
        <v>5406</v>
      </c>
      <c r="E1617" s="334">
        <v>166604</v>
      </c>
      <c r="F1617" s="275" t="s">
        <v>5407</v>
      </c>
      <c r="G1617" s="228" t="s">
        <v>5021</v>
      </c>
      <c r="H1617" s="302">
        <v>44727</v>
      </c>
      <c r="I1617" s="302">
        <v>45100</v>
      </c>
      <c r="J1617" s="228"/>
    </row>
    <row r="1618" spans="1:10" ht="46.5" x14ac:dyDescent="0.35">
      <c r="A1618" s="275" t="s">
        <v>5408</v>
      </c>
      <c r="B1618" s="264" t="s">
        <v>4504</v>
      </c>
      <c r="C1618" s="275" t="s">
        <v>5240</v>
      </c>
      <c r="D1618" s="264" t="s">
        <v>5409</v>
      </c>
      <c r="E1618" s="334">
        <v>62422</v>
      </c>
      <c r="F1618" s="275" t="s">
        <v>5410</v>
      </c>
      <c r="G1618" s="228" t="s">
        <v>5021</v>
      </c>
      <c r="H1618" s="302">
        <v>44754</v>
      </c>
      <c r="I1618" s="302">
        <v>45119</v>
      </c>
      <c r="J1618" s="228"/>
    </row>
    <row r="1619" spans="1:10" ht="46.5" x14ac:dyDescent="0.35">
      <c r="A1619" s="275" t="s">
        <v>5411</v>
      </c>
      <c r="B1619" s="264" t="s">
        <v>4504</v>
      </c>
      <c r="C1619" s="275" t="s">
        <v>5240</v>
      </c>
      <c r="D1619" s="264" t="s">
        <v>5374</v>
      </c>
      <c r="E1619" s="334">
        <v>101126</v>
      </c>
      <c r="F1619" s="275" t="s">
        <v>5412</v>
      </c>
      <c r="G1619" s="228" t="s">
        <v>5021</v>
      </c>
      <c r="H1619" s="302">
        <v>44740</v>
      </c>
      <c r="I1619" s="302">
        <v>45219</v>
      </c>
      <c r="J1619" s="228"/>
    </row>
    <row r="1620" spans="1:10" ht="23.25" x14ac:dyDescent="0.35">
      <c r="A1620" s="264" t="s">
        <v>5413</v>
      </c>
      <c r="B1620" s="264" t="s">
        <v>2119</v>
      </c>
      <c r="C1620" s="275" t="s">
        <v>5240</v>
      </c>
      <c r="D1620" s="264" t="s">
        <v>5398</v>
      </c>
      <c r="E1620" s="334">
        <v>220444.5</v>
      </c>
      <c r="F1620" s="275" t="s">
        <v>5414</v>
      </c>
      <c r="G1620" s="228" t="s">
        <v>5021</v>
      </c>
      <c r="H1620" s="302">
        <v>44777</v>
      </c>
      <c r="I1620" s="302">
        <v>45142</v>
      </c>
      <c r="J1620" s="228"/>
    </row>
    <row r="1621" spans="1:10" ht="46.5" x14ac:dyDescent="0.35">
      <c r="A1621" s="275" t="s">
        <v>5415</v>
      </c>
      <c r="B1621" s="264" t="s">
        <v>4504</v>
      </c>
      <c r="C1621" s="275" t="s">
        <v>5240</v>
      </c>
      <c r="D1621" s="264" t="s">
        <v>5416</v>
      </c>
      <c r="E1621" s="334">
        <v>39576.68</v>
      </c>
      <c r="F1621" s="275" t="s">
        <v>5417</v>
      </c>
      <c r="G1621" s="228" t="s">
        <v>5021</v>
      </c>
      <c r="H1621" s="302">
        <v>44727</v>
      </c>
      <c r="I1621" s="302">
        <v>44788</v>
      </c>
      <c r="J1621" s="228"/>
    </row>
    <row r="1622" spans="1:10" ht="34.9" x14ac:dyDescent="0.35">
      <c r="A1622" s="264" t="s">
        <v>5418</v>
      </c>
      <c r="B1622" s="264" t="s">
        <v>5043</v>
      </c>
      <c r="C1622" s="275" t="s">
        <v>5240</v>
      </c>
      <c r="D1622" s="264" t="s">
        <v>5419</v>
      </c>
      <c r="E1622" s="334">
        <v>56293.919999999998</v>
      </c>
      <c r="F1622" s="275" t="s">
        <v>5420</v>
      </c>
      <c r="G1622" s="228" t="s">
        <v>5021</v>
      </c>
      <c r="H1622" s="302">
        <v>44708</v>
      </c>
      <c r="I1622" s="302">
        <v>44892</v>
      </c>
      <c r="J1622" s="228"/>
    </row>
    <row r="1623" spans="1:10" ht="34.9" x14ac:dyDescent="0.35">
      <c r="A1623" s="275" t="s">
        <v>5421</v>
      </c>
      <c r="B1623" s="264" t="s">
        <v>4504</v>
      </c>
      <c r="C1623" s="275" t="s">
        <v>5240</v>
      </c>
      <c r="D1623" s="264" t="s">
        <v>5380</v>
      </c>
      <c r="E1623" s="334">
        <v>36960</v>
      </c>
      <c r="F1623" s="275" t="s">
        <v>5422</v>
      </c>
      <c r="G1623" s="228" t="s">
        <v>5021</v>
      </c>
      <c r="H1623" s="302"/>
      <c r="I1623" s="228"/>
      <c r="J1623" s="228"/>
    </row>
    <row r="1624" spans="1:10" ht="23.25" x14ac:dyDescent="0.35">
      <c r="A1624" s="264" t="s">
        <v>5423</v>
      </c>
      <c r="B1624" s="264" t="s">
        <v>4504</v>
      </c>
      <c r="C1624" s="275" t="s">
        <v>5240</v>
      </c>
      <c r="D1624" s="264" t="s">
        <v>5424</v>
      </c>
      <c r="E1624" s="334">
        <v>183470</v>
      </c>
      <c r="F1624" s="275" t="s">
        <v>5425</v>
      </c>
      <c r="G1624" s="228" t="s">
        <v>5021</v>
      </c>
      <c r="H1624" s="302">
        <v>44742</v>
      </c>
      <c r="I1624" s="302">
        <v>44807</v>
      </c>
      <c r="J1624" s="228"/>
    </row>
    <row r="1625" spans="1:10" ht="34.9" x14ac:dyDescent="0.35">
      <c r="A1625" s="275" t="s">
        <v>5426</v>
      </c>
      <c r="B1625" s="264" t="s">
        <v>4504</v>
      </c>
      <c r="C1625" s="275" t="s">
        <v>5240</v>
      </c>
      <c r="D1625" s="264" t="s">
        <v>5427</v>
      </c>
      <c r="E1625" s="334">
        <v>50026.720000000001</v>
      </c>
      <c r="F1625" s="275" t="s">
        <v>5428</v>
      </c>
      <c r="G1625" s="228" t="s">
        <v>5021</v>
      </c>
      <c r="H1625" s="302">
        <v>44728</v>
      </c>
      <c r="I1625" s="302">
        <v>44882</v>
      </c>
      <c r="J1625" s="228"/>
    </row>
    <row r="1626" spans="1:10" ht="23.25" x14ac:dyDescent="0.35">
      <c r="A1626" s="275" t="s">
        <v>5429</v>
      </c>
      <c r="B1626" s="264" t="s">
        <v>4504</v>
      </c>
      <c r="C1626" s="275" t="s">
        <v>5240</v>
      </c>
      <c r="D1626" s="264" t="s">
        <v>5430</v>
      </c>
      <c r="E1626" s="334">
        <v>186912</v>
      </c>
      <c r="F1626" s="275" t="s">
        <v>5350</v>
      </c>
      <c r="G1626" s="228" t="s">
        <v>5021</v>
      </c>
      <c r="H1626" s="302">
        <v>44727</v>
      </c>
      <c r="I1626" s="302">
        <v>45543</v>
      </c>
      <c r="J1626" s="228"/>
    </row>
    <row r="1627" spans="1:10" ht="23.25" x14ac:dyDescent="0.35">
      <c r="A1627" s="264" t="s">
        <v>5431</v>
      </c>
      <c r="B1627" s="264" t="s">
        <v>4504</v>
      </c>
      <c r="C1627" s="275" t="s">
        <v>5240</v>
      </c>
      <c r="D1627" s="264" t="s">
        <v>5432</v>
      </c>
      <c r="E1627" s="334">
        <v>62634.99</v>
      </c>
      <c r="F1627" s="275" t="s">
        <v>5433</v>
      </c>
      <c r="G1627" s="228" t="s">
        <v>5021</v>
      </c>
      <c r="H1627" s="302">
        <v>44755</v>
      </c>
      <c r="I1627" s="302">
        <v>44785</v>
      </c>
      <c r="J1627" s="228"/>
    </row>
    <row r="1628" spans="1:10" ht="23.25" x14ac:dyDescent="0.35">
      <c r="A1628" s="264" t="s">
        <v>5434</v>
      </c>
      <c r="B1628" s="264" t="s">
        <v>4504</v>
      </c>
      <c r="C1628" s="275" t="s">
        <v>5240</v>
      </c>
      <c r="D1628" s="264" t="s">
        <v>5435</v>
      </c>
      <c r="E1628" s="334">
        <v>79788</v>
      </c>
      <c r="F1628" s="275" t="s">
        <v>5372</v>
      </c>
      <c r="G1628" s="228" t="s">
        <v>5021</v>
      </c>
      <c r="H1628" s="302">
        <v>44729</v>
      </c>
      <c r="I1628" s="302">
        <v>45094</v>
      </c>
      <c r="J1628" s="228"/>
    </row>
    <row r="1629" spans="1:10" ht="23.25" x14ac:dyDescent="0.35">
      <c r="A1629" s="275" t="s">
        <v>5436</v>
      </c>
      <c r="B1629" s="275" t="s">
        <v>4504</v>
      </c>
      <c r="C1629" s="275" t="s">
        <v>5240</v>
      </c>
      <c r="D1629" s="264" t="s">
        <v>5437</v>
      </c>
      <c r="E1629" s="334">
        <v>261421.15</v>
      </c>
      <c r="F1629" s="275" t="s">
        <v>5438</v>
      </c>
      <c r="G1629" s="228" t="s">
        <v>5021</v>
      </c>
      <c r="H1629" s="302" t="s">
        <v>5439</v>
      </c>
      <c r="I1629" s="302" t="s">
        <v>5440</v>
      </c>
      <c r="J1629" s="228"/>
    </row>
    <row r="1630" spans="1:10" ht="23.25" x14ac:dyDescent="0.35">
      <c r="A1630" s="275" t="s">
        <v>5441</v>
      </c>
      <c r="B1630" s="275" t="s">
        <v>4504</v>
      </c>
      <c r="C1630" s="275" t="s">
        <v>5240</v>
      </c>
      <c r="D1630" s="264" t="s">
        <v>5406</v>
      </c>
      <c r="E1630" s="334">
        <v>77427</v>
      </c>
      <c r="F1630" s="275" t="s">
        <v>5442</v>
      </c>
      <c r="G1630" s="228" t="s">
        <v>5021</v>
      </c>
      <c r="H1630" s="302" t="s">
        <v>5443</v>
      </c>
      <c r="I1630" s="302" t="s">
        <v>5444</v>
      </c>
      <c r="J1630" s="228"/>
    </row>
    <row r="1631" spans="1:10" ht="23.25" x14ac:dyDescent="0.35">
      <c r="A1631" s="275" t="s">
        <v>5445</v>
      </c>
      <c r="B1631" s="275" t="s">
        <v>4479</v>
      </c>
      <c r="C1631" s="275" t="s">
        <v>5240</v>
      </c>
      <c r="D1631" s="264" t="s">
        <v>5446</v>
      </c>
      <c r="E1631" s="334">
        <v>115360.68</v>
      </c>
      <c r="F1631" s="275" t="s">
        <v>5447</v>
      </c>
      <c r="G1631" s="228" t="s">
        <v>5021</v>
      </c>
      <c r="H1631" s="302" t="s">
        <v>5448</v>
      </c>
      <c r="I1631" s="302" t="s">
        <v>5449</v>
      </c>
      <c r="J1631" s="228"/>
    </row>
    <row r="1632" spans="1:10" ht="23.25" x14ac:dyDescent="0.35">
      <c r="A1632" s="275" t="s">
        <v>5309</v>
      </c>
      <c r="B1632" s="275" t="s">
        <v>4504</v>
      </c>
      <c r="C1632" s="275" t="s">
        <v>5240</v>
      </c>
      <c r="D1632" s="264" t="s">
        <v>5450</v>
      </c>
      <c r="E1632" s="334">
        <v>56335</v>
      </c>
      <c r="F1632" s="275" t="s">
        <v>5451</v>
      </c>
      <c r="G1632" s="228" t="s">
        <v>5021</v>
      </c>
      <c r="H1632" s="302" t="s">
        <v>5449</v>
      </c>
      <c r="I1632" s="302" t="s">
        <v>5452</v>
      </c>
      <c r="J1632" s="228"/>
    </row>
    <row r="1633" spans="1:10" ht="23.25" x14ac:dyDescent="0.35">
      <c r="A1633" s="275" t="s">
        <v>5453</v>
      </c>
      <c r="B1633" s="275" t="s">
        <v>4479</v>
      </c>
      <c r="C1633" s="275" t="s">
        <v>5240</v>
      </c>
      <c r="D1633" s="264" t="s">
        <v>5454</v>
      </c>
      <c r="E1633" s="334">
        <v>39362.400000000001</v>
      </c>
      <c r="F1633" s="275" t="s">
        <v>5455</v>
      </c>
      <c r="G1633" s="228" t="s">
        <v>5021</v>
      </c>
      <c r="H1633" s="302" t="s">
        <v>5456</v>
      </c>
      <c r="I1633" s="302" t="s">
        <v>5457</v>
      </c>
      <c r="J1633" s="228"/>
    </row>
    <row r="1634" spans="1:10" ht="23.25" x14ac:dyDescent="0.35">
      <c r="A1634" s="275" t="s">
        <v>5376</v>
      </c>
      <c r="B1634" s="275" t="s">
        <v>4504</v>
      </c>
      <c r="C1634" s="275" t="s">
        <v>5240</v>
      </c>
      <c r="D1634" s="264" t="s">
        <v>5377</v>
      </c>
      <c r="E1634" s="334">
        <v>136910.13</v>
      </c>
      <c r="F1634" s="275"/>
      <c r="G1634" s="228" t="s">
        <v>5021</v>
      </c>
      <c r="H1634" s="302"/>
      <c r="I1634" s="302"/>
      <c r="J1634" s="228"/>
    </row>
    <row r="1635" spans="1:10" ht="23.25" x14ac:dyDescent="0.35">
      <c r="A1635" s="275" t="s">
        <v>5458</v>
      </c>
      <c r="B1635" s="275" t="s">
        <v>4504</v>
      </c>
      <c r="C1635" s="275" t="s">
        <v>5240</v>
      </c>
      <c r="D1635" s="264" t="s">
        <v>5374</v>
      </c>
      <c r="E1635" s="334">
        <v>114115.2</v>
      </c>
      <c r="F1635" s="275"/>
      <c r="G1635" s="228" t="s">
        <v>5021</v>
      </c>
      <c r="H1635" s="302"/>
      <c r="I1635" s="302"/>
      <c r="J1635" s="228"/>
    </row>
    <row r="1636" spans="1:10" ht="34.9" x14ac:dyDescent="0.35">
      <c r="A1636" s="275" t="s">
        <v>5459</v>
      </c>
      <c r="B1636" s="275" t="s">
        <v>4504</v>
      </c>
      <c r="C1636" s="275" t="s">
        <v>5240</v>
      </c>
      <c r="D1636" s="264" t="s">
        <v>5460</v>
      </c>
      <c r="E1636" s="334">
        <v>99500</v>
      </c>
      <c r="F1636" s="275" t="s">
        <v>5461</v>
      </c>
      <c r="G1636" s="228" t="s">
        <v>5021</v>
      </c>
      <c r="H1636" s="302" t="s">
        <v>5439</v>
      </c>
      <c r="I1636" s="302" t="s">
        <v>5462</v>
      </c>
      <c r="J1636" s="228"/>
    </row>
    <row r="1637" spans="1:10" ht="23.25" x14ac:dyDescent="0.35">
      <c r="A1637" s="275" t="s">
        <v>5463</v>
      </c>
      <c r="B1637" s="275" t="s">
        <v>4479</v>
      </c>
      <c r="C1637" s="275" t="s">
        <v>5240</v>
      </c>
      <c r="D1637" s="264" t="s">
        <v>5416</v>
      </c>
      <c r="E1637" s="334">
        <v>19382.41</v>
      </c>
      <c r="F1637" s="275" t="s">
        <v>5464</v>
      </c>
      <c r="G1637" s="228" t="s">
        <v>5021</v>
      </c>
      <c r="H1637" s="302" t="s">
        <v>5465</v>
      </c>
      <c r="I1637" s="302" t="s">
        <v>5466</v>
      </c>
      <c r="J1637" s="228"/>
    </row>
    <row r="1638" spans="1:10" ht="23.25" x14ac:dyDescent="0.35">
      <c r="A1638" s="275" t="s">
        <v>5467</v>
      </c>
      <c r="B1638" s="275" t="s">
        <v>4504</v>
      </c>
      <c r="C1638" s="275" t="s">
        <v>5240</v>
      </c>
      <c r="D1638" s="264" t="s">
        <v>5419</v>
      </c>
      <c r="E1638" s="334">
        <v>99908</v>
      </c>
      <c r="F1638" s="275" t="s">
        <v>5468</v>
      </c>
      <c r="G1638" s="228" t="s">
        <v>5021</v>
      </c>
      <c r="H1638" s="302" t="s">
        <v>5469</v>
      </c>
      <c r="I1638" s="302" t="s">
        <v>5470</v>
      </c>
      <c r="J1638" s="228"/>
    </row>
    <row r="1639" spans="1:10" ht="23.25" x14ac:dyDescent="0.35">
      <c r="A1639" s="275" t="s">
        <v>5471</v>
      </c>
      <c r="B1639" s="275" t="s">
        <v>4504</v>
      </c>
      <c r="C1639" s="275" t="s">
        <v>5240</v>
      </c>
      <c r="D1639" s="264" t="s">
        <v>5446</v>
      </c>
      <c r="E1639" s="334">
        <v>208388</v>
      </c>
      <c r="F1639" s="275" t="s">
        <v>5472</v>
      </c>
      <c r="G1639" s="228" t="s">
        <v>5021</v>
      </c>
      <c r="H1639" s="302" t="s">
        <v>5473</v>
      </c>
      <c r="I1639" s="302" t="s">
        <v>5474</v>
      </c>
      <c r="J1639" s="228"/>
    </row>
    <row r="1640" spans="1:10" ht="23.25" x14ac:dyDescent="0.35">
      <c r="A1640" s="275" t="s">
        <v>5475</v>
      </c>
      <c r="B1640" s="275" t="s">
        <v>4504</v>
      </c>
      <c r="C1640" s="275" t="s">
        <v>5240</v>
      </c>
      <c r="D1640" s="264" t="s">
        <v>5454</v>
      </c>
      <c r="E1640" s="334">
        <v>118555.8</v>
      </c>
      <c r="F1640" s="275" t="s">
        <v>5476</v>
      </c>
      <c r="G1640" s="228" t="s">
        <v>5021</v>
      </c>
      <c r="H1640" s="302" t="s">
        <v>5477</v>
      </c>
      <c r="I1640" s="302" t="s">
        <v>5478</v>
      </c>
      <c r="J1640" s="228"/>
    </row>
    <row r="1641" spans="1:10" ht="34.9" x14ac:dyDescent="0.35">
      <c r="A1641" s="275" t="s">
        <v>5479</v>
      </c>
      <c r="B1641" s="275" t="s">
        <v>4504</v>
      </c>
      <c r="C1641" s="275" t="s">
        <v>5240</v>
      </c>
      <c r="D1641" s="264" t="s">
        <v>5480</v>
      </c>
      <c r="E1641" s="334">
        <v>98068.75</v>
      </c>
      <c r="F1641" s="275" t="s">
        <v>5481</v>
      </c>
      <c r="G1641" s="228" t="s">
        <v>5021</v>
      </c>
      <c r="H1641" s="302" t="s">
        <v>5482</v>
      </c>
      <c r="I1641" s="302" t="s">
        <v>5483</v>
      </c>
      <c r="J1641" s="228"/>
    </row>
    <row r="1642" spans="1:10" ht="34.9" x14ac:dyDescent="0.35">
      <c r="A1642" s="275" t="s">
        <v>5484</v>
      </c>
      <c r="B1642" s="275" t="s">
        <v>4504</v>
      </c>
      <c r="C1642" s="275" t="s">
        <v>5240</v>
      </c>
      <c r="D1642" s="264" t="s">
        <v>5416</v>
      </c>
      <c r="E1642" s="334">
        <v>48100.85</v>
      </c>
      <c r="F1642" s="275"/>
      <c r="G1642" s="228" t="s">
        <v>5021</v>
      </c>
      <c r="H1642" s="302"/>
      <c r="I1642" s="302"/>
      <c r="J1642" s="228"/>
    </row>
    <row r="1643" spans="1:10" ht="34.9" x14ac:dyDescent="0.35">
      <c r="A1643" s="275" t="s">
        <v>5485</v>
      </c>
      <c r="B1643" s="275" t="s">
        <v>4479</v>
      </c>
      <c r="C1643" s="275" t="s">
        <v>5240</v>
      </c>
      <c r="D1643" s="264" t="s">
        <v>5401</v>
      </c>
      <c r="E1643" s="334">
        <v>3992.4</v>
      </c>
      <c r="F1643" s="275" t="s">
        <v>5486</v>
      </c>
      <c r="G1643" s="228" t="s">
        <v>5021</v>
      </c>
      <c r="H1643" s="302" t="s">
        <v>5487</v>
      </c>
      <c r="I1643" s="302" t="s">
        <v>5488</v>
      </c>
      <c r="J1643" s="228"/>
    </row>
    <row r="1644" spans="1:10" ht="23.25" x14ac:dyDescent="0.35">
      <c r="A1644" s="275" t="s">
        <v>5489</v>
      </c>
      <c r="B1644" s="275" t="s">
        <v>4504</v>
      </c>
      <c r="C1644" s="275" t="s">
        <v>5240</v>
      </c>
      <c r="D1644" s="264" t="s">
        <v>5401</v>
      </c>
      <c r="E1644" s="334">
        <v>99307.4</v>
      </c>
      <c r="F1644" s="275" t="s">
        <v>5490</v>
      </c>
      <c r="G1644" s="228" t="s">
        <v>5021</v>
      </c>
      <c r="H1644" s="302" t="s">
        <v>5491</v>
      </c>
      <c r="I1644" s="302" t="s">
        <v>5492</v>
      </c>
      <c r="J1644" s="228"/>
    </row>
    <row r="1645" spans="1:10" ht="34.9" x14ac:dyDescent="0.35">
      <c r="A1645" s="275" t="s">
        <v>5493</v>
      </c>
      <c r="B1645" s="275" t="s">
        <v>4504</v>
      </c>
      <c r="C1645" s="275" t="s">
        <v>5240</v>
      </c>
      <c r="D1645" s="264" t="s">
        <v>5398</v>
      </c>
      <c r="E1645" s="334">
        <v>173013.29</v>
      </c>
      <c r="F1645" s="275" t="s">
        <v>5494</v>
      </c>
      <c r="G1645" s="228" t="s">
        <v>5021</v>
      </c>
      <c r="H1645" s="302" t="s">
        <v>5495</v>
      </c>
      <c r="I1645" s="302" t="s">
        <v>5496</v>
      </c>
      <c r="J1645" s="228"/>
    </row>
    <row r="1646" spans="1:10" ht="46.5" x14ac:dyDescent="0.35">
      <c r="A1646" s="275" t="s">
        <v>5497</v>
      </c>
      <c r="B1646" s="275" t="s">
        <v>4479</v>
      </c>
      <c r="C1646" s="275" t="s">
        <v>5240</v>
      </c>
      <c r="D1646" s="264" t="s">
        <v>5398</v>
      </c>
      <c r="E1646" s="334">
        <v>18992.400000000001</v>
      </c>
      <c r="F1646" s="275" t="s">
        <v>5498</v>
      </c>
      <c r="G1646" s="228" t="s">
        <v>5021</v>
      </c>
      <c r="H1646" s="302" t="s">
        <v>5499</v>
      </c>
      <c r="I1646" s="302" t="s">
        <v>5500</v>
      </c>
      <c r="J1646" s="228"/>
    </row>
    <row r="1647" spans="1:10" ht="17.649999999999999" x14ac:dyDescent="0.35">
      <c r="A1647" s="57" t="s">
        <v>186</v>
      </c>
      <c r="B1647" s="58"/>
      <c r="C1647" s="58"/>
      <c r="D1647" s="58"/>
      <c r="E1647" s="332">
        <f>SUM(E1648:E1696)</f>
        <v>12781344.949999999</v>
      </c>
      <c r="F1647" s="58"/>
      <c r="G1647" s="306"/>
      <c r="H1647" s="308"/>
      <c r="I1647" s="306"/>
      <c r="J1647" s="306"/>
    </row>
    <row r="1648" spans="1:10" ht="23.25" x14ac:dyDescent="0.35">
      <c r="A1648" s="275" t="s">
        <v>5243</v>
      </c>
      <c r="B1648" s="264" t="s">
        <v>4504</v>
      </c>
      <c r="C1648" s="275" t="s">
        <v>5240</v>
      </c>
      <c r="D1648" s="264" t="s">
        <v>5244</v>
      </c>
      <c r="E1648" s="334">
        <v>76968.600000000006</v>
      </c>
      <c r="F1648" s="275" t="s">
        <v>5245</v>
      </c>
      <c r="G1648" s="228" t="s">
        <v>5021</v>
      </c>
      <c r="H1648" s="302">
        <v>44594</v>
      </c>
      <c r="I1648" s="302">
        <v>45332</v>
      </c>
      <c r="J1648" s="228"/>
    </row>
    <row r="1649" spans="1:10" ht="23.25" x14ac:dyDescent="0.35">
      <c r="A1649" s="275" t="s">
        <v>5246</v>
      </c>
      <c r="B1649" s="264" t="s">
        <v>4504</v>
      </c>
      <c r="C1649" s="275" t="s">
        <v>5240</v>
      </c>
      <c r="D1649" s="264" t="s">
        <v>5247</v>
      </c>
      <c r="E1649" s="334">
        <v>178323.6</v>
      </c>
      <c r="F1649" s="275" t="s">
        <v>5248</v>
      </c>
      <c r="G1649" s="228" t="s">
        <v>5021</v>
      </c>
      <c r="H1649" s="302">
        <v>44601</v>
      </c>
      <c r="I1649" s="302">
        <v>44966</v>
      </c>
      <c r="J1649" s="228"/>
    </row>
    <row r="1650" spans="1:10" ht="23.25" x14ac:dyDescent="0.35">
      <c r="A1650" s="275" t="s">
        <v>5249</v>
      </c>
      <c r="B1650" s="264" t="s">
        <v>2119</v>
      </c>
      <c r="C1650" s="275" t="s">
        <v>5240</v>
      </c>
      <c r="D1650" s="264" t="s">
        <v>5250</v>
      </c>
      <c r="E1650" s="334">
        <v>716940</v>
      </c>
      <c r="F1650" s="275" t="s">
        <v>5251</v>
      </c>
      <c r="G1650" s="228" t="s">
        <v>5021</v>
      </c>
      <c r="H1650" s="302">
        <v>44638</v>
      </c>
      <c r="I1650" s="302">
        <v>45003</v>
      </c>
      <c r="J1650" s="228"/>
    </row>
    <row r="1651" spans="1:10" ht="23.25" x14ac:dyDescent="0.35">
      <c r="A1651" s="275" t="s">
        <v>5249</v>
      </c>
      <c r="B1651" s="264" t="s">
        <v>2119</v>
      </c>
      <c r="C1651" s="275" t="s">
        <v>5240</v>
      </c>
      <c r="D1651" s="264" t="s">
        <v>5250</v>
      </c>
      <c r="E1651" s="334">
        <v>74716.3</v>
      </c>
      <c r="F1651" s="275" t="s">
        <v>5252</v>
      </c>
      <c r="G1651" s="228" t="s">
        <v>5021</v>
      </c>
      <c r="H1651" s="302">
        <v>44643</v>
      </c>
      <c r="I1651" s="302">
        <v>45008</v>
      </c>
      <c r="J1651" s="228"/>
    </row>
    <row r="1652" spans="1:10" ht="23.25" x14ac:dyDescent="0.35">
      <c r="A1652" s="275" t="s">
        <v>5249</v>
      </c>
      <c r="B1652" s="264" t="s">
        <v>2119</v>
      </c>
      <c r="C1652" s="275" t="s">
        <v>5240</v>
      </c>
      <c r="D1652" s="264" t="s">
        <v>5250</v>
      </c>
      <c r="E1652" s="334">
        <v>299370</v>
      </c>
      <c r="F1652" s="275" t="s">
        <v>5252</v>
      </c>
      <c r="G1652" s="228" t="s">
        <v>5021</v>
      </c>
      <c r="H1652" s="302">
        <v>44643</v>
      </c>
      <c r="I1652" s="302">
        <v>45008</v>
      </c>
      <c r="J1652" s="228"/>
    </row>
    <row r="1653" spans="1:10" ht="23.25" x14ac:dyDescent="0.35">
      <c r="A1653" s="275" t="s">
        <v>5253</v>
      </c>
      <c r="B1653" s="264" t="s">
        <v>4504</v>
      </c>
      <c r="C1653" s="275" t="s">
        <v>5240</v>
      </c>
      <c r="D1653" s="303" t="s">
        <v>5254</v>
      </c>
      <c r="E1653" s="334">
        <v>105427</v>
      </c>
      <c r="F1653" s="278" t="s">
        <v>5255</v>
      </c>
      <c r="G1653" s="228" t="s">
        <v>5021</v>
      </c>
      <c r="H1653" s="302">
        <v>44603</v>
      </c>
      <c r="I1653" s="302">
        <v>45335</v>
      </c>
      <c r="J1653" s="228"/>
    </row>
    <row r="1654" spans="1:10" ht="23.25" x14ac:dyDescent="0.35">
      <c r="A1654" s="275" t="s">
        <v>5262</v>
      </c>
      <c r="B1654" s="264" t="s">
        <v>2068</v>
      </c>
      <c r="C1654" s="275" t="s">
        <v>5240</v>
      </c>
      <c r="D1654" s="303" t="s">
        <v>5263</v>
      </c>
      <c r="E1654" s="334">
        <v>410000</v>
      </c>
      <c r="F1654" s="275" t="s">
        <v>5264</v>
      </c>
      <c r="G1654" s="228" t="s">
        <v>5021</v>
      </c>
      <c r="H1654" s="302">
        <v>44638</v>
      </c>
      <c r="I1654" s="302">
        <v>45459</v>
      </c>
      <c r="J1654" s="228"/>
    </row>
    <row r="1655" spans="1:10" ht="23.25" x14ac:dyDescent="0.35">
      <c r="A1655" s="275" t="s">
        <v>5274</v>
      </c>
      <c r="B1655" s="264" t="s">
        <v>2119</v>
      </c>
      <c r="C1655" s="275" t="s">
        <v>5240</v>
      </c>
      <c r="D1655" s="264" t="s">
        <v>5275</v>
      </c>
      <c r="E1655" s="334">
        <v>393300</v>
      </c>
      <c r="F1655" s="275" t="s">
        <v>5276</v>
      </c>
      <c r="G1655" s="228" t="s">
        <v>5021</v>
      </c>
      <c r="H1655" s="302">
        <v>44627</v>
      </c>
      <c r="I1655" s="302">
        <v>45360</v>
      </c>
      <c r="J1655" s="228"/>
    </row>
    <row r="1656" spans="1:10" ht="23.25" x14ac:dyDescent="0.35">
      <c r="A1656" s="275" t="s">
        <v>5274</v>
      </c>
      <c r="B1656" s="264" t="s">
        <v>2119</v>
      </c>
      <c r="C1656" s="275" t="s">
        <v>5240</v>
      </c>
      <c r="D1656" s="264" t="s">
        <v>5275</v>
      </c>
      <c r="E1656" s="334">
        <v>1447833.33</v>
      </c>
      <c r="F1656" s="275" t="s">
        <v>5277</v>
      </c>
      <c r="G1656" s="228" t="s">
        <v>5021</v>
      </c>
      <c r="H1656" s="302">
        <v>44630</v>
      </c>
      <c r="I1656" s="302">
        <v>45363</v>
      </c>
      <c r="J1656" s="228"/>
    </row>
    <row r="1657" spans="1:10" ht="34.9" x14ac:dyDescent="0.35">
      <c r="A1657" s="275" t="s">
        <v>5274</v>
      </c>
      <c r="B1657" s="264" t="s">
        <v>2119</v>
      </c>
      <c r="C1657" s="275" t="s">
        <v>5240</v>
      </c>
      <c r="D1657" s="264" t="s">
        <v>5275</v>
      </c>
      <c r="E1657" s="334">
        <v>721119.35</v>
      </c>
      <c r="F1657" s="275" t="s">
        <v>5278</v>
      </c>
      <c r="G1657" s="228" t="s">
        <v>5021</v>
      </c>
      <c r="H1657" s="302">
        <v>44638</v>
      </c>
      <c r="I1657" s="302">
        <v>45371</v>
      </c>
      <c r="J1657" s="228"/>
    </row>
    <row r="1658" spans="1:10" ht="23.25" x14ac:dyDescent="0.35">
      <c r="A1658" s="275" t="s">
        <v>5282</v>
      </c>
      <c r="B1658" s="264" t="s">
        <v>4504</v>
      </c>
      <c r="C1658" s="275" t="s">
        <v>5240</v>
      </c>
      <c r="D1658" s="264" t="s">
        <v>5283</v>
      </c>
      <c r="E1658" s="334">
        <v>90253.01</v>
      </c>
      <c r="F1658" s="275" t="s">
        <v>5284</v>
      </c>
      <c r="G1658" s="228" t="s">
        <v>5021</v>
      </c>
      <c r="H1658" s="302">
        <v>44550</v>
      </c>
      <c r="I1658" s="302">
        <v>45281</v>
      </c>
      <c r="J1658" s="228"/>
    </row>
    <row r="1659" spans="1:10" ht="23.25" x14ac:dyDescent="0.35">
      <c r="A1659" s="275" t="s">
        <v>5285</v>
      </c>
      <c r="B1659" s="264" t="s">
        <v>4504</v>
      </c>
      <c r="C1659" s="275" t="s">
        <v>5240</v>
      </c>
      <c r="D1659" s="264" t="s">
        <v>5286</v>
      </c>
      <c r="E1659" s="334">
        <v>59998</v>
      </c>
      <c r="F1659" s="275" t="s">
        <v>5287</v>
      </c>
      <c r="G1659" s="228" t="s">
        <v>5021</v>
      </c>
      <c r="H1659" s="302">
        <v>44574</v>
      </c>
      <c r="I1659" s="302">
        <v>45304</v>
      </c>
      <c r="J1659" s="228"/>
    </row>
    <row r="1660" spans="1:10" ht="23.25" x14ac:dyDescent="0.35">
      <c r="A1660" s="275" t="s">
        <v>5297</v>
      </c>
      <c r="B1660" s="264" t="s">
        <v>4742</v>
      </c>
      <c r="C1660" s="275" t="s">
        <v>5240</v>
      </c>
      <c r="D1660" s="264" t="s">
        <v>5298</v>
      </c>
      <c r="E1660" s="334">
        <v>2209999.7799999998</v>
      </c>
      <c r="F1660" s="275" t="s">
        <v>5299</v>
      </c>
      <c r="G1660" s="228" t="s">
        <v>5021</v>
      </c>
      <c r="H1660" s="302">
        <v>44522</v>
      </c>
      <c r="I1660" s="302">
        <v>45322</v>
      </c>
      <c r="J1660" s="228"/>
    </row>
    <row r="1661" spans="1:10" ht="34.9" x14ac:dyDescent="0.35">
      <c r="A1661" s="275" t="s">
        <v>5300</v>
      </c>
      <c r="B1661" s="264" t="s">
        <v>4504</v>
      </c>
      <c r="C1661" s="275" t="s">
        <v>5240</v>
      </c>
      <c r="D1661" s="264" t="s">
        <v>5301</v>
      </c>
      <c r="E1661" s="334">
        <v>172284.99</v>
      </c>
      <c r="F1661" s="275" t="s">
        <v>5302</v>
      </c>
      <c r="G1661" s="228" t="s">
        <v>5021</v>
      </c>
      <c r="H1661" s="302">
        <v>44549</v>
      </c>
      <c r="I1661" s="302">
        <v>45332</v>
      </c>
      <c r="J1661" s="228"/>
    </row>
    <row r="1662" spans="1:10" ht="34.9" x14ac:dyDescent="0.35">
      <c r="A1662" s="275" t="s">
        <v>5300</v>
      </c>
      <c r="B1662" s="264" t="s">
        <v>4504</v>
      </c>
      <c r="C1662" s="275" t="s">
        <v>5240</v>
      </c>
      <c r="D1662" s="264" t="s">
        <v>5301</v>
      </c>
      <c r="E1662" s="334">
        <v>89025.82</v>
      </c>
      <c r="F1662" s="275" t="s">
        <v>5302</v>
      </c>
      <c r="G1662" s="228" t="s">
        <v>5021</v>
      </c>
      <c r="H1662" s="302">
        <v>44547</v>
      </c>
      <c r="I1662" s="302">
        <v>45332</v>
      </c>
      <c r="J1662" s="228"/>
    </row>
    <row r="1663" spans="1:10" ht="34.9" x14ac:dyDescent="0.35">
      <c r="A1663" s="275" t="s">
        <v>5305</v>
      </c>
      <c r="B1663" s="264" t="s">
        <v>2119</v>
      </c>
      <c r="C1663" s="275" t="s">
        <v>5240</v>
      </c>
      <c r="D1663" s="264" t="s">
        <v>5306</v>
      </c>
      <c r="E1663" s="334">
        <v>395996</v>
      </c>
      <c r="F1663" s="275" t="s">
        <v>5307</v>
      </c>
      <c r="G1663" s="228" t="s">
        <v>5021</v>
      </c>
      <c r="H1663" s="302">
        <v>44603</v>
      </c>
      <c r="I1663" s="302">
        <v>44970</v>
      </c>
      <c r="J1663" s="228"/>
    </row>
    <row r="1664" spans="1:10" ht="34.9" x14ac:dyDescent="0.35">
      <c r="A1664" s="275" t="s">
        <v>5305</v>
      </c>
      <c r="B1664" s="264" t="s">
        <v>2119</v>
      </c>
      <c r="C1664" s="275" t="s">
        <v>5240</v>
      </c>
      <c r="D1664" s="264" t="s">
        <v>5306</v>
      </c>
      <c r="E1664" s="334">
        <v>260694.39999999999</v>
      </c>
      <c r="F1664" s="275" t="s">
        <v>5308</v>
      </c>
      <c r="G1664" s="228" t="s">
        <v>5021</v>
      </c>
      <c r="H1664" s="302">
        <v>44603</v>
      </c>
      <c r="I1664" s="302">
        <v>44970</v>
      </c>
      <c r="J1664" s="228"/>
    </row>
    <row r="1665" spans="1:10" ht="23.25" x14ac:dyDescent="0.35">
      <c r="A1665" s="275" t="s">
        <v>5315</v>
      </c>
      <c r="B1665" s="264" t="s">
        <v>4742</v>
      </c>
      <c r="C1665" s="275" t="s">
        <v>5240</v>
      </c>
      <c r="D1665" s="264" t="s">
        <v>5316</v>
      </c>
      <c r="E1665" s="334">
        <v>668129.72</v>
      </c>
      <c r="F1665" s="275" t="s">
        <v>5317</v>
      </c>
      <c r="G1665" s="228" t="s">
        <v>5021</v>
      </c>
      <c r="H1665" s="302">
        <v>44476</v>
      </c>
      <c r="I1665" s="302">
        <v>45216</v>
      </c>
      <c r="J1665" s="228"/>
    </row>
    <row r="1666" spans="1:10" ht="23.25" x14ac:dyDescent="0.35">
      <c r="A1666" s="275" t="s">
        <v>5327</v>
      </c>
      <c r="B1666" s="264" t="s">
        <v>4504</v>
      </c>
      <c r="C1666" s="275" t="s">
        <v>5240</v>
      </c>
      <c r="D1666" s="264" t="s">
        <v>5328</v>
      </c>
      <c r="E1666" s="334">
        <v>200522.33</v>
      </c>
      <c r="F1666" s="275" t="s">
        <v>5329</v>
      </c>
      <c r="G1666" s="228" t="s">
        <v>5021</v>
      </c>
      <c r="H1666" s="302">
        <v>44491</v>
      </c>
      <c r="I1666" s="302">
        <v>45246</v>
      </c>
      <c r="J1666" s="228"/>
    </row>
    <row r="1667" spans="1:10" ht="34.9" x14ac:dyDescent="0.35">
      <c r="A1667" s="275" t="s">
        <v>5340</v>
      </c>
      <c r="B1667" s="264" t="s">
        <v>4504</v>
      </c>
      <c r="C1667" s="275" t="s">
        <v>5240</v>
      </c>
      <c r="D1667" s="264" t="s">
        <v>5341</v>
      </c>
      <c r="E1667" s="334">
        <v>611400</v>
      </c>
      <c r="F1667" s="275" t="s">
        <v>5342</v>
      </c>
      <c r="G1667" s="228" t="s">
        <v>5021</v>
      </c>
      <c r="H1667" s="302">
        <v>44462</v>
      </c>
      <c r="I1667" s="302">
        <v>45657</v>
      </c>
      <c r="J1667" s="228"/>
    </row>
    <row r="1668" spans="1:10" ht="23.25" x14ac:dyDescent="0.35">
      <c r="A1668" s="275" t="s">
        <v>5362</v>
      </c>
      <c r="B1668" s="264" t="s">
        <v>4504</v>
      </c>
      <c r="C1668" s="275" t="s">
        <v>5240</v>
      </c>
      <c r="D1668" s="264" t="s">
        <v>5363</v>
      </c>
      <c r="E1668" s="334">
        <v>275040</v>
      </c>
      <c r="F1668" s="275" t="s">
        <v>5364</v>
      </c>
      <c r="G1668" s="228" t="s">
        <v>5021</v>
      </c>
      <c r="H1668" s="302">
        <v>44411</v>
      </c>
      <c r="I1668" s="302">
        <v>45273</v>
      </c>
      <c r="J1668" s="228"/>
    </row>
    <row r="1669" spans="1:10" ht="46.5" x14ac:dyDescent="0.35">
      <c r="A1669" s="275" t="s">
        <v>5365</v>
      </c>
      <c r="B1669" s="264" t="s">
        <v>4504</v>
      </c>
      <c r="C1669" s="275" t="s">
        <v>5240</v>
      </c>
      <c r="D1669" s="264" t="s">
        <v>5250</v>
      </c>
      <c r="E1669" s="334">
        <v>136800</v>
      </c>
      <c r="F1669" s="275" t="s">
        <v>5366</v>
      </c>
      <c r="G1669" s="228" t="s">
        <v>5021</v>
      </c>
      <c r="H1669" s="302">
        <v>44412</v>
      </c>
      <c r="I1669" s="302">
        <v>45145</v>
      </c>
      <c r="J1669" s="228"/>
    </row>
    <row r="1670" spans="1:10" ht="23.25" x14ac:dyDescent="0.35">
      <c r="A1670" s="275" t="s">
        <v>5373</v>
      </c>
      <c r="B1670" s="264" t="s">
        <v>5043</v>
      </c>
      <c r="C1670" s="275" t="s">
        <v>5240</v>
      </c>
      <c r="D1670" s="264" t="s">
        <v>5374</v>
      </c>
      <c r="E1670" s="334">
        <v>47977.02</v>
      </c>
      <c r="F1670" s="275" t="s">
        <v>5375</v>
      </c>
      <c r="G1670" s="228" t="s">
        <v>5021</v>
      </c>
      <c r="H1670" s="302">
        <v>44798</v>
      </c>
      <c r="I1670" s="302">
        <v>45165</v>
      </c>
      <c r="J1670" s="228"/>
    </row>
    <row r="1671" spans="1:10" ht="23.25" x14ac:dyDescent="0.35">
      <c r="A1671" s="264" t="s">
        <v>5376</v>
      </c>
      <c r="B1671" s="264" t="s">
        <v>4504</v>
      </c>
      <c r="C1671" s="275" t="s">
        <v>5240</v>
      </c>
      <c r="D1671" s="264" t="s">
        <v>5377</v>
      </c>
      <c r="E1671" s="334"/>
      <c r="F1671" s="264"/>
      <c r="G1671" s="228" t="s">
        <v>5378</v>
      </c>
      <c r="H1671" s="302"/>
      <c r="I1671" s="228"/>
      <c r="J1671" s="228"/>
    </row>
    <row r="1672" spans="1:10" ht="23.25" x14ac:dyDescent="0.35">
      <c r="A1672" s="275" t="s">
        <v>5379</v>
      </c>
      <c r="B1672" s="264" t="s">
        <v>5043</v>
      </c>
      <c r="C1672" s="275" t="s">
        <v>5240</v>
      </c>
      <c r="D1672" s="264" t="s">
        <v>5380</v>
      </c>
      <c r="E1672" s="334">
        <v>200250</v>
      </c>
      <c r="F1672" s="275" t="s">
        <v>5381</v>
      </c>
      <c r="G1672" s="228" t="s">
        <v>5021</v>
      </c>
      <c r="H1672" s="302">
        <v>44789</v>
      </c>
      <c r="I1672" s="302">
        <v>45156</v>
      </c>
      <c r="J1672" s="228"/>
    </row>
    <row r="1673" spans="1:10" ht="23.25" x14ac:dyDescent="0.35">
      <c r="A1673" s="275" t="s">
        <v>5325</v>
      </c>
      <c r="B1673" s="264" t="s">
        <v>5043</v>
      </c>
      <c r="C1673" s="275" t="s">
        <v>5240</v>
      </c>
      <c r="D1673" s="264" t="s">
        <v>5377</v>
      </c>
      <c r="E1673" s="334">
        <v>171958.02</v>
      </c>
      <c r="F1673" s="275" t="s">
        <v>5385</v>
      </c>
      <c r="G1673" s="228" t="s">
        <v>5021</v>
      </c>
      <c r="H1673" s="302">
        <v>44789</v>
      </c>
      <c r="I1673" s="302">
        <v>45579</v>
      </c>
      <c r="J1673" s="228"/>
    </row>
    <row r="1674" spans="1:10" ht="23.25" x14ac:dyDescent="0.35">
      <c r="A1674" s="275" t="s">
        <v>5386</v>
      </c>
      <c r="B1674" s="264" t="s">
        <v>4504</v>
      </c>
      <c r="C1674" s="275" t="s">
        <v>5240</v>
      </c>
      <c r="D1674" s="264" t="s">
        <v>5387</v>
      </c>
      <c r="E1674" s="334">
        <v>243985.8</v>
      </c>
      <c r="F1674" s="275" t="s">
        <v>5388</v>
      </c>
      <c r="G1674" s="228" t="s">
        <v>5021</v>
      </c>
      <c r="H1674" s="302"/>
      <c r="I1674" s="228"/>
      <c r="J1674" s="228"/>
    </row>
    <row r="1675" spans="1:10" ht="23.25" x14ac:dyDescent="0.35">
      <c r="A1675" s="264" t="s">
        <v>5394</v>
      </c>
      <c r="B1675" s="264" t="s">
        <v>4504</v>
      </c>
      <c r="C1675" s="275" t="s">
        <v>5240</v>
      </c>
      <c r="D1675" s="264" t="s">
        <v>5395</v>
      </c>
      <c r="E1675" s="334">
        <v>191000</v>
      </c>
      <c r="F1675" s="275" t="s">
        <v>5396</v>
      </c>
      <c r="G1675" s="228" t="s">
        <v>5021</v>
      </c>
      <c r="H1675" s="302">
        <v>44769</v>
      </c>
      <c r="I1675" s="302">
        <v>45133</v>
      </c>
      <c r="J1675" s="228"/>
    </row>
    <row r="1676" spans="1:10" ht="34.9" x14ac:dyDescent="0.35">
      <c r="A1676" s="275" t="s">
        <v>5405</v>
      </c>
      <c r="B1676" s="264" t="s">
        <v>5043</v>
      </c>
      <c r="C1676" s="275" t="s">
        <v>5240</v>
      </c>
      <c r="D1676" s="264" t="s">
        <v>5406</v>
      </c>
      <c r="E1676" s="334">
        <v>166604</v>
      </c>
      <c r="F1676" s="275" t="s">
        <v>5407</v>
      </c>
      <c r="G1676" s="228" t="s">
        <v>5021</v>
      </c>
      <c r="H1676" s="302">
        <v>44727</v>
      </c>
      <c r="I1676" s="302">
        <v>45100</v>
      </c>
      <c r="J1676" s="228"/>
    </row>
    <row r="1677" spans="1:10" ht="46.5" x14ac:dyDescent="0.35">
      <c r="A1677" s="275" t="s">
        <v>5408</v>
      </c>
      <c r="B1677" s="264" t="s">
        <v>4504</v>
      </c>
      <c r="C1677" s="275" t="s">
        <v>5240</v>
      </c>
      <c r="D1677" s="264" t="s">
        <v>5409</v>
      </c>
      <c r="E1677" s="334">
        <v>62422</v>
      </c>
      <c r="F1677" s="275" t="s">
        <v>5410</v>
      </c>
      <c r="G1677" s="228" t="s">
        <v>5021</v>
      </c>
      <c r="H1677" s="302">
        <v>44754</v>
      </c>
      <c r="I1677" s="302">
        <v>45119</v>
      </c>
      <c r="J1677" s="228"/>
    </row>
    <row r="1678" spans="1:10" ht="46.5" x14ac:dyDescent="0.35">
      <c r="A1678" s="275" t="s">
        <v>5411</v>
      </c>
      <c r="B1678" s="264" t="s">
        <v>4504</v>
      </c>
      <c r="C1678" s="275" t="s">
        <v>5240</v>
      </c>
      <c r="D1678" s="264" t="s">
        <v>5374</v>
      </c>
      <c r="E1678" s="334">
        <v>101126</v>
      </c>
      <c r="F1678" s="275" t="s">
        <v>5412</v>
      </c>
      <c r="G1678" s="228" t="s">
        <v>5021</v>
      </c>
      <c r="H1678" s="302">
        <v>44740</v>
      </c>
      <c r="I1678" s="302">
        <v>45219</v>
      </c>
      <c r="J1678" s="228"/>
    </row>
    <row r="1679" spans="1:10" ht="23.25" x14ac:dyDescent="0.35">
      <c r="A1679" s="264" t="s">
        <v>5413</v>
      </c>
      <c r="B1679" s="264" t="s">
        <v>2119</v>
      </c>
      <c r="C1679" s="275" t="s">
        <v>5240</v>
      </c>
      <c r="D1679" s="264" t="s">
        <v>5398</v>
      </c>
      <c r="E1679" s="334">
        <v>220444.5</v>
      </c>
      <c r="F1679" s="275" t="s">
        <v>5414</v>
      </c>
      <c r="G1679" s="228" t="s">
        <v>5021</v>
      </c>
      <c r="H1679" s="302">
        <v>44777</v>
      </c>
      <c r="I1679" s="302">
        <v>45142</v>
      </c>
      <c r="J1679" s="228"/>
    </row>
    <row r="1680" spans="1:10" ht="34.9" x14ac:dyDescent="0.35">
      <c r="A1680" s="275" t="s">
        <v>5421</v>
      </c>
      <c r="B1680" s="264" t="s">
        <v>4504</v>
      </c>
      <c r="C1680" s="275" t="s">
        <v>5240</v>
      </c>
      <c r="D1680" s="264" t="s">
        <v>5380</v>
      </c>
      <c r="E1680" s="334">
        <v>36960</v>
      </c>
      <c r="F1680" s="275" t="s">
        <v>5422</v>
      </c>
      <c r="G1680" s="228" t="s">
        <v>5021</v>
      </c>
      <c r="H1680" s="302"/>
      <c r="I1680" s="228"/>
      <c r="J1680" s="228"/>
    </row>
    <row r="1681" spans="1:10" ht="23.25" x14ac:dyDescent="0.35">
      <c r="A1681" s="275" t="s">
        <v>5429</v>
      </c>
      <c r="B1681" s="264" t="s">
        <v>4504</v>
      </c>
      <c r="C1681" s="275" t="s">
        <v>5240</v>
      </c>
      <c r="D1681" s="264" t="s">
        <v>5430</v>
      </c>
      <c r="E1681" s="334">
        <v>186912</v>
      </c>
      <c r="F1681" s="275" t="s">
        <v>5350</v>
      </c>
      <c r="G1681" s="228" t="s">
        <v>5021</v>
      </c>
      <c r="H1681" s="302">
        <v>44727</v>
      </c>
      <c r="I1681" s="302">
        <v>45543</v>
      </c>
      <c r="J1681" s="228"/>
    </row>
    <row r="1682" spans="1:10" ht="23.25" x14ac:dyDescent="0.35">
      <c r="A1682" s="264" t="s">
        <v>5434</v>
      </c>
      <c r="B1682" s="264" t="s">
        <v>4504</v>
      </c>
      <c r="C1682" s="275" t="s">
        <v>5240</v>
      </c>
      <c r="D1682" s="264" t="s">
        <v>5435</v>
      </c>
      <c r="E1682" s="334">
        <v>79788</v>
      </c>
      <c r="F1682" s="275" t="s">
        <v>5372</v>
      </c>
      <c r="G1682" s="228" t="s">
        <v>5021</v>
      </c>
      <c r="H1682" s="302">
        <v>44729</v>
      </c>
      <c r="I1682" s="302">
        <v>45094</v>
      </c>
      <c r="J1682" s="228"/>
    </row>
    <row r="1683" spans="1:10" ht="23.25" x14ac:dyDescent="0.35">
      <c r="A1683" s="275" t="s">
        <v>5436</v>
      </c>
      <c r="B1683" s="275" t="s">
        <v>4504</v>
      </c>
      <c r="C1683" s="275" t="s">
        <v>5240</v>
      </c>
      <c r="D1683" s="264" t="s">
        <v>5437</v>
      </c>
      <c r="E1683" s="334">
        <v>261421.15</v>
      </c>
      <c r="F1683" s="275" t="s">
        <v>5438</v>
      </c>
      <c r="G1683" s="228" t="s">
        <v>5021</v>
      </c>
      <c r="H1683" s="302" t="s">
        <v>5439</v>
      </c>
      <c r="I1683" s="302" t="s">
        <v>5440</v>
      </c>
      <c r="J1683" s="228"/>
    </row>
    <row r="1684" spans="1:10" ht="23.25" x14ac:dyDescent="0.35">
      <c r="A1684" s="275" t="s">
        <v>5441</v>
      </c>
      <c r="B1684" s="275" t="s">
        <v>4504</v>
      </c>
      <c r="C1684" s="275" t="s">
        <v>5240</v>
      </c>
      <c r="D1684" s="264" t="s">
        <v>5406</v>
      </c>
      <c r="E1684" s="334">
        <v>77427</v>
      </c>
      <c r="F1684" s="275" t="s">
        <v>5442</v>
      </c>
      <c r="G1684" s="228" t="s">
        <v>5021</v>
      </c>
      <c r="H1684" s="302" t="s">
        <v>5443</v>
      </c>
      <c r="I1684" s="302" t="s">
        <v>5444</v>
      </c>
      <c r="J1684" s="228"/>
    </row>
    <row r="1685" spans="1:10" ht="23.25" x14ac:dyDescent="0.35">
      <c r="A1685" s="275" t="s">
        <v>5376</v>
      </c>
      <c r="B1685" s="275" t="s">
        <v>4504</v>
      </c>
      <c r="C1685" s="275" t="s">
        <v>5240</v>
      </c>
      <c r="D1685" s="264" t="s">
        <v>5377</v>
      </c>
      <c r="E1685" s="334">
        <v>136910.13</v>
      </c>
      <c r="F1685" s="275"/>
      <c r="G1685" s="228" t="s">
        <v>5021</v>
      </c>
      <c r="H1685" s="302"/>
      <c r="I1685" s="302"/>
      <c r="J1685" s="228"/>
    </row>
    <row r="1686" spans="1:10" ht="23.25" x14ac:dyDescent="0.35">
      <c r="A1686" s="275" t="s">
        <v>5458</v>
      </c>
      <c r="B1686" s="275" t="s">
        <v>4504</v>
      </c>
      <c r="C1686" s="275" t="s">
        <v>5240</v>
      </c>
      <c r="D1686" s="264" t="s">
        <v>5374</v>
      </c>
      <c r="E1686" s="334">
        <v>114115.2</v>
      </c>
      <c r="F1686" s="275"/>
      <c r="G1686" s="228" t="s">
        <v>5021</v>
      </c>
      <c r="H1686" s="302"/>
      <c r="I1686" s="302"/>
      <c r="J1686" s="228"/>
    </row>
    <row r="1687" spans="1:10" ht="34.9" x14ac:dyDescent="0.35">
      <c r="A1687" s="275" t="s">
        <v>5459</v>
      </c>
      <c r="B1687" s="275" t="s">
        <v>4504</v>
      </c>
      <c r="C1687" s="275" t="s">
        <v>5240</v>
      </c>
      <c r="D1687" s="264" t="s">
        <v>5460</v>
      </c>
      <c r="E1687" s="334">
        <v>99500</v>
      </c>
      <c r="F1687" s="275" t="s">
        <v>5461</v>
      </c>
      <c r="G1687" s="228" t="s">
        <v>5021</v>
      </c>
      <c r="H1687" s="302" t="s">
        <v>5439</v>
      </c>
      <c r="I1687" s="302" t="s">
        <v>5462</v>
      </c>
      <c r="J1687" s="228"/>
    </row>
    <row r="1688" spans="1:10" ht="23.25" x14ac:dyDescent="0.35">
      <c r="A1688" s="275" t="s">
        <v>5463</v>
      </c>
      <c r="B1688" s="275" t="s">
        <v>4479</v>
      </c>
      <c r="C1688" s="275" t="s">
        <v>5240</v>
      </c>
      <c r="D1688" s="264" t="s">
        <v>5416</v>
      </c>
      <c r="E1688" s="334">
        <v>19382.41</v>
      </c>
      <c r="F1688" s="275" t="s">
        <v>5464</v>
      </c>
      <c r="G1688" s="228" t="s">
        <v>5021</v>
      </c>
      <c r="H1688" s="302" t="s">
        <v>5465</v>
      </c>
      <c r="I1688" s="302" t="s">
        <v>5466</v>
      </c>
      <c r="J1688" s="228"/>
    </row>
    <row r="1689" spans="1:10" ht="23.25" x14ac:dyDescent="0.35">
      <c r="A1689" s="275" t="s">
        <v>5467</v>
      </c>
      <c r="B1689" s="275" t="s">
        <v>4504</v>
      </c>
      <c r="C1689" s="275" t="s">
        <v>5240</v>
      </c>
      <c r="D1689" s="264" t="s">
        <v>5419</v>
      </c>
      <c r="E1689" s="334">
        <v>99908</v>
      </c>
      <c r="F1689" s="275" t="s">
        <v>5468</v>
      </c>
      <c r="G1689" s="228" t="s">
        <v>5021</v>
      </c>
      <c r="H1689" s="302" t="s">
        <v>5469</v>
      </c>
      <c r="I1689" s="302" t="s">
        <v>5470</v>
      </c>
      <c r="J1689" s="228"/>
    </row>
    <row r="1690" spans="1:10" ht="23.25" x14ac:dyDescent="0.35">
      <c r="A1690" s="275" t="s">
        <v>5471</v>
      </c>
      <c r="B1690" s="275" t="s">
        <v>4504</v>
      </c>
      <c r="C1690" s="275" t="s">
        <v>5240</v>
      </c>
      <c r="D1690" s="264" t="s">
        <v>5446</v>
      </c>
      <c r="E1690" s="334">
        <v>208388</v>
      </c>
      <c r="F1690" s="275" t="s">
        <v>5472</v>
      </c>
      <c r="G1690" s="228" t="s">
        <v>5021</v>
      </c>
      <c r="H1690" s="302" t="s">
        <v>5473</v>
      </c>
      <c r="I1690" s="302" t="s">
        <v>5474</v>
      </c>
      <c r="J1690" s="228"/>
    </row>
    <row r="1691" spans="1:10" ht="23.25" x14ac:dyDescent="0.35">
      <c r="A1691" s="275" t="s">
        <v>5475</v>
      </c>
      <c r="B1691" s="275" t="s">
        <v>4504</v>
      </c>
      <c r="C1691" s="275" t="s">
        <v>5240</v>
      </c>
      <c r="D1691" s="264" t="s">
        <v>5454</v>
      </c>
      <c r="E1691" s="334">
        <v>118555.8</v>
      </c>
      <c r="F1691" s="275" t="s">
        <v>5476</v>
      </c>
      <c r="G1691" s="228" t="s">
        <v>5021</v>
      </c>
      <c r="H1691" s="302" t="s">
        <v>5477</v>
      </c>
      <c r="I1691" s="302" t="s">
        <v>5478</v>
      </c>
      <c r="J1691" s="228"/>
    </row>
    <row r="1692" spans="1:10" ht="34.9" x14ac:dyDescent="0.35">
      <c r="A1692" s="275" t="s">
        <v>5479</v>
      </c>
      <c r="B1692" s="275" t="s">
        <v>4504</v>
      </c>
      <c r="C1692" s="275" t="s">
        <v>5240</v>
      </c>
      <c r="D1692" s="264" t="s">
        <v>5480</v>
      </c>
      <c r="E1692" s="334">
        <v>98068.75</v>
      </c>
      <c r="F1692" s="275" t="s">
        <v>5481</v>
      </c>
      <c r="G1692" s="228" t="s">
        <v>5021</v>
      </c>
      <c r="H1692" s="302" t="s">
        <v>5482</v>
      </c>
      <c r="I1692" s="302" t="s">
        <v>5483</v>
      </c>
      <c r="J1692" s="228"/>
    </row>
    <row r="1693" spans="1:10" ht="34.9" x14ac:dyDescent="0.35">
      <c r="A1693" s="275" t="s">
        <v>5484</v>
      </c>
      <c r="B1693" s="275" t="s">
        <v>4504</v>
      </c>
      <c r="C1693" s="275" t="s">
        <v>5240</v>
      </c>
      <c r="D1693" s="264" t="s">
        <v>5416</v>
      </c>
      <c r="E1693" s="334">
        <v>48100.85</v>
      </c>
      <c r="F1693" s="275"/>
      <c r="G1693" s="228" t="s">
        <v>5021</v>
      </c>
      <c r="H1693" s="302"/>
      <c r="I1693" s="302"/>
      <c r="J1693" s="228"/>
    </row>
    <row r="1694" spans="1:10" ht="34.9" x14ac:dyDescent="0.35">
      <c r="A1694" s="275" t="s">
        <v>5485</v>
      </c>
      <c r="B1694" s="275" t="s">
        <v>4479</v>
      </c>
      <c r="C1694" s="275" t="s">
        <v>5240</v>
      </c>
      <c r="D1694" s="264" t="s">
        <v>5401</v>
      </c>
      <c r="E1694" s="334">
        <v>3992.4</v>
      </c>
      <c r="F1694" s="275" t="s">
        <v>5486</v>
      </c>
      <c r="G1694" s="228" t="s">
        <v>5021</v>
      </c>
      <c r="H1694" s="302" t="s">
        <v>5487</v>
      </c>
      <c r="I1694" s="302" t="s">
        <v>5488</v>
      </c>
      <c r="J1694" s="228"/>
    </row>
    <row r="1695" spans="1:10" ht="34.9" x14ac:dyDescent="0.35">
      <c r="A1695" s="275" t="s">
        <v>5493</v>
      </c>
      <c r="B1695" s="275" t="s">
        <v>4504</v>
      </c>
      <c r="C1695" s="275" t="s">
        <v>5240</v>
      </c>
      <c r="D1695" s="264" t="s">
        <v>5398</v>
      </c>
      <c r="E1695" s="334">
        <v>173013.29</v>
      </c>
      <c r="F1695" s="275" t="s">
        <v>5494</v>
      </c>
      <c r="G1695" s="228" t="s">
        <v>5021</v>
      </c>
      <c r="H1695" s="302" t="s">
        <v>5495</v>
      </c>
      <c r="I1695" s="302" t="s">
        <v>5496</v>
      </c>
      <c r="J1695" s="228"/>
    </row>
    <row r="1696" spans="1:10" ht="46.5" x14ac:dyDescent="0.35">
      <c r="A1696" s="275" t="s">
        <v>5497</v>
      </c>
      <c r="B1696" s="275" t="s">
        <v>4479</v>
      </c>
      <c r="C1696" s="275" t="s">
        <v>5240</v>
      </c>
      <c r="D1696" s="264" t="s">
        <v>5398</v>
      </c>
      <c r="E1696" s="334">
        <v>18992.400000000001</v>
      </c>
      <c r="F1696" s="275" t="s">
        <v>5498</v>
      </c>
      <c r="G1696" s="228" t="s">
        <v>5021</v>
      </c>
      <c r="H1696" s="302" t="s">
        <v>5499</v>
      </c>
      <c r="I1696" s="302" t="s">
        <v>5500</v>
      </c>
      <c r="J1696" s="228"/>
    </row>
    <row r="1697" spans="1:10" ht="17.649999999999999" x14ac:dyDescent="0.35">
      <c r="A1697" s="63" t="s">
        <v>11</v>
      </c>
      <c r="B1697" s="65"/>
      <c r="C1697" s="65"/>
      <c r="D1697" s="65"/>
      <c r="E1697" s="335">
        <f>+E1550+E1604+E1647</f>
        <v>32672577.050000001</v>
      </c>
      <c r="F1697" s="65"/>
      <c r="G1697" s="65"/>
      <c r="H1697" s="336"/>
      <c r="I1697" s="66"/>
      <c r="J1697" s="66"/>
    </row>
    <row r="1698" spans="1:10" x14ac:dyDescent="0.35">
      <c r="A1698" s="81" t="s">
        <v>166</v>
      </c>
      <c r="B1698" s="26"/>
      <c r="C1698" s="26"/>
      <c r="D1698" s="26"/>
      <c r="E1698" s="26"/>
      <c r="F1698" s="26"/>
      <c r="G1698" s="19"/>
      <c r="H1698" s="18"/>
      <c r="I1698" s="18"/>
      <c r="J1698" s="18"/>
    </row>
    <row r="1699" spans="1:10" x14ac:dyDescent="0.35">
      <c r="A1699" s="25"/>
      <c r="B1699" s="25"/>
      <c r="C1699" s="25"/>
      <c r="D1699" s="25"/>
      <c r="E1699" s="25"/>
      <c r="F1699" s="25"/>
      <c r="G1699" s="19"/>
      <c r="H1699" s="18"/>
      <c r="I1699" s="18"/>
      <c r="J1699" s="18"/>
    </row>
  </sheetData>
  <mergeCells count="19">
    <mergeCell ref="A1545:J1545"/>
    <mergeCell ref="B1546:J1546"/>
    <mergeCell ref="B1547:J1547"/>
    <mergeCell ref="A1347:J1347"/>
    <mergeCell ref="A1348:J1348"/>
    <mergeCell ref="B1349:J1349"/>
    <mergeCell ref="B1350:J1350"/>
    <mergeCell ref="A1544:J1544"/>
    <mergeCell ref="A1172:J1172"/>
    <mergeCell ref="A1237:A1241"/>
    <mergeCell ref="B1237:B1241"/>
    <mergeCell ref="C1237:C1241"/>
    <mergeCell ref="D1237:D1241"/>
    <mergeCell ref="F1237:F1241"/>
    <mergeCell ref="A1:J1"/>
    <mergeCell ref="B3:J3"/>
    <mergeCell ref="A2:J2"/>
    <mergeCell ref="B4:J4"/>
    <mergeCell ref="A7:J7"/>
  </mergeCells>
  <pageMargins left="0.25" right="0.25" top="0.75" bottom="0.75" header="0.3" footer="0.3"/>
  <pageSetup paperSize="9" scale="3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V91"/>
  <sheetViews>
    <sheetView showGridLines="0" view="pageBreakPreview" topLeftCell="A43" zoomScaleNormal="80" zoomScaleSheetLayoutView="100" workbookViewId="0">
      <selection activeCell="C41" sqref="C41"/>
    </sheetView>
  </sheetViews>
  <sheetFormatPr baseColWidth="10" defaultColWidth="11.3984375" defaultRowHeight="11.65" x14ac:dyDescent="0.35"/>
  <cols>
    <col min="1" max="1" width="60.59765625" style="18" customWidth="1"/>
    <col min="2" max="2" width="31.265625" style="18" customWidth="1"/>
    <col min="3" max="3" width="17" style="18" customWidth="1"/>
    <col min="4" max="4" width="16.73046875" style="18" customWidth="1"/>
    <col min="5" max="5" width="18.59765625" style="18" customWidth="1"/>
    <col min="6" max="6" width="19.3984375" style="18" customWidth="1"/>
    <col min="7" max="7" width="20.73046875" style="18" customWidth="1"/>
    <col min="8" max="8" width="21.86328125" style="18" customWidth="1"/>
    <col min="9" max="9" width="24.3984375" style="18" customWidth="1"/>
    <col min="10" max="16384" width="11.3984375" style="18"/>
  </cols>
  <sheetData>
    <row r="1" spans="1:22" ht="29.25" customHeight="1" x14ac:dyDescent="0.35">
      <c r="A1" s="645" t="s">
        <v>214</v>
      </c>
      <c r="B1" s="645"/>
      <c r="C1" s="645"/>
      <c r="D1" s="645"/>
      <c r="E1" s="645"/>
      <c r="F1" s="645"/>
      <c r="G1" s="645"/>
      <c r="H1" s="645"/>
      <c r="I1" s="645"/>
    </row>
    <row r="2" spans="1:22" ht="21" customHeight="1" x14ac:dyDescent="0.35">
      <c r="A2" s="64" t="s">
        <v>469</v>
      </c>
      <c r="B2" s="573" t="s">
        <v>470</v>
      </c>
      <c r="C2" s="573"/>
      <c r="D2" s="573"/>
      <c r="E2" s="573"/>
      <c r="F2" s="573"/>
      <c r="G2" s="573"/>
      <c r="H2" s="573"/>
      <c r="I2" s="573"/>
      <c r="J2" s="19"/>
      <c r="K2" s="19"/>
      <c r="L2" s="19"/>
      <c r="M2" s="19"/>
      <c r="N2" s="19"/>
      <c r="O2" s="19"/>
      <c r="P2" s="19"/>
      <c r="Q2" s="19"/>
      <c r="R2" s="19"/>
      <c r="S2" s="19"/>
      <c r="T2" s="19"/>
      <c r="U2" s="19"/>
      <c r="V2" s="19"/>
    </row>
    <row r="3" spans="1:22" ht="35.25" customHeight="1" x14ac:dyDescent="0.35">
      <c r="A3" s="641" t="s">
        <v>97</v>
      </c>
      <c r="B3" s="643" t="s">
        <v>187</v>
      </c>
      <c r="C3" s="643" t="s">
        <v>98</v>
      </c>
      <c r="D3" s="643" t="s">
        <v>190</v>
      </c>
      <c r="E3" s="159" t="s">
        <v>188</v>
      </c>
      <c r="F3" s="159" t="s">
        <v>189</v>
      </c>
      <c r="G3" s="45" t="s">
        <v>471</v>
      </c>
      <c r="H3" s="643" t="s">
        <v>192</v>
      </c>
      <c r="I3" s="643" t="s">
        <v>191</v>
      </c>
    </row>
    <row r="4" spans="1:22" ht="29.25" customHeight="1" x14ac:dyDescent="0.35">
      <c r="A4" s="642"/>
      <c r="B4" s="644"/>
      <c r="C4" s="644"/>
      <c r="D4" s="644"/>
      <c r="E4" s="89" t="s">
        <v>99</v>
      </c>
      <c r="F4" s="89" t="s">
        <v>99</v>
      </c>
      <c r="G4" s="89" t="s">
        <v>99</v>
      </c>
      <c r="H4" s="644"/>
      <c r="I4" s="644"/>
    </row>
    <row r="5" spans="1:22" s="60" customFormat="1" ht="21.75" customHeight="1" x14ac:dyDescent="0.35">
      <c r="A5" s="207" t="s">
        <v>489</v>
      </c>
      <c r="B5" s="207"/>
      <c r="C5" s="207"/>
      <c r="D5" s="208">
        <f>SUM(D6:D35)</f>
        <v>1168073</v>
      </c>
      <c r="E5" s="208">
        <f t="shared" ref="E5:G5" si="0">SUM(E6:E35)</f>
        <v>669573</v>
      </c>
      <c r="F5" s="208">
        <f t="shared" si="0"/>
        <v>210000</v>
      </c>
      <c r="G5" s="208">
        <f t="shared" si="0"/>
        <v>4206000</v>
      </c>
      <c r="H5" s="207"/>
      <c r="I5" s="207"/>
    </row>
    <row r="6" spans="1:22" ht="81" customHeight="1" x14ac:dyDescent="0.35">
      <c r="A6" s="209" t="s">
        <v>500</v>
      </c>
      <c r="B6" s="210" t="s">
        <v>472</v>
      </c>
      <c r="C6" s="206"/>
      <c r="D6" s="211">
        <v>195000</v>
      </c>
      <c r="E6" s="211">
        <v>195000</v>
      </c>
      <c r="F6" s="212"/>
      <c r="G6" s="212"/>
      <c r="H6" s="210" t="s">
        <v>473</v>
      </c>
      <c r="I6" s="210" t="s">
        <v>474</v>
      </c>
    </row>
    <row r="7" spans="1:22" ht="42.75" customHeight="1" x14ac:dyDescent="0.35">
      <c r="A7" s="209" t="s">
        <v>501</v>
      </c>
      <c r="B7" s="210" t="s">
        <v>475</v>
      </c>
      <c r="C7" s="206"/>
      <c r="D7" s="211">
        <v>250000</v>
      </c>
      <c r="E7" s="212">
        <v>125000</v>
      </c>
      <c r="F7" s="212"/>
      <c r="G7" s="212"/>
      <c r="H7" s="210" t="s">
        <v>473</v>
      </c>
      <c r="I7" s="210" t="s">
        <v>474</v>
      </c>
    </row>
    <row r="8" spans="1:22" ht="44.25" customHeight="1" x14ac:dyDescent="0.35">
      <c r="A8" s="209" t="s">
        <v>502</v>
      </c>
      <c r="B8" s="210" t="s">
        <v>476</v>
      </c>
      <c r="C8" s="206"/>
      <c r="D8" s="211">
        <v>272500</v>
      </c>
      <c r="E8" s="212">
        <v>109000</v>
      </c>
      <c r="F8" s="212"/>
      <c r="G8" s="212"/>
      <c r="H8" s="210" t="s">
        <v>473</v>
      </c>
      <c r="I8" s="210" t="s">
        <v>477</v>
      </c>
    </row>
    <row r="9" spans="1:22" ht="42" customHeight="1" x14ac:dyDescent="0.35">
      <c r="A9" s="209" t="s">
        <v>503</v>
      </c>
      <c r="B9" s="210" t="s">
        <v>478</v>
      </c>
      <c r="C9" s="206"/>
      <c r="D9" s="211">
        <v>108000</v>
      </c>
      <c r="E9" s="212">
        <v>108000</v>
      </c>
      <c r="F9" s="212"/>
      <c r="G9" s="212"/>
      <c r="H9" s="210" t="s">
        <v>473</v>
      </c>
      <c r="I9" s="210" t="s">
        <v>474</v>
      </c>
    </row>
    <row r="10" spans="1:22" ht="51" customHeight="1" x14ac:dyDescent="0.35">
      <c r="A10" s="209" t="s">
        <v>504</v>
      </c>
      <c r="B10" s="210"/>
      <c r="C10" s="210" t="s">
        <v>479</v>
      </c>
      <c r="D10" s="211">
        <v>132573</v>
      </c>
      <c r="E10" s="212">
        <v>132573</v>
      </c>
      <c r="F10" s="212"/>
      <c r="G10" s="212"/>
      <c r="H10" s="210" t="s">
        <v>473</v>
      </c>
      <c r="I10" s="210" t="s">
        <v>474</v>
      </c>
    </row>
    <row r="11" spans="1:22" ht="41.25" customHeight="1" x14ac:dyDescent="0.35">
      <c r="A11" s="209" t="s">
        <v>505</v>
      </c>
      <c r="B11" s="210" t="s">
        <v>478</v>
      </c>
      <c r="C11" s="206"/>
      <c r="D11" s="211">
        <v>210000</v>
      </c>
      <c r="E11" s="213"/>
      <c r="F11" s="212">
        <v>210000</v>
      </c>
      <c r="G11" s="212"/>
      <c r="H11" s="210" t="s">
        <v>480</v>
      </c>
      <c r="I11" s="210" t="s">
        <v>474</v>
      </c>
    </row>
    <row r="12" spans="1:22" ht="39.75" customHeight="1" x14ac:dyDescent="0.35">
      <c r="A12" s="209" t="s">
        <v>506</v>
      </c>
      <c r="B12" s="205"/>
      <c r="C12" s="157"/>
      <c r="D12" s="211"/>
      <c r="E12" s="212"/>
      <c r="F12" s="212"/>
      <c r="G12" s="212">
        <v>750000</v>
      </c>
      <c r="H12" s="210" t="s">
        <v>473</v>
      </c>
      <c r="I12" s="210" t="s">
        <v>481</v>
      </c>
    </row>
    <row r="13" spans="1:22" ht="38.25" x14ac:dyDescent="0.35">
      <c r="A13" s="209" t="s">
        <v>507</v>
      </c>
      <c r="B13" s="205"/>
      <c r="C13" s="157"/>
      <c r="D13" s="211"/>
      <c r="E13" s="212"/>
      <c r="F13" s="212"/>
      <c r="G13" s="212">
        <v>400000</v>
      </c>
      <c r="H13" s="210" t="s">
        <v>5514</v>
      </c>
      <c r="I13" s="210" t="s">
        <v>482</v>
      </c>
    </row>
    <row r="14" spans="1:22" ht="30.75" customHeight="1" x14ac:dyDescent="0.35">
      <c r="A14" s="209" t="s">
        <v>508</v>
      </c>
      <c r="B14" s="205"/>
      <c r="C14" s="157"/>
      <c r="D14" s="211"/>
      <c r="E14" s="212"/>
      <c r="F14" s="212"/>
      <c r="G14" s="212">
        <v>400000</v>
      </c>
      <c r="H14" s="210" t="s">
        <v>473</v>
      </c>
      <c r="I14" s="210" t="s">
        <v>481</v>
      </c>
    </row>
    <row r="15" spans="1:22" ht="31.5" customHeight="1" x14ac:dyDescent="0.35">
      <c r="A15" s="209" t="s">
        <v>509</v>
      </c>
      <c r="B15" s="205"/>
      <c r="C15" s="157"/>
      <c r="D15" s="211"/>
      <c r="E15" s="212"/>
      <c r="F15" s="212"/>
      <c r="G15" s="212">
        <v>320000</v>
      </c>
      <c r="H15" s="210" t="s">
        <v>483</v>
      </c>
      <c r="I15" s="210" t="s">
        <v>481</v>
      </c>
    </row>
    <row r="16" spans="1:22" ht="54.75" customHeight="1" x14ac:dyDescent="0.35">
      <c r="A16" s="209" t="s">
        <v>510</v>
      </c>
      <c r="B16" s="205"/>
      <c r="C16" s="157"/>
      <c r="D16" s="211"/>
      <c r="E16" s="212"/>
      <c r="F16" s="212"/>
      <c r="G16" s="212">
        <v>310000</v>
      </c>
      <c r="H16" s="210" t="s">
        <v>484</v>
      </c>
      <c r="I16" s="210" t="s">
        <v>481</v>
      </c>
    </row>
    <row r="17" spans="1:9" ht="38.25" customHeight="1" x14ac:dyDescent="0.35">
      <c r="A17" s="209" t="s">
        <v>511</v>
      </c>
      <c r="B17" s="205"/>
      <c r="C17" s="157"/>
      <c r="D17" s="211"/>
      <c r="E17" s="212"/>
      <c r="F17" s="212"/>
      <c r="G17" s="212">
        <v>280000</v>
      </c>
      <c r="H17" s="210" t="s">
        <v>483</v>
      </c>
      <c r="I17" s="210" t="s">
        <v>481</v>
      </c>
    </row>
    <row r="18" spans="1:9" ht="72" customHeight="1" x14ac:dyDescent="0.35">
      <c r="A18" s="209" t="s">
        <v>512</v>
      </c>
      <c r="B18" s="205"/>
      <c r="C18" s="157"/>
      <c r="D18" s="211"/>
      <c r="E18" s="212"/>
      <c r="F18" s="212"/>
      <c r="G18" s="212">
        <v>180000</v>
      </c>
      <c r="H18" s="210" t="s">
        <v>484</v>
      </c>
      <c r="I18" s="210" t="s">
        <v>481</v>
      </c>
    </row>
    <row r="19" spans="1:9" ht="91.5" customHeight="1" x14ac:dyDescent="0.35">
      <c r="A19" s="209" t="s">
        <v>513</v>
      </c>
      <c r="B19" s="205"/>
      <c r="C19" s="157"/>
      <c r="D19" s="211"/>
      <c r="E19" s="212"/>
      <c r="F19" s="212"/>
      <c r="G19" s="212">
        <v>174000</v>
      </c>
      <c r="H19" s="210" t="s">
        <v>483</v>
      </c>
      <c r="I19" s="210" t="s">
        <v>481</v>
      </c>
    </row>
    <row r="20" spans="1:9" ht="21.75" customHeight="1" x14ac:dyDescent="0.35">
      <c r="A20" s="64" t="s">
        <v>469</v>
      </c>
      <c r="B20" s="573" t="s">
        <v>470</v>
      </c>
      <c r="C20" s="573"/>
      <c r="D20" s="573"/>
      <c r="E20" s="573"/>
      <c r="F20" s="573"/>
      <c r="G20" s="573"/>
      <c r="H20" s="573"/>
      <c r="I20" s="573"/>
    </row>
    <row r="21" spans="1:9" ht="34.5" customHeight="1" x14ac:dyDescent="0.35">
      <c r="A21" s="641" t="s">
        <v>97</v>
      </c>
      <c r="B21" s="643" t="s">
        <v>187</v>
      </c>
      <c r="C21" s="643" t="s">
        <v>98</v>
      </c>
      <c r="D21" s="643" t="s">
        <v>190</v>
      </c>
      <c r="E21" s="159" t="s">
        <v>188</v>
      </c>
      <c r="F21" s="159" t="s">
        <v>189</v>
      </c>
      <c r="G21" s="45" t="s">
        <v>471</v>
      </c>
      <c r="H21" s="643" t="s">
        <v>192</v>
      </c>
      <c r="I21" s="643" t="s">
        <v>191</v>
      </c>
    </row>
    <row r="22" spans="1:9" ht="26.25" customHeight="1" x14ac:dyDescent="0.35">
      <c r="A22" s="642"/>
      <c r="B22" s="644"/>
      <c r="C22" s="644"/>
      <c r="D22" s="644"/>
      <c r="E22" s="89" t="s">
        <v>99</v>
      </c>
      <c r="F22" s="89" t="s">
        <v>99</v>
      </c>
      <c r="G22" s="89" t="s">
        <v>99</v>
      </c>
      <c r="H22" s="644"/>
      <c r="I22" s="644"/>
    </row>
    <row r="23" spans="1:9" ht="50.25" customHeight="1" x14ac:dyDescent="0.35">
      <c r="A23" s="209" t="s">
        <v>514</v>
      </c>
      <c r="B23" s="205"/>
      <c r="C23" s="157"/>
      <c r="D23" s="211"/>
      <c r="E23" s="212"/>
      <c r="F23" s="212"/>
      <c r="G23" s="212">
        <v>174000</v>
      </c>
      <c r="H23" s="210" t="s">
        <v>483</v>
      </c>
      <c r="I23" s="210" t="s">
        <v>481</v>
      </c>
    </row>
    <row r="24" spans="1:9" ht="72" customHeight="1" x14ac:dyDescent="0.35">
      <c r="A24" s="209" t="s">
        <v>515</v>
      </c>
      <c r="B24" s="205"/>
      <c r="C24" s="157"/>
      <c r="D24" s="211"/>
      <c r="E24" s="212"/>
      <c r="F24" s="212"/>
      <c r="G24" s="212">
        <v>174000</v>
      </c>
      <c r="H24" s="210" t="s">
        <v>483</v>
      </c>
      <c r="I24" s="210" t="s">
        <v>481</v>
      </c>
    </row>
    <row r="25" spans="1:9" ht="42.75" customHeight="1" x14ac:dyDescent="0.35">
      <c r="A25" s="209" t="s">
        <v>516</v>
      </c>
      <c r="B25" s="205"/>
      <c r="C25" s="157"/>
      <c r="D25" s="211"/>
      <c r="E25" s="212"/>
      <c r="F25" s="212"/>
      <c r="G25" s="212">
        <v>144000</v>
      </c>
      <c r="H25" s="210" t="s">
        <v>473</v>
      </c>
      <c r="I25" s="210" t="s">
        <v>482</v>
      </c>
    </row>
    <row r="26" spans="1:9" ht="44.25" customHeight="1" x14ac:dyDescent="0.35">
      <c r="A26" s="209" t="s">
        <v>517</v>
      </c>
      <c r="B26" s="205"/>
      <c r="C26" s="157"/>
      <c r="D26" s="211"/>
      <c r="E26" s="212"/>
      <c r="F26" s="212"/>
      <c r="G26" s="212">
        <v>132000</v>
      </c>
      <c r="H26" s="210" t="s">
        <v>473</v>
      </c>
      <c r="I26" s="210" t="s">
        <v>482</v>
      </c>
    </row>
    <row r="27" spans="1:9" ht="46.5" customHeight="1" x14ac:dyDescent="0.35">
      <c r="A27" s="209" t="s">
        <v>518</v>
      </c>
      <c r="B27" s="205"/>
      <c r="C27" s="157"/>
      <c r="D27" s="211"/>
      <c r="E27" s="212"/>
      <c r="F27" s="212"/>
      <c r="G27" s="212">
        <v>132000</v>
      </c>
      <c r="H27" s="210" t="s">
        <v>473</v>
      </c>
      <c r="I27" s="210" t="s">
        <v>482</v>
      </c>
    </row>
    <row r="28" spans="1:9" ht="45" customHeight="1" x14ac:dyDescent="0.35">
      <c r="A28" s="209" t="s">
        <v>519</v>
      </c>
      <c r="B28" s="205"/>
      <c r="C28" s="157"/>
      <c r="D28" s="211"/>
      <c r="E28" s="212"/>
      <c r="F28" s="212"/>
      <c r="G28" s="212">
        <v>120000</v>
      </c>
      <c r="H28" s="210" t="s">
        <v>473</v>
      </c>
      <c r="I28" s="210" t="s">
        <v>482</v>
      </c>
    </row>
    <row r="29" spans="1:9" ht="48.75" customHeight="1" x14ac:dyDescent="0.35">
      <c r="A29" s="209" t="s">
        <v>520</v>
      </c>
      <c r="B29" s="205"/>
      <c r="C29" s="157"/>
      <c r="D29" s="211"/>
      <c r="E29" s="212"/>
      <c r="F29" s="212"/>
      <c r="G29" s="212">
        <v>100000</v>
      </c>
      <c r="H29" s="210" t="s">
        <v>485</v>
      </c>
      <c r="I29" s="210" t="s">
        <v>482</v>
      </c>
    </row>
    <row r="30" spans="1:9" ht="48" customHeight="1" x14ac:dyDescent="0.35">
      <c r="A30" s="209" t="s">
        <v>521</v>
      </c>
      <c r="B30" s="205"/>
      <c r="C30" s="157"/>
      <c r="D30" s="211"/>
      <c r="E30" s="212"/>
      <c r="F30" s="212"/>
      <c r="G30" s="212">
        <v>96000</v>
      </c>
      <c r="H30" s="210" t="s">
        <v>473</v>
      </c>
      <c r="I30" s="210" t="s">
        <v>482</v>
      </c>
    </row>
    <row r="31" spans="1:9" ht="42" customHeight="1" x14ac:dyDescent="0.35">
      <c r="A31" s="209" t="s">
        <v>522</v>
      </c>
      <c r="B31" s="205"/>
      <c r="C31" s="157"/>
      <c r="D31" s="211"/>
      <c r="E31" s="212"/>
      <c r="F31" s="212"/>
      <c r="G31" s="212">
        <v>70000</v>
      </c>
      <c r="H31" s="210" t="s">
        <v>484</v>
      </c>
      <c r="I31" s="210" t="s">
        <v>486</v>
      </c>
    </row>
    <row r="32" spans="1:9" ht="58.5" customHeight="1" x14ac:dyDescent="0.35">
      <c r="A32" s="209" t="s">
        <v>523</v>
      </c>
      <c r="B32" s="205"/>
      <c r="C32" s="157"/>
      <c r="D32" s="211"/>
      <c r="E32" s="212"/>
      <c r="F32" s="212"/>
      <c r="G32" s="212">
        <v>70000</v>
      </c>
      <c r="H32" s="210" t="s">
        <v>485</v>
      </c>
      <c r="I32" s="210" t="s">
        <v>482</v>
      </c>
    </row>
    <row r="33" spans="1:9" ht="42.75" customHeight="1" x14ac:dyDescent="0.35">
      <c r="A33" s="209" t="s">
        <v>524</v>
      </c>
      <c r="B33" s="205"/>
      <c r="C33" s="157"/>
      <c r="D33" s="211"/>
      <c r="E33" s="212"/>
      <c r="F33" s="212"/>
      <c r="G33" s="212">
        <v>60000</v>
      </c>
      <c r="H33" s="210" t="s">
        <v>473</v>
      </c>
      <c r="I33" s="210" t="s">
        <v>482</v>
      </c>
    </row>
    <row r="34" spans="1:9" ht="45.75" customHeight="1" x14ac:dyDescent="0.35">
      <c r="A34" s="209" t="s">
        <v>525</v>
      </c>
      <c r="B34" s="205"/>
      <c r="C34" s="157"/>
      <c r="D34" s="211"/>
      <c r="E34" s="212"/>
      <c r="F34" s="212"/>
      <c r="G34" s="212">
        <v>60000</v>
      </c>
      <c r="H34" s="210" t="s">
        <v>484</v>
      </c>
      <c r="I34" s="210" t="s">
        <v>481</v>
      </c>
    </row>
    <row r="35" spans="1:9" ht="53.25" customHeight="1" x14ac:dyDescent="0.35">
      <c r="A35" s="209" t="s">
        <v>526</v>
      </c>
      <c r="B35" s="205"/>
      <c r="C35" s="157"/>
      <c r="D35" s="211"/>
      <c r="E35" s="212"/>
      <c r="F35" s="212"/>
      <c r="G35" s="212">
        <v>60000</v>
      </c>
      <c r="H35" s="210" t="s">
        <v>487</v>
      </c>
      <c r="I35" s="210" t="s">
        <v>482</v>
      </c>
    </row>
    <row r="36" spans="1:9" ht="17.25" customHeight="1" x14ac:dyDescent="0.35">
      <c r="A36" s="218"/>
      <c r="B36" s="219"/>
      <c r="C36" s="220"/>
      <c r="D36" s="221"/>
      <c r="E36" s="222"/>
      <c r="F36" s="222"/>
      <c r="G36" s="222"/>
      <c r="H36" s="223"/>
      <c r="I36" s="223"/>
    </row>
    <row r="37" spans="1:9" ht="23.25" customHeight="1" x14ac:dyDescent="0.35">
      <c r="A37" s="64" t="s">
        <v>469</v>
      </c>
      <c r="B37" s="573" t="s">
        <v>470</v>
      </c>
      <c r="C37" s="573"/>
      <c r="D37" s="573"/>
      <c r="E37" s="573"/>
      <c r="F37" s="573"/>
      <c r="G37" s="573"/>
      <c r="H37" s="573"/>
      <c r="I37" s="573"/>
    </row>
    <row r="38" spans="1:9" ht="37.5" customHeight="1" x14ac:dyDescent="0.35">
      <c r="A38" s="641" t="s">
        <v>97</v>
      </c>
      <c r="B38" s="643" t="s">
        <v>187</v>
      </c>
      <c r="C38" s="643" t="s">
        <v>98</v>
      </c>
      <c r="D38" s="643" t="s">
        <v>190</v>
      </c>
      <c r="E38" s="159" t="s">
        <v>188</v>
      </c>
      <c r="F38" s="159" t="s">
        <v>189</v>
      </c>
      <c r="G38" s="45" t="s">
        <v>471</v>
      </c>
      <c r="H38" s="643" t="s">
        <v>192</v>
      </c>
      <c r="I38" s="643" t="s">
        <v>191</v>
      </c>
    </row>
    <row r="39" spans="1:9" ht="21" customHeight="1" x14ac:dyDescent="0.35">
      <c r="A39" s="642"/>
      <c r="B39" s="644"/>
      <c r="C39" s="644"/>
      <c r="D39" s="644"/>
      <c r="E39" s="89" t="s">
        <v>99</v>
      </c>
      <c r="F39" s="89" t="s">
        <v>99</v>
      </c>
      <c r="G39" s="89" t="s">
        <v>99</v>
      </c>
      <c r="H39" s="644"/>
      <c r="I39" s="644"/>
    </row>
    <row r="40" spans="1:9" ht="21" customHeight="1" x14ac:dyDescent="0.35">
      <c r="A40" s="207" t="s">
        <v>488</v>
      </c>
      <c r="B40" s="216"/>
      <c r="C40" s="207"/>
      <c r="D40" s="217">
        <f>SUM(D41:D50)</f>
        <v>19284788.93813559</v>
      </c>
      <c r="E40" s="217">
        <f>SUM(E41:E50)</f>
        <v>15496891.259999998</v>
      </c>
      <c r="F40" s="217">
        <f>SUM(F41:F50)</f>
        <v>1339900.696525889</v>
      </c>
      <c r="G40" s="217">
        <f>SUM(G41:G50)</f>
        <v>1990477.7516097038</v>
      </c>
      <c r="H40" s="216"/>
      <c r="I40" s="216"/>
    </row>
    <row r="41" spans="1:9" ht="38.25" x14ac:dyDescent="0.35">
      <c r="A41" s="209" t="s">
        <v>527</v>
      </c>
      <c r="B41" s="210" t="s">
        <v>490</v>
      </c>
      <c r="C41" s="157" t="s">
        <v>93</v>
      </c>
      <c r="D41" s="214">
        <v>442911.34</v>
      </c>
      <c r="E41" s="214">
        <v>364161.02</v>
      </c>
      <c r="F41" s="214">
        <v>42074.14</v>
      </c>
      <c r="G41" s="214">
        <v>45000</v>
      </c>
      <c r="H41" s="210" t="s">
        <v>627</v>
      </c>
      <c r="I41" s="210" t="s">
        <v>482</v>
      </c>
    </row>
    <row r="42" spans="1:9" ht="38.25" x14ac:dyDescent="0.35">
      <c r="A42" s="209" t="s">
        <v>528</v>
      </c>
      <c r="B42" s="210" t="s">
        <v>491</v>
      </c>
      <c r="C42" s="157" t="s">
        <v>93</v>
      </c>
      <c r="D42" s="214">
        <v>268147.84000000003</v>
      </c>
      <c r="E42" s="214">
        <v>226040.63</v>
      </c>
      <c r="F42" s="214"/>
      <c r="G42" s="214">
        <v>42107.210000000021</v>
      </c>
      <c r="H42" s="210" t="s">
        <v>627</v>
      </c>
      <c r="I42" s="210" t="s">
        <v>482</v>
      </c>
    </row>
    <row r="43" spans="1:9" ht="42" customHeight="1" x14ac:dyDescent="0.35">
      <c r="A43" s="209" t="s">
        <v>529</v>
      </c>
      <c r="B43" s="210" t="s">
        <v>492</v>
      </c>
      <c r="C43" s="157" t="s">
        <v>93</v>
      </c>
      <c r="D43" s="214">
        <v>237871.21</v>
      </c>
      <c r="E43" s="214"/>
      <c r="F43" s="214">
        <v>232042.71999999997</v>
      </c>
      <c r="G43" s="214">
        <v>5828.4900000000198</v>
      </c>
      <c r="H43" s="210" t="s">
        <v>627</v>
      </c>
      <c r="I43" s="210" t="s">
        <v>482</v>
      </c>
    </row>
    <row r="44" spans="1:9" ht="42.75" customHeight="1" x14ac:dyDescent="0.35">
      <c r="A44" s="209" t="s">
        <v>530</v>
      </c>
      <c r="B44" s="210" t="s">
        <v>493</v>
      </c>
      <c r="C44" s="206" t="s">
        <v>93</v>
      </c>
      <c r="D44" s="214">
        <v>874292.29</v>
      </c>
      <c r="E44" s="214">
        <v>103563.62</v>
      </c>
      <c r="F44" s="214">
        <v>530663.23</v>
      </c>
      <c r="G44" s="214">
        <v>240065.44000000006</v>
      </c>
      <c r="H44" s="210" t="s">
        <v>627</v>
      </c>
      <c r="I44" s="210" t="s">
        <v>482</v>
      </c>
    </row>
    <row r="45" spans="1:9" ht="51" x14ac:dyDescent="0.35">
      <c r="A45" s="209" t="s">
        <v>531</v>
      </c>
      <c r="B45" s="206" t="s">
        <v>93</v>
      </c>
      <c r="C45" s="210" t="s">
        <v>494</v>
      </c>
      <c r="D45" s="214">
        <v>630593.15</v>
      </c>
      <c r="E45" s="214"/>
      <c r="F45" s="214">
        <v>146371.6</v>
      </c>
      <c r="G45" s="214">
        <v>120000</v>
      </c>
      <c r="H45" s="210" t="s">
        <v>627</v>
      </c>
      <c r="I45" s="210" t="s">
        <v>482</v>
      </c>
    </row>
    <row r="46" spans="1:9" ht="38.25" x14ac:dyDescent="0.35">
      <c r="A46" s="209" t="s">
        <v>532</v>
      </c>
      <c r="B46" s="210" t="s">
        <v>495</v>
      </c>
      <c r="C46" s="206" t="s">
        <v>93</v>
      </c>
      <c r="D46" s="215">
        <v>1830500.8881355934</v>
      </c>
      <c r="E46" s="215">
        <v>1819075.6099999999</v>
      </c>
      <c r="F46" s="215">
        <v>0</v>
      </c>
      <c r="G46" s="215">
        <v>11425.278135593515</v>
      </c>
      <c r="H46" s="210" t="s">
        <v>627</v>
      </c>
      <c r="I46" s="210" t="s">
        <v>482</v>
      </c>
    </row>
    <row r="47" spans="1:9" ht="39.75" customHeight="1" x14ac:dyDescent="0.35">
      <c r="A47" s="209" t="s">
        <v>533</v>
      </c>
      <c r="B47" s="210" t="s">
        <v>496</v>
      </c>
      <c r="C47" s="206" t="s">
        <v>93</v>
      </c>
      <c r="D47" s="215">
        <v>2841458.21</v>
      </c>
      <c r="E47" s="215">
        <v>2632306.5799999996</v>
      </c>
      <c r="F47" s="215">
        <v>0</v>
      </c>
      <c r="G47" s="215">
        <v>209151.63000000035</v>
      </c>
      <c r="H47" s="210" t="s">
        <v>627</v>
      </c>
      <c r="I47" s="210" t="s">
        <v>482</v>
      </c>
    </row>
    <row r="48" spans="1:9" ht="81.75" customHeight="1" x14ac:dyDescent="0.35">
      <c r="A48" s="209" t="s">
        <v>534</v>
      </c>
      <c r="B48" s="210" t="s">
        <v>497</v>
      </c>
      <c r="C48" s="206" t="s">
        <v>93</v>
      </c>
      <c r="D48" s="215">
        <v>10131846.739999998</v>
      </c>
      <c r="E48" s="215">
        <v>10127609.77</v>
      </c>
      <c r="F48" s="215">
        <v>0</v>
      </c>
      <c r="G48" s="215">
        <v>4236.9699999988079</v>
      </c>
      <c r="H48" s="210" t="s">
        <v>627</v>
      </c>
      <c r="I48" s="210" t="s">
        <v>482</v>
      </c>
    </row>
    <row r="49" spans="1:9" ht="75" customHeight="1" x14ac:dyDescent="0.35">
      <c r="A49" s="209" t="s">
        <v>535</v>
      </c>
      <c r="B49" s="210" t="s">
        <v>498</v>
      </c>
      <c r="C49" s="206" t="s">
        <v>93</v>
      </c>
      <c r="D49" s="215">
        <v>1317878.29</v>
      </c>
      <c r="E49" s="215">
        <v>0</v>
      </c>
      <c r="F49" s="215">
        <v>57702.57</v>
      </c>
      <c r="G49" s="215">
        <v>1158554.22</v>
      </c>
      <c r="H49" s="210" t="s">
        <v>628</v>
      </c>
      <c r="I49" s="210" t="s">
        <v>482</v>
      </c>
    </row>
    <row r="50" spans="1:9" ht="63.75" customHeight="1" x14ac:dyDescent="0.35">
      <c r="A50" s="209" t="s">
        <v>536</v>
      </c>
      <c r="B50" s="210" t="s">
        <v>499</v>
      </c>
      <c r="C50" s="206" t="s">
        <v>93</v>
      </c>
      <c r="D50" s="215">
        <v>709288.98</v>
      </c>
      <c r="E50" s="215">
        <v>224134.03</v>
      </c>
      <c r="F50" s="215">
        <v>331046.43652588897</v>
      </c>
      <c r="G50" s="215">
        <v>154108.51347411098</v>
      </c>
      <c r="H50" s="210" t="s">
        <v>628</v>
      </c>
      <c r="I50" s="210" t="s">
        <v>482</v>
      </c>
    </row>
    <row r="51" spans="1:9" ht="12.75" x14ac:dyDescent="0.35">
      <c r="A51" s="206"/>
      <c r="B51" s="206"/>
      <c r="C51" s="206"/>
      <c r="D51" s="206"/>
      <c r="E51" s="160"/>
      <c r="F51" s="160"/>
      <c r="G51" s="160"/>
      <c r="H51" s="160"/>
      <c r="I51" s="160"/>
    </row>
    <row r="52" spans="1:9" ht="21" customHeight="1" x14ac:dyDescent="0.35">
      <c r="A52" s="347" t="s">
        <v>100</v>
      </c>
      <c r="B52" s="348"/>
      <c r="C52" s="348"/>
      <c r="D52" s="349">
        <f>+D5+D40</f>
        <v>20452861.93813559</v>
      </c>
      <c r="E52" s="349">
        <f t="shared" ref="E52:G52" si="1">+E5+E40</f>
        <v>16166464.259999998</v>
      </c>
      <c r="F52" s="349">
        <f t="shared" si="1"/>
        <v>1549900.696525889</v>
      </c>
      <c r="G52" s="349">
        <f t="shared" si="1"/>
        <v>6196477.7516097035</v>
      </c>
      <c r="H52" s="350"/>
      <c r="I52" s="351"/>
    </row>
    <row r="53" spans="1:9" x14ac:dyDescent="0.35">
      <c r="A53" s="22" t="s">
        <v>166</v>
      </c>
      <c r="B53" s="26"/>
      <c r="C53" s="26"/>
      <c r="D53" s="26"/>
      <c r="E53" s="19"/>
      <c r="F53" s="19"/>
      <c r="G53" s="19"/>
    </row>
    <row r="54" spans="1:9" x14ac:dyDescent="0.35">
      <c r="A54" s="79" t="s">
        <v>193</v>
      </c>
      <c r="B54" s="25"/>
      <c r="C54" s="25"/>
      <c r="D54" s="25"/>
      <c r="E54" s="19"/>
      <c r="F54" s="19"/>
      <c r="G54" s="19"/>
    </row>
    <row r="55" spans="1:9" x14ac:dyDescent="0.35">
      <c r="A55" s="80" t="s">
        <v>194</v>
      </c>
      <c r="B55" s="23"/>
      <c r="C55" s="23"/>
      <c r="D55" s="23"/>
      <c r="E55" s="19"/>
      <c r="F55" s="19"/>
      <c r="G55" s="19"/>
    </row>
    <row r="57" spans="1:9" ht="22.5" customHeight="1" x14ac:dyDescent="0.35">
      <c r="A57" s="64" t="s">
        <v>469</v>
      </c>
      <c r="B57" s="573" t="s">
        <v>232</v>
      </c>
      <c r="C57" s="573"/>
      <c r="D57" s="573"/>
      <c r="E57" s="573"/>
      <c r="F57" s="573"/>
      <c r="G57" s="573"/>
      <c r="H57" s="573"/>
      <c r="I57" s="573"/>
    </row>
    <row r="58" spans="1:9" ht="30" customHeight="1" x14ac:dyDescent="0.35">
      <c r="A58" s="641" t="s">
        <v>97</v>
      </c>
      <c r="B58" s="643" t="s">
        <v>187</v>
      </c>
      <c r="C58" s="643" t="s">
        <v>98</v>
      </c>
      <c r="D58" s="643" t="s">
        <v>190</v>
      </c>
      <c r="E58" s="159" t="s">
        <v>188</v>
      </c>
      <c r="F58" s="159" t="s">
        <v>189</v>
      </c>
      <c r="G58" s="45" t="s">
        <v>471</v>
      </c>
      <c r="H58" s="643" t="s">
        <v>192</v>
      </c>
      <c r="I58" s="643" t="s">
        <v>191</v>
      </c>
    </row>
    <row r="59" spans="1:9" ht="18" customHeight="1" x14ac:dyDescent="0.35">
      <c r="A59" s="642"/>
      <c r="B59" s="644"/>
      <c r="C59" s="644"/>
      <c r="D59" s="644"/>
      <c r="E59" s="89" t="s">
        <v>99</v>
      </c>
      <c r="F59" s="89" t="s">
        <v>99</v>
      </c>
      <c r="G59" s="89" t="s">
        <v>99</v>
      </c>
      <c r="H59" s="644"/>
      <c r="I59" s="644"/>
    </row>
    <row r="60" spans="1:9" ht="20.100000000000001" customHeight="1" x14ac:dyDescent="0.35">
      <c r="A60" s="224"/>
      <c r="B60" s="225"/>
      <c r="C60" s="224"/>
      <c r="D60" s="226"/>
      <c r="E60" s="226"/>
      <c r="F60" s="226"/>
      <c r="G60" s="226"/>
      <c r="H60" s="225"/>
      <c r="I60" s="225"/>
    </row>
    <row r="61" spans="1:9" ht="20.100000000000001" customHeight="1" x14ac:dyDescent="0.35">
      <c r="A61" s="209"/>
      <c r="B61" s="210"/>
      <c r="C61" s="157"/>
      <c r="D61" s="214"/>
      <c r="E61" s="214"/>
      <c r="F61" s="214"/>
      <c r="G61" s="214"/>
      <c r="H61" s="210"/>
      <c r="I61" s="210"/>
    </row>
    <row r="62" spans="1:9" ht="20.100000000000001" customHeight="1" x14ac:dyDescent="0.35">
      <c r="A62" s="209"/>
      <c r="B62" s="210"/>
      <c r="C62" s="157"/>
      <c r="D62" s="214"/>
      <c r="E62" s="214"/>
      <c r="F62" s="214"/>
      <c r="G62" s="214"/>
      <c r="H62" s="210"/>
      <c r="I62" s="210"/>
    </row>
    <row r="63" spans="1:9" ht="20.100000000000001" customHeight="1" x14ac:dyDescent="0.35">
      <c r="A63" s="209"/>
      <c r="B63" s="210"/>
      <c r="C63" s="157"/>
      <c r="D63" s="214"/>
      <c r="E63" s="214"/>
      <c r="F63" s="214"/>
      <c r="G63" s="214"/>
      <c r="H63" s="210"/>
      <c r="I63" s="210"/>
    </row>
    <row r="64" spans="1:9" ht="20.100000000000001" customHeight="1" x14ac:dyDescent="0.35">
      <c r="A64" s="209"/>
      <c r="B64" s="210"/>
      <c r="C64" s="206"/>
      <c r="D64" s="214"/>
      <c r="E64" s="214"/>
      <c r="F64" s="214"/>
      <c r="G64" s="214"/>
      <c r="H64" s="210"/>
      <c r="I64" s="210"/>
    </row>
    <row r="65" spans="1:9" ht="20.100000000000001" customHeight="1" x14ac:dyDescent="0.35">
      <c r="A65" s="209"/>
      <c r="B65" s="206"/>
      <c r="C65" s="210"/>
      <c r="D65" s="214"/>
      <c r="E65" s="214"/>
      <c r="F65" s="214"/>
      <c r="G65" s="214"/>
      <c r="H65" s="210"/>
      <c r="I65" s="210"/>
    </row>
    <row r="66" spans="1:9" ht="20.100000000000001" customHeight="1" x14ac:dyDescent="0.35">
      <c r="A66" s="209"/>
      <c r="B66" s="210"/>
      <c r="C66" s="206"/>
      <c r="D66" s="215"/>
      <c r="E66" s="215"/>
      <c r="F66" s="215"/>
      <c r="G66" s="215"/>
      <c r="H66" s="210"/>
      <c r="I66" s="210"/>
    </row>
    <row r="67" spans="1:9" ht="20.100000000000001" customHeight="1" x14ac:dyDescent="0.35">
      <c r="A67" s="209"/>
      <c r="B67" s="210"/>
      <c r="C67" s="206"/>
      <c r="D67" s="215"/>
      <c r="E67" s="215"/>
      <c r="F67" s="215"/>
      <c r="G67" s="215"/>
      <c r="H67" s="210"/>
      <c r="I67" s="210"/>
    </row>
    <row r="68" spans="1:9" ht="20.100000000000001" customHeight="1" x14ac:dyDescent="0.35">
      <c r="A68" s="209"/>
      <c r="B68" s="210"/>
      <c r="C68" s="206"/>
      <c r="D68" s="215"/>
      <c r="E68" s="215"/>
      <c r="F68" s="215"/>
      <c r="G68" s="215"/>
      <c r="H68" s="210"/>
      <c r="I68" s="210"/>
    </row>
    <row r="69" spans="1:9" ht="20.100000000000001" customHeight="1" x14ac:dyDescent="0.35">
      <c r="A69" s="209"/>
      <c r="B69" s="210"/>
      <c r="C69" s="206"/>
      <c r="D69" s="215"/>
      <c r="E69" s="215"/>
      <c r="F69" s="215"/>
      <c r="G69" s="215"/>
      <c r="H69" s="210"/>
      <c r="I69" s="210"/>
    </row>
    <row r="70" spans="1:9" ht="20.100000000000001" customHeight="1" x14ac:dyDescent="0.35">
      <c r="A70" s="209"/>
      <c r="B70" s="210"/>
      <c r="C70" s="206"/>
      <c r="D70" s="215"/>
      <c r="E70" s="215"/>
      <c r="F70" s="215"/>
      <c r="G70" s="215"/>
      <c r="H70" s="210"/>
      <c r="I70" s="210"/>
    </row>
    <row r="71" spans="1:9" ht="12.75" x14ac:dyDescent="0.35">
      <c r="A71" s="206"/>
      <c r="B71" s="206"/>
      <c r="C71" s="206"/>
      <c r="D71" s="206"/>
      <c r="E71" s="160"/>
      <c r="F71" s="160"/>
      <c r="G71" s="160"/>
      <c r="H71" s="160"/>
      <c r="I71" s="160"/>
    </row>
    <row r="72" spans="1:9" ht="25.5" customHeight="1" x14ac:dyDescent="0.35">
      <c r="A72" s="347" t="s">
        <v>100</v>
      </c>
      <c r="B72" s="348"/>
      <c r="C72" s="348"/>
      <c r="D72" s="349">
        <f>SUM(D60:D70)</f>
        <v>0</v>
      </c>
      <c r="E72" s="349">
        <f t="shared" ref="E72:G72" si="2">SUM(E60:E70)</f>
        <v>0</v>
      </c>
      <c r="F72" s="349">
        <f t="shared" si="2"/>
        <v>0</v>
      </c>
      <c r="G72" s="349">
        <f t="shared" si="2"/>
        <v>0</v>
      </c>
      <c r="H72" s="350"/>
      <c r="I72" s="351"/>
    </row>
    <row r="73" spans="1:9" x14ac:dyDescent="0.35">
      <c r="A73" s="22" t="s">
        <v>166</v>
      </c>
      <c r="B73" s="26"/>
      <c r="C73" s="26"/>
      <c r="D73" s="26"/>
      <c r="E73" s="19"/>
      <c r="F73" s="19"/>
      <c r="G73" s="19"/>
    </row>
    <row r="74" spans="1:9" x14ac:dyDescent="0.35">
      <c r="A74" s="79" t="s">
        <v>193</v>
      </c>
      <c r="B74" s="25"/>
      <c r="C74" s="25"/>
      <c r="D74" s="25"/>
      <c r="E74" s="19"/>
      <c r="F74" s="19"/>
      <c r="G74" s="19"/>
    </row>
    <row r="75" spans="1:9" x14ac:dyDescent="0.35">
      <c r="A75" s="80" t="s">
        <v>194</v>
      </c>
      <c r="B75" s="23"/>
      <c r="C75" s="23"/>
      <c r="D75" s="23"/>
      <c r="E75" s="19"/>
      <c r="F75" s="19"/>
      <c r="G75" s="19"/>
    </row>
    <row r="77" spans="1:9" ht="20.25" customHeight="1" x14ac:dyDescent="0.35">
      <c r="A77" s="64" t="s">
        <v>469</v>
      </c>
      <c r="B77" s="573" t="s">
        <v>234</v>
      </c>
      <c r="C77" s="573"/>
      <c r="D77" s="573"/>
      <c r="E77" s="573"/>
      <c r="F77" s="573"/>
      <c r="G77" s="573"/>
      <c r="H77" s="573"/>
      <c r="I77" s="573"/>
    </row>
    <row r="78" spans="1:9" ht="26.25" x14ac:dyDescent="0.35">
      <c r="A78" s="641" t="s">
        <v>97</v>
      </c>
      <c r="B78" s="643" t="s">
        <v>187</v>
      </c>
      <c r="C78" s="643" t="s">
        <v>98</v>
      </c>
      <c r="D78" s="643" t="s">
        <v>190</v>
      </c>
      <c r="E78" s="159" t="s">
        <v>188</v>
      </c>
      <c r="F78" s="159" t="s">
        <v>189</v>
      </c>
      <c r="G78" s="45" t="s">
        <v>471</v>
      </c>
      <c r="H78" s="643" t="s">
        <v>192</v>
      </c>
      <c r="I78" s="643" t="s">
        <v>191</v>
      </c>
    </row>
    <row r="79" spans="1:9" ht="22.5" customHeight="1" x14ac:dyDescent="0.35">
      <c r="A79" s="642"/>
      <c r="B79" s="644"/>
      <c r="C79" s="644"/>
      <c r="D79" s="644"/>
      <c r="E79" s="89" t="s">
        <v>99</v>
      </c>
      <c r="F79" s="89" t="s">
        <v>99</v>
      </c>
      <c r="G79" s="89" t="s">
        <v>99</v>
      </c>
      <c r="H79" s="644"/>
      <c r="I79" s="644"/>
    </row>
    <row r="80" spans="1:9" ht="62.25" customHeight="1" x14ac:dyDescent="0.35">
      <c r="A80" s="227" t="s">
        <v>540</v>
      </c>
      <c r="B80" s="228" t="s">
        <v>537</v>
      </c>
      <c r="C80" s="228"/>
      <c r="D80" s="229">
        <v>26078</v>
      </c>
      <c r="E80" s="229"/>
      <c r="F80" s="229">
        <v>26078</v>
      </c>
      <c r="G80" s="229"/>
      <c r="H80" s="228" t="s">
        <v>5511</v>
      </c>
      <c r="I80" s="228" t="s">
        <v>538</v>
      </c>
    </row>
    <row r="81" spans="1:9" ht="68.25" customHeight="1" x14ac:dyDescent="0.35">
      <c r="A81" s="227" t="s">
        <v>541</v>
      </c>
      <c r="B81" s="228"/>
      <c r="C81" s="228" t="s">
        <v>539</v>
      </c>
      <c r="D81" s="229">
        <v>7040</v>
      </c>
      <c r="E81" s="229"/>
      <c r="F81" s="229">
        <v>7040</v>
      </c>
      <c r="G81" s="229"/>
      <c r="H81" s="228" t="s">
        <v>5511</v>
      </c>
      <c r="I81" s="228" t="s">
        <v>538</v>
      </c>
    </row>
    <row r="82" spans="1:9" ht="34.5" customHeight="1" x14ac:dyDescent="0.35">
      <c r="A82" s="227" t="s">
        <v>542</v>
      </c>
      <c r="B82" s="228"/>
      <c r="C82" s="228">
        <v>21459796</v>
      </c>
      <c r="D82" s="229">
        <v>20800</v>
      </c>
      <c r="E82" s="229"/>
      <c r="F82" s="229">
        <v>20800</v>
      </c>
      <c r="G82" s="229"/>
      <c r="H82" s="228" t="s">
        <v>5512</v>
      </c>
      <c r="I82" s="228" t="s">
        <v>538</v>
      </c>
    </row>
    <row r="83" spans="1:9" ht="40.5" customHeight="1" x14ac:dyDescent="0.35">
      <c r="A83" s="227" t="s">
        <v>543</v>
      </c>
      <c r="B83" s="228"/>
      <c r="C83" s="228">
        <v>25829274</v>
      </c>
      <c r="D83" s="229">
        <v>3804.4</v>
      </c>
      <c r="E83" s="229"/>
      <c r="F83" s="229">
        <v>3804.4</v>
      </c>
      <c r="G83" s="229"/>
      <c r="H83" s="228" t="s">
        <v>5513</v>
      </c>
      <c r="I83" s="228" t="s">
        <v>538</v>
      </c>
    </row>
    <row r="84" spans="1:9" ht="50.25" customHeight="1" x14ac:dyDescent="0.35">
      <c r="A84" s="227" t="s">
        <v>544</v>
      </c>
      <c r="B84" s="228" t="s">
        <v>537</v>
      </c>
      <c r="C84" s="228"/>
      <c r="D84" s="229">
        <v>3492.8</v>
      </c>
      <c r="E84" s="229"/>
      <c r="F84" s="229">
        <v>3492.8</v>
      </c>
      <c r="G84" s="229"/>
      <c r="H84" s="228" t="s">
        <v>5513</v>
      </c>
      <c r="I84" s="228" t="s">
        <v>538</v>
      </c>
    </row>
    <row r="85" spans="1:9" ht="30" customHeight="1" x14ac:dyDescent="0.35">
      <c r="A85" s="227" t="s">
        <v>545</v>
      </c>
      <c r="B85" s="228"/>
      <c r="C85" s="228"/>
      <c r="D85" s="229"/>
      <c r="E85" s="229"/>
      <c r="F85" s="229"/>
      <c r="G85" s="229">
        <v>100000</v>
      </c>
      <c r="H85" s="228"/>
      <c r="I85" s="228" t="s">
        <v>538</v>
      </c>
    </row>
    <row r="86" spans="1:9" ht="30" customHeight="1" x14ac:dyDescent="0.35">
      <c r="A86" s="227" t="s">
        <v>546</v>
      </c>
      <c r="B86" s="228"/>
      <c r="C86" s="228"/>
      <c r="D86" s="229"/>
      <c r="E86" s="229"/>
      <c r="F86" s="229"/>
      <c r="G86" s="229">
        <v>20000</v>
      </c>
      <c r="H86" s="228"/>
      <c r="I86" s="228" t="s">
        <v>538</v>
      </c>
    </row>
    <row r="87" spans="1:9" ht="30" customHeight="1" x14ac:dyDescent="0.35">
      <c r="A87" s="227" t="s">
        <v>547</v>
      </c>
      <c r="B87" s="228"/>
      <c r="C87" s="228"/>
      <c r="D87" s="229"/>
      <c r="E87" s="229"/>
      <c r="F87" s="229"/>
      <c r="G87" s="229">
        <v>25000</v>
      </c>
      <c r="H87" s="228"/>
      <c r="I87" s="228" t="s">
        <v>538</v>
      </c>
    </row>
    <row r="88" spans="1:9" ht="20.25" customHeight="1" x14ac:dyDescent="0.35">
      <c r="A88" s="347" t="s">
        <v>100</v>
      </c>
      <c r="B88" s="348"/>
      <c r="C88" s="348"/>
      <c r="D88" s="349">
        <f>SUM(D80:D87)</f>
        <v>61215.200000000004</v>
      </c>
      <c r="E88" s="349">
        <f>SUM(E80:E87)</f>
        <v>0</v>
      </c>
      <c r="F88" s="349">
        <f>SUM(F80:F87)</f>
        <v>61215.200000000004</v>
      </c>
      <c r="G88" s="349">
        <f>SUM(G80:G87)</f>
        <v>145000</v>
      </c>
      <c r="H88" s="350"/>
      <c r="I88" s="351"/>
    </row>
    <row r="89" spans="1:9" x14ac:dyDescent="0.35">
      <c r="A89" s="22" t="s">
        <v>166</v>
      </c>
      <c r="B89" s="26"/>
      <c r="C89" s="26"/>
      <c r="D89" s="26"/>
      <c r="E89" s="19"/>
      <c r="F89" s="19"/>
      <c r="G89" s="19"/>
    </row>
    <row r="90" spans="1:9" x14ac:dyDescent="0.35">
      <c r="A90" s="79" t="s">
        <v>193</v>
      </c>
      <c r="B90" s="25"/>
      <c r="C90" s="25"/>
      <c r="D90" s="25"/>
      <c r="E90" s="19"/>
      <c r="F90" s="19"/>
      <c r="G90" s="19"/>
    </row>
    <row r="91" spans="1:9" x14ac:dyDescent="0.35">
      <c r="A91" s="80" t="s">
        <v>194</v>
      </c>
      <c r="B91" s="23"/>
      <c r="C91" s="23"/>
      <c r="D91" s="23"/>
      <c r="E91" s="19"/>
      <c r="F91" s="19"/>
      <c r="G91" s="19"/>
    </row>
  </sheetData>
  <mergeCells count="36">
    <mergeCell ref="A1:I1"/>
    <mergeCell ref="B2:I2"/>
    <mergeCell ref="D3:D4"/>
    <mergeCell ref="A3:A4"/>
    <mergeCell ref="B3:B4"/>
    <mergeCell ref="C3:C4"/>
    <mergeCell ref="H3:H4"/>
    <mergeCell ref="I3:I4"/>
    <mergeCell ref="B20:I20"/>
    <mergeCell ref="A21:A22"/>
    <mergeCell ref="B21:B22"/>
    <mergeCell ref="C21:C22"/>
    <mergeCell ref="D21:D22"/>
    <mergeCell ref="H21:H22"/>
    <mergeCell ref="I21:I22"/>
    <mergeCell ref="B37:I37"/>
    <mergeCell ref="A38:A39"/>
    <mergeCell ref="B38:B39"/>
    <mergeCell ref="C38:C39"/>
    <mergeCell ref="D38:D39"/>
    <mergeCell ref="H38:H39"/>
    <mergeCell ref="I38:I39"/>
    <mergeCell ref="B57:I57"/>
    <mergeCell ref="A58:A59"/>
    <mergeCell ref="B58:B59"/>
    <mergeCell ref="C58:C59"/>
    <mergeCell ref="D58:D59"/>
    <mergeCell ref="H58:H59"/>
    <mergeCell ref="I58:I59"/>
    <mergeCell ref="B77:I77"/>
    <mergeCell ref="A78:A79"/>
    <mergeCell ref="B78:B79"/>
    <mergeCell ref="C78:C79"/>
    <mergeCell ref="D78:D79"/>
    <mergeCell ref="H78:H79"/>
    <mergeCell ref="I78:I79"/>
  </mergeCells>
  <printOptions horizontalCentered="1"/>
  <pageMargins left="0.25" right="0.25" top="0.75" bottom="0.75" header="0.3" footer="0.3"/>
  <pageSetup paperSize="9" scale="61" fitToHeight="0" orientation="landscape" r:id="rId1"/>
  <rowBreaks count="2" manualBreakCount="2">
    <brk id="56" max="8" man="1"/>
    <brk id="76" max="16383" man="1"/>
  </rowBreaks>
  <ignoredErrors>
    <ignoredError sqref="B80:B87"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S20"/>
  <sheetViews>
    <sheetView showGridLines="0" view="pageBreakPreview" zoomScale="85" zoomScaleNormal="100" zoomScaleSheetLayoutView="85" workbookViewId="0">
      <selection activeCell="A18" sqref="A1:O18"/>
    </sheetView>
  </sheetViews>
  <sheetFormatPr baseColWidth="10" defaultColWidth="11.3984375" defaultRowHeight="11.65" x14ac:dyDescent="0.35"/>
  <cols>
    <col min="1" max="1" width="22.59765625" style="18" customWidth="1"/>
    <col min="2" max="2" width="26.265625" style="18" customWidth="1"/>
    <col min="3" max="3" width="25.265625" style="18" customWidth="1"/>
    <col min="4" max="4" width="13.1328125" style="18" customWidth="1"/>
    <col min="5" max="6" width="18.73046875" style="18" customWidth="1"/>
    <col min="7" max="7" width="13.265625" style="32" customWidth="1"/>
    <col min="8" max="8" width="6.73046875" style="32" customWidth="1"/>
    <col min="9" max="9" width="6.73046875" style="18" customWidth="1"/>
    <col min="10" max="10" width="18.73046875" style="18" customWidth="1"/>
    <col min="11" max="11" width="14.265625" style="18" customWidth="1"/>
    <col min="12" max="12" width="21.59765625" style="18" customWidth="1"/>
    <col min="13" max="15" width="14.73046875" style="18" customWidth="1"/>
    <col min="16" max="16384" width="11.3984375" style="18"/>
  </cols>
  <sheetData>
    <row r="1" spans="1:19" s="22" customFormat="1" ht="47.25" customHeight="1" x14ac:dyDescent="0.35">
      <c r="A1" s="647" t="s">
        <v>215</v>
      </c>
      <c r="B1" s="648"/>
      <c r="C1" s="648"/>
      <c r="D1" s="648"/>
      <c r="E1" s="648"/>
      <c r="F1" s="648"/>
      <c r="G1" s="648"/>
      <c r="H1" s="648"/>
      <c r="I1" s="648"/>
      <c r="J1" s="648"/>
      <c r="K1" s="648"/>
      <c r="L1" s="648"/>
      <c r="M1" s="648"/>
      <c r="N1" s="648"/>
      <c r="O1" s="649"/>
    </row>
    <row r="2" spans="1:19" ht="17.649999999999999" x14ac:dyDescent="0.35">
      <c r="A2" s="454" t="s">
        <v>243</v>
      </c>
      <c r="B2" s="94"/>
      <c r="C2" s="650" t="s">
        <v>238</v>
      </c>
      <c r="D2" s="651"/>
      <c r="E2" s="651"/>
      <c r="F2" s="651"/>
      <c r="G2" s="651"/>
      <c r="H2" s="651"/>
      <c r="I2" s="651"/>
      <c r="J2" s="651"/>
      <c r="K2" s="651"/>
      <c r="L2" s="651"/>
      <c r="M2" s="651"/>
      <c r="N2" s="651"/>
      <c r="O2" s="652"/>
      <c r="P2" s="19"/>
      <c r="Q2" s="19"/>
      <c r="R2" s="19"/>
      <c r="S2" s="19"/>
    </row>
    <row r="3" spans="1:19" s="33" customFormat="1" ht="20.25" customHeight="1" x14ac:dyDescent="0.35">
      <c r="A3" s="654" t="s">
        <v>122</v>
      </c>
      <c r="B3" s="537"/>
      <c r="C3" s="537" t="s">
        <v>123</v>
      </c>
      <c r="D3" s="537"/>
      <c r="E3" s="537" t="s">
        <v>124</v>
      </c>
      <c r="F3" s="537"/>
      <c r="G3" s="537"/>
      <c r="H3" s="537"/>
      <c r="I3" s="537"/>
      <c r="J3" s="537" t="s">
        <v>125</v>
      </c>
      <c r="K3" s="537"/>
      <c r="L3" s="537"/>
      <c r="M3" s="537" t="s">
        <v>464</v>
      </c>
      <c r="N3" s="537" t="s">
        <v>204</v>
      </c>
      <c r="O3" s="653" t="s">
        <v>147</v>
      </c>
    </row>
    <row r="4" spans="1:19" s="34" customFormat="1" ht="55.5" x14ac:dyDescent="0.45">
      <c r="A4" s="461" t="s">
        <v>7</v>
      </c>
      <c r="B4" s="77" t="s">
        <v>101</v>
      </c>
      <c r="C4" s="77" t="s">
        <v>126</v>
      </c>
      <c r="D4" s="77" t="s">
        <v>127</v>
      </c>
      <c r="E4" s="77" t="s">
        <v>128</v>
      </c>
      <c r="F4" s="77" t="s">
        <v>129</v>
      </c>
      <c r="G4" s="83" t="s">
        <v>130</v>
      </c>
      <c r="H4" s="83" t="s">
        <v>131</v>
      </c>
      <c r="I4" s="83" t="s">
        <v>132</v>
      </c>
      <c r="J4" s="77" t="s">
        <v>133</v>
      </c>
      <c r="K4" s="77" t="s">
        <v>134</v>
      </c>
      <c r="L4" s="77" t="s">
        <v>135</v>
      </c>
      <c r="M4" s="562"/>
      <c r="N4" s="562"/>
      <c r="O4" s="653"/>
    </row>
    <row r="5" spans="1:19" s="101" customFormat="1" ht="39.950000000000003" customHeight="1" x14ac:dyDescent="0.45">
      <c r="A5" s="646" t="s">
        <v>414</v>
      </c>
      <c r="B5" s="154" t="s">
        <v>412</v>
      </c>
      <c r="C5" s="157"/>
      <c r="D5" s="157"/>
      <c r="E5" s="105"/>
      <c r="F5" s="105"/>
      <c r="G5" s="105"/>
      <c r="H5" s="105"/>
      <c r="I5" s="105"/>
      <c r="J5" s="105"/>
      <c r="K5" s="157"/>
      <c r="L5" s="105"/>
      <c r="M5" s="105"/>
      <c r="N5" s="105"/>
      <c r="O5" s="103"/>
    </row>
    <row r="6" spans="1:19" s="101" customFormat="1" ht="39.950000000000003" customHeight="1" x14ac:dyDescent="0.45">
      <c r="A6" s="646"/>
      <c r="B6" s="127" t="s">
        <v>413</v>
      </c>
      <c r="C6" s="105"/>
      <c r="D6" s="105"/>
      <c r="E6" s="105"/>
      <c r="F6" s="105"/>
      <c r="G6" s="105"/>
      <c r="H6" s="105"/>
      <c r="I6" s="105"/>
      <c r="J6" s="105"/>
      <c r="K6" s="105"/>
      <c r="L6" s="105"/>
      <c r="M6" s="105"/>
      <c r="N6" s="105"/>
      <c r="O6" s="105"/>
    </row>
    <row r="7" spans="1:19" ht="50.1" customHeight="1" x14ac:dyDescent="0.35">
      <c r="A7" s="127" t="s">
        <v>415</v>
      </c>
      <c r="B7" s="127" t="s">
        <v>416</v>
      </c>
      <c r="C7" s="14"/>
      <c r="D7" s="14"/>
      <c r="E7" s="14"/>
      <c r="F7" s="14"/>
      <c r="G7" s="14"/>
      <c r="H7" s="14"/>
      <c r="I7" s="14"/>
      <c r="J7" s="154"/>
      <c r="K7" s="201"/>
      <c r="L7" s="14"/>
      <c r="M7" s="14"/>
      <c r="N7" s="14"/>
      <c r="O7" s="14"/>
    </row>
    <row r="8" spans="1:19" s="200" customFormat="1" ht="43.5" customHeight="1" x14ac:dyDescent="0.45">
      <c r="A8" s="646" t="s">
        <v>417</v>
      </c>
      <c r="B8" s="127" t="s">
        <v>418</v>
      </c>
      <c r="C8" s="154" t="s">
        <v>419</v>
      </c>
      <c r="D8" s="154">
        <v>43270559</v>
      </c>
      <c r="E8" s="154" t="s">
        <v>420</v>
      </c>
      <c r="F8" s="127">
        <v>43270559</v>
      </c>
      <c r="G8" s="154" t="s">
        <v>421</v>
      </c>
      <c r="H8" s="127">
        <v>1</v>
      </c>
      <c r="I8" s="127"/>
      <c r="J8" s="154" t="s">
        <v>422</v>
      </c>
      <c r="K8" s="127" t="s">
        <v>423</v>
      </c>
      <c r="L8" s="154" t="s">
        <v>424</v>
      </c>
      <c r="M8" s="202">
        <v>115200</v>
      </c>
      <c r="N8" s="202">
        <v>76800</v>
      </c>
      <c r="O8" s="202">
        <v>115200</v>
      </c>
    </row>
    <row r="9" spans="1:19" s="200" customFormat="1" ht="47.25" customHeight="1" x14ac:dyDescent="0.45">
      <c r="A9" s="646"/>
      <c r="B9" s="127" t="s">
        <v>418</v>
      </c>
      <c r="C9" s="154" t="s">
        <v>425</v>
      </c>
      <c r="D9" s="154">
        <v>49061890</v>
      </c>
      <c r="E9" s="154" t="s">
        <v>426</v>
      </c>
      <c r="F9" s="127">
        <v>49061890</v>
      </c>
      <c r="G9" s="154" t="s">
        <v>427</v>
      </c>
      <c r="H9" s="127">
        <v>1</v>
      </c>
      <c r="I9" s="127"/>
      <c r="J9" s="154" t="s">
        <v>428</v>
      </c>
      <c r="K9" s="127" t="s">
        <v>429</v>
      </c>
      <c r="L9" s="154" t="s">
        <v>430</v>
      </c>
      <c r="M9" s="202">
        <v>151200</v>
      </c>
      <c r="N9" s="202">
        <v>113400</v>
      </c>
      <c r="O9" s="202">
        <v>151200</v>
      </c>
    </row>
    <row r="10" spans="1:19" s="200" customFormat="1" ht="38.25" x14ac:dyDescent="0.45">
      <c r="A10" s="646"/>
      <c r="B10" s="127" t="s">
        <v>418</v>
      </c>
      <c r="C10" s="154" t="s">
        <v>431</v>
      </c>
      <c r="D10" s="154">
        <v>11003443</v>
      </c>
      <c r="E10" s="154" t="s">
        <v>432</v>
      </c>
      <c r="F10" s="127">
        <v>11003443</v>
      </c>
      <c r="G10" s="154" t="s">
        <v>433</v>
      </c>
      <c r="H10" s="127"/>
      <c r="I10" s="127"/>
      <c r="J10" s="154" t="s">
        <v>467</v>
      </c>
      <c r="K10" s="127" t="s">
        <v>434</v>
      </c>
      <c r="L10" s="154" t="s">
        <v>430</v>
      </c>
      <c r="M10" s="202">
        <v>21600</v>
      </c>
      <c r="N10" s="202">
        <v>18000</v>
      </c>
      <c r="O10" s="202">
        <v>21600</v>
      </c>
    </row>
    <row r="11" spans="1:19" s="200" customFormat="1" ht="51" x14ac:dyDescent="0.45">
      <c r="A11" s="646"/>
      <c r="B11" s="127" t="s">
        <v>418</v>
      </c>
      <c r="C11" s="154" t="s">
        <v>435</v>
      </c>
      <c r="D11" s="154" t="s">
        <v>436</v>
      </c>
      <c r="E11" s="154" t="s">
        <v>437</v>
      </c>
      <c r="F11" s="127" t="s">
        <v>436</v>
      </c>
      <c r="G11" s="154" t="s">
        <v>438</v>
      </c>
      <c r="H11" s="127"/>
      <c r="I11" s="127"/>
      <c r="J11" s="154" t="s">
        <v>468</v>
      </c>
      <c r="K11" s="127" t="s">
        <v>439</v>
      </c>
      <c r="L11" s="154" t="s">
        <v>440</v>
      </c>
      <c r="M11" s="202">
        <v>21600</v>
      </c>
      <c r="N11" s="202">
        <v>13500</v>
      </c>
      <c r="O11" s="202">
        <v>21600</v>
      </c>
    </row>
    <row r="12" spans="1:19" s="200" customFormat="1" ht="44.25" customHeight="1" x14ac:dyDescent="0.45">
      <c r="A12" s="646"/>
      <c r="B12" s="127" t="s">
        <v>418</v>
      </c>
      <c r="C12" s="154" t="s">
        <v>441</v>
      </c>
      <c r="D12" s="154">
        <v>1088158</v>
      </c>
      <c r="E12" s="154" t="s">
        <v>442</v>
      </c>
      <c r="F12" s="127">
        <v>1088158</v>
      </c>
      <c r="G12" s="154" t="s">
        <v>443</v>
      </c>
      <c r="H12" s="127"/>
      <c r="I12" s="127"/>
      <c r="J12" s="154" t="s">
        <v>444</v>
      </c>
      <c r="K12" s="127" t="s">
        <v>445</v>
      </c>
      <c r="L12" s="154" t="s">
        <v>430</v>
      </c>
      <c r="M12" s="202">
        <v>78000</v>
      </c>
      <c r="N12" s="202">
        <v>52000</v>
      </c>
      <c r="O12" s="202">
        <v>78000</v>
      </c>
    </row>
    <row r="13" spans="1:19" s="200" customFormat="1" ht="43.5" customHeight="1" x14ac:dyDescent="0.45">
      <c r="A13" s="646"/>
      <c r="B13" s="127" t="s">
        <v>418</v>
      </c>
      <c r="C13" s="154" t="s">
        <v>446</v>
      </c>
      <c r="D13" s="154">
        <v>11189978</v>
      </c>
      <c r="E13" s="154" t="s">
        <v>447</v>
      </c>
      <c r="F13" s="127">
        <v>11189978</v>
      </c>
      <c r="G13" s="154" t="s">
        <v>448</v>
      </c>
      <c r="H13" s="127"/>
      <c r="I13" s="127"/>
      <c r="J13" s="154" t="s">
        <v>449</v>
      </c>
      <c r="K13" s="127" t="s">
        <v>450</v>
      </c>
      <c r="L13" s="154" t="s">
        <v>430</v>
      </c>
      <c r="M13" s="202">
        <v>18000</v>
      </c>
      <c r="N13" s="202">
        <v>15300</v>
      </c>
      <c r="O13" s="202">
        <v>18000</v>
      </c>
    </row>
    <row r="14" spans="1:19" s="200" customFormat="1" ht="45.75" customHeight="1" x14ac:dyDescent="0.45">
      <c r="A14" s="646"/>
      <c r="B14" s="127" t="s">
        <v>418</v>
      </c>
      <c r="C14" s="154" t="s">
        <v>451</v>
      </c>
      <c r="D14" s="154">
        <v>11106325</v>
      </c>
      <c r="E14" s="154" t="s">
        <v>452</v>
      </c>
      <c r="F14" s="127">
        <v>11106325</v>
      </c>
      <c r="G14" s="154" t="s">
        <v>453</v>
      </c>
      <c r="H14" s="127"/>
      <c r="I14" s="127"/>
      <c r="J14" s="154" t="s">
        <v>454</v>
      </c>
      <c r="K14" s="127" t="s">
        <v>455</v>
      </c>
      <c r="L14" s="154" t="s">
        <v>430</v>
      </c>
      <c r="M14" s="202">
        <v>28800</v>
      </c>
      <c r="N14" s="202">
        <v>17600</v>
      </c>
      <c r="O14" s="202">
        <v>28800</v>
      </c>
    </row>
    <row r="15" spans="1:19" s="200" customFormat="1" ht="38.25" x14ac:dyDescent="0.45">
      <c r="A15" s="646"/>
      <c r="B15" s="127" t="s">
        <v>418</v>
      </c>
      <c r="C15" s="154" t="s">
        <v>456</v>
      </c>
      <c r="D15" s="154">
        <v>11000375</v>
      </c>
      <c r="E15" s="154" t="s">
        <v>457</v>
      </c>
      <c r="F15" s="127">
        <v>11000375</v>
      </c>
      <c r="G15" s="154" t="s">
        <v>458</v>
      </c>
      <c r="H15" s="127"/>
      <c r="I15" s="127"/>
      <c r="J15" s="154" t="s">
        <v>465</v>
      </c>
      <c r="K15" s="127" t="s">
        <v>459</v>
      </c>
      <c r="L15" s="154" t="s">
        <v>430</v>
      </c>
      <c r="M15" s="202">
        <v>30000</v>
      </c>
      <c r="N15" s="202">
        <v>22500</v>
      </c>
      <c r="O15" s="202">
        <v>30000</v>
      </c>
    </row>
    <row r="16" spans="1:19" s="200" customFormat="1" ht="45" customHeight="1" x14ac:dyDescent="0.45">
      <c r="A16" s="646"/>
      <c r="B16" s="127" t="s">
        <v>418</v>
      </c>
      <c r="C16" s="154" t="s">
        <v>460</v>
      </c>
      <c r="D16" s="154">
        <v>7001171</v>
      </c>
      <c r="E16" s="154" t="s">
        <v>461</v>
      </c>
      <c r="F16" s="127">
        <v>7001171</v>
      </c>
      <c r="G16" s="154" t="s">
        <v>462</v>
      </c>
      <c r="H16" s="127"/>
      <c r="I16" s="127"/>
      <c r="J16" s="154" t="s">
        <v>466</v>
      </c>
      <c r="K16" s="127" t="s">
        <v>463</v>
      </c>
      <c r="L16" s="154" t="s">
        <v>430</v>
      </c>
      <c r="M16" s="202">
        <v>17400</v>
      </c>
      <c r="N16" s="202">
        <v>16000</v>
      </c>
      <c r="O16" s="202">
        <v>17400</v>
      </c>
    </row>
    <row r="17" spans="1:15" x14ac:dyDescent="0.35">
      <c r="A17" s="462"/>
      <c r="C17" s="20"/>
      <c r="D17" s="20"/>
      <c r="E17" s="20"/>
      <c r="F17" s="20"/>
      <c r="G17" s="20"/>
      <c r="H17" s="20"/>
      <c r="I17" s="20"/>
      <c r="J17" s="20"/>
      <c r="K17" s="199"/>
      <c r="L17" s="20"/>
      <c r="M17" s="198"/>
      <c r="N17" s="198"/>
      <c r="O17" s="198"/>
    </row>
    <row r="18" spans="1:15" s="101" customFormat="1" ht="25.5" customHeight="1" x14ac:dyDescent="0.45">
      <c r="A18" s="463" t="s">
        <v>37</v>
      </c>
      <c r="B18" s="464"/>
      <c r="C18" s="465"/>
      <c r="D18" s="465"/>
      <c r="E18" s="465"/>
      <c r="F18" s="465"/>
      <c r="G18" s="465"/>
      <c r="H18" s="465"/>
      <c r="I18" s="465"/>
      <c r="J18" s="465"/>
      <c r="K18" s="465"/>
      <c r="L18" s="465"/>
      <c r="M18" s="466">
        <f>SUM(M8:M17)</f>
        <v>481800</v>
      </c>
      <c r="N18" s="466">
        <f t="shared" ref="N18:O18" si="0">SUM(N8:N17)</f>
        <v>345100</v>
      </c>
      <c r="O18" s="467">
        <f t="shared" si="0"/>
        <v>481800</v>
      </c>
    </row>
    <row r="19" spans="1:15" x14ac:dyDescent="0.35">
      <c r="A19" s="22" t="s">
        <v>203</v>
      </c>
    </row>
    <row r="20" spans="1:15" x14ac:dyDescent="0.35">
      <c r="A20" s="22" t="s">
        <v>224</v>
      </c>
    </row>
  </sheetData>
  <mergeCells count="11">
    <mergeCell ref="A5:A6"/>
    <mergeCell ref="A8:A16"/>
    <mergeCell ref="A1:O1"/>
    <mergeCell ref="C2:O2"/>
    <mergeCell ref="O3:O4"/>
    <mergeCell ref="N3:N4"/>
    <mergeCell ref="A3:B3"/>
    <mergeCell ref="C3:D3"/>
    <mergeCell ref="E3:I3"/>
    <mergeCell ref="J3:L3"/>
    <mergeCell ref="M3:M4"/>
  </mergeCells>
  <printOptions horizontalCentered="1"/>
  <pageMargins left="0.31496062992125984" right="0.31496062992125984" top="0.74803149606299213" bottom="0.74803149606299213" header="0.31496062992125984" footer="0.31496062992125984"/>
  <pageSetup paperSize="9"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10</vt:i4>
      </vt:variant>
    </vt:vector>
  </HeadingPairs>
  <TitlesOfParts>
    <vt:vector size="22" baseType="lpstr">
      <vt:lpstr>FMTO 01</vt:lpstr>
      <vt:lpstr>FMTO 02</vt:lpstr>
      <vt:lpstr>FMTO 03</vt:lpstr>
      <vt:lpstr>FMTO 04</vt:lpstr>
      <vt:lpstr>FMTO 05</vt:lpstr>
      <vt:lpstr>FMTO 06</vt:lpstr>
      <vt:lpstr>FMTO 07</vt:lpstr>
      <vt:lpstr>FMTO 08</vt:lpstr>
      <vt:lpstr>FMTO 09</vt:lpstr>
      <vt:lpstr>FMTO 10 </vt:lpstr>
      <vt:lpstr>FMTO 11</vt:lpstr>
      <vt:lpstr>FMTO 12</vt:lpstr>
      <vt:lpstr>'FMTO 01'!Área_de_impresión</vt:lpstr>
      <vt:lpstr>'FMTO 06'!Área_de_impresión</vt:lpstr>
      <vt:lpstr>'FMTO 07'!Área_de_impresión</vt:lpstr>
      <vt:lpstr>'FMTO 10 '!Área_de_impresión</vt:lpstr>
      <vt:lpstr>'FMTO 11'!Área_de_impresión</vt:lpstr>
      <vt:lpstr>'FMTO 12'!Área_de_impresión</vt:lpstr>
      <vt:lpstr>'FMTO 01'!Títulos_a_imprimir</vt:lpstr>
      <vt:lpstr>'FMTO 06'!Títulos_a_imprimir</vt:lpstr>
      <vt:lpstr>'FMTO 08'!Títulos_a_imprimir</vt:lpstr>
      <vt:lpstr>'FMTO 12'!Títulos_a_imprimir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Ursula De Cordova Lopez Del Solar</dc:creator>
  <cp:lastModifiedBy>lpine</cp:lastModifiedBy>
  <cp:lastPrinted>2022-09-27T14:10:32Z</cp:lastPrinted>
  <dcterms:created xsi:type="dcterms:W3CDTF">2022-08-23T21:13:02Z</dcterms:created>
  <dcterms:modified xsi:type="dcterms:W3CDTF">2022-10-08T03:57:20Z</dcterms:modified>
</cp:coreProperties>
</file>