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showInkAnnotation="0" codeName="ThisWorkbook"/>
  <mc:AlternateContent xmlns:mc="http://schemas.openxmlformats.org/markup-compatibility/2006">
    <mc:Choice Requires="x15">
      <x15ac:absPath xmlns:x15ac="http://schemas.microsoft.com/office/spreadsheetml/2010/11/ac" url="C:\Users\pined\Documents\DOCUMENTOS 2021\ACUÑA HECTOR PPTO 2022\Presentación de Formatos y Directivas\Regiones\Huánuco\"/>
    </mc:Choice>
  </mc:AlternateContent>
  <xr:revisionPtr revIDLastSave="0" documentId="8_{543F5A76-EAF4-47F6-BEA3-AC71FEC8ECAA}" xr6:coauthVersionLast="47" xr6:coauthVersionMax="47" xr10:uidLastSave="{00000000-0000-0000-0000-000000000000}"/>
  <bookViews>
    <workbookView xWindow="-120" yWindow="-120" windowWidth="20730" windowHeight="11160" tabRatio="785" activeTab="17" xr2:uid="{00000000-000D-0000-FFFF-FFFF00000000}"/>
  </bookViews>
  <sheets>
    <sheet name="Índice" sheetId="55" r:id="rId1"/>
    <sheet name="F-01" sheetId="62" r:id="rId2"/>
    <sheet name="F-02" sheetId="73" r:id="rId3"/>
    <sheet name="F-03" sheetId="70" r:id="rId4"/>
    <sheet name="F-04" sheetId="30" r:id="rId5"/>
    <sheet name="F-05" sheetId="76" r:id="rId6"/>
    <sheet name="F-06" sheetId="57" r:id="rId7"/>
    <sheet name="F-07" sheetId="9" r:id="rId8"/>
    <sheet name="F-08" sheetId="21" r:id="rId9"/>
    <sheet name="F-09" sheetId="60" r:id="rId10"/>
    <sheet name="F-10" sheetId="32" r:id="rId11"/>
    <sheet name="F-11" sheetId="45" r:id="rId12"/>
    <sheet name="F-12" sheetId="33" r:id="rId13"/>
    <sheet name="F-13" sheetId="50" r:id="rId14"/>
    <sheet name="F-14" sheetId="51" r:id="rId15"/>
    <sheet name="F-15" sheetId="39" r:id="rId16"/>
    <sheet name="F-16" sheetId="81" r:id="rId17"/>
    <sheet name="F-17" sheetId="53" r:id="rId18"/>
    <sheet name="F-18" sheetId="64" r:id="rId19"/>
    <sheet name="Hoja1" sheetId="78" state="hidden" r:id="rId20"/>
  </sheets>
  <definedNames>
    <definedName name="_xlnm.Print_Area" localSheetId="1">'F-01'!$A$1:$N$14</definedName>
    <definedName name="_xlnm.Print_Area" localSheetId="2">'F-02'!$A$1:$D$21</definedName>
    <definedName name="_xlnm.Print_Area" localSheetId="3">'F-03'!$A$1:$D$256</definedName>
    <definedName name="_xlnm.Print_Area" localSheetId="4">'F-04'!$A$1:$R$30</definedName>
    <definedName name="_xlnm.Print_Area" localSheetId="5">'F-05'!$A$1:$D$132</definedName>
    <definedName name="_xlnm.Print_Area" localSheetId="6">'F-06'!$A$1:$N$52</definedName>
    <definedName name="_xlnm.Print_Area" localSheetId="7">'F-07'!$A$1:$Q$25</definedName>
    <definedName name="_xlnm.Print_Area" localSheetId="8">'F-08'!$A$1:$R$109</definedName>
    <definedName name="_xlnm.Print_Area" localSheetId="9">'F-09'!$A$1:$W$73</definedName>
    <definedName name="_xlnm.Print_Area" localSheetId="10">'F-10'!$A$1:$I$25</definedName>
    <definedName name="_xlnm.Print_Area" localSheetId="11">'F-11'!$A$2:$AI$57</definedName>
    <definedName name="_xlnm.Print_Area" localSheetId="12">'F-12'!$A$1:$J$31</definedName>
    <definedName name="_xlnm.Print_Area" localSheetId="13">'F-13'!$A$1:$N$48</definedName>
    <definedName name="_xlnm.Print_Area" localSheetId="14">'F-14'!$A$1:$J$88</definedName>
    <definedName name="_xlnm.Print_Area" localSheetId="15">'F-15'!$A$1:$H$105</definedName>
    <definedName name="_xlnm.Print_Area" localSheetId="16">'F-16'!$A$1:$H$85</definedName>
    <definedName name="_xlnm.Print_Area" localSheetId="17">'F-17'!$A$1:$P$973</definedName>
    <definedName name="_xlnm.Print_Area" localSheetId="18">'F-18'!$A$1:$N$34</definedName>
    <definedName name="_xlnm.Print_Area" localSheetId="0">Índice!$A$1:$E$35</definedName>
    <definedName name="dd" localSheetId="2">#REF!</definedName>
    <definedName name="dd" localSheetId="3">#REF!</definedName>
    <definedName name="dd" localSheetId="5">#REF!</definedName>
    <definedName name="dd">#REF!</definedName>
    <definedName name="DIRECREC" localSheetId="1">#REF!</definedName>
    <definedName name="DIRECREC" localSheetId="2">#REF!</definedName>
    <definedName name="DIRECREC" localSheetId="3">#REF!</definedName>
    <definedName name="DIRECREC" localSheetId="5">#REF!</definedName>
    <definedName name="DIRECREC" localSheetId="6">#REF!</definedName>
    <definedName name="DIRECREC" localSheetId="9">#REF!</definedName>
    <definedName name="DIRECREC" localSheetId="18">#REF!</definedName>
    <definedName name="DIRECREC">#REF!</definedName>
    <definedName name="DONAC" localSheetId="1">#REF!</definedName>
    <definedName name="DONAC" localSheetId="2">#REF!</definedName>
    <definedName name="DONAC" localSheetId="3">#REF!</definedName>
    <definedName name="DONAC" localSheetId="5">#REF!</definedName>
    <definedName name="DONAC" localSheetId="6">#REF!</definedName>
    <definedName name="DONAC" localSheetId="9">#REF!</definedName>
    <definedName name="DONAC" localSheetId="18">#REF!</definedName>
    <definedName name="DONAC">#REF!</definedName>
    <definedName name="EE" localSheetId="2">#REF!</definedName>
    <definedName name="EE" localSheetId="3">#REF!</definedName>
    <definedName name="EE" localSheetId="5">#REF!</definedName>
    <definedName name="EE">#REF!</definedName>
    <definedName name="RECORD" localSheetId="1">#REF!</definedName>
    <definedName name="RECORD" localSheetId="2">#REF!</definedName>
    <definedName name="RECORD" localSheetId="3">#REF!</definedName>
    <definedName name="RECORD" localSheetId="5">#REF!</definedName>
    <definedName name="RECORD" localSheetId="6">#REF!</definedName>
    <definedName name="RECORD" localSheetId="9">#REF!</definedName>
    <definedName name="RECORD" localSheetId="18">#REF!</definedName>
    <definedName name="RECORD">#REF!</definedName>
    <definedName name="RECPUB" localSheetId="1">#REF!</definedName>
    <definedName name="RECPUB" localSheetId="2">#REF!</definedName>
    <definedName name="RECPUB" localSheetId="3">#REF!</definedName>
    <definedName name="RECPUB" localSheetId="5">#REF!</definedName>
    <definedName name="RECPUB" localSheetId="6">#REF!</definedName>
    <definedName name="RECPUB" localSheetId="9">#REF!</definedName>
    <definedName name="RECPUB" localSheetId="18">#REF!</definedName>
    <definedName name="RECPUB">#REF!</definedName>
    <definedName name="_xlnm.Print_Titles" localSheetId="1">'F-01'!$3:$3</definedName>
    <definedName name="_xlnm.Print_Titles" localSheetId="0">Índice!$1:$1</definedName>
    <definedName name="XPRINT" localSheetId="1">#REF!</definedName>
    <definedName name="XPRINT" localSheetId="2">#REF!</definedName>
    <definedName name="XPRINT" localSheetId="3">#REF!</definedName>
    <definedName name="XPRINT" localSheetId="5">#REF!</definedName>
    <definedName name="XPRINT" localSheetId="6">#REF!</definedName>
    <definedName name="XPRINT" localSheetId="9">#REF!</definedName>
    <definedName name="XPRINT" localSheetId="18">#REF!</definedName>
    <definedName name="XPRINT">#REF!</definedName>
    <definedName name="XPRINT2" localSheetId="1">#REF!</definedName>
    <definedName name="XPRINT2" localSheetId="2">#REF!</definedName>
    <definedName name="XPRINT2" localSheetId="3">#REF!</definedName>
    <definedName name="XPRINT2" localSheetId="5">#REF!</definedName>
    <definedName name="XPRINT2" localSheetId="6">#REF!</definedName>
    <definedName name="XPRINT2" localSheetId="9">#REF!</definedName>
    <definedName name="XPRINT2" localSheetId="18">#REF!</definedName>
    <definedName name="XPRINT2">#REF!</definedName>
    <definedName name="XPRINT3" localSheetId="1">#REF!</definedName>
    <definedName name="XPRINT3" localSheetId="2">#REF!</definedName>
    <definedName name="XPRINT3" localSheetId="3">#REF!</definedName>
    <definedName name="XPRINT3" localSheetId="5">#REF!</definedName>
    <definedName name="XPRINT3" localSheetId="6">#REF!</definedName>
    <definedName name="XPRINT3" localSheetId="9">#REF!</definedName>
    <definedName name="XPRINT3" localSheetId="18">#REF!</definedName>
    <definedName name="XPRINT3">#REF!</definedName>
    <definedName name="XPRINT4" localSheetId="1">#REF!</definedName>
    <definedName name="XPRINT4" localSheetId="2">#REF!</definedName>
    <definedName name="XPRINT4" localSheetId="3">#REF!</definedName>
    <definedName name="XPRINT4" localSheetId="5">#REF!</definedName>
    <definedName name="XPRINT4" localSheetId="6">#REF!</definedName>
    <definedName name="XPRINT4" localSheetId="9">#REF!</definedName>
    <definedName name="XPRINT4" localSheetId="18">#REF!</definedName>
    <definedName name="XPRINT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72" i="53" l="1"/>
  <c r="M430" i="53"/>
  <c r="M429" i="53"/>
  <c r="M428" i="53"/>
  <c r="M427" i="53"/>
  <c r="M426" i="53"/>
  <c r="M425" i="53"/>
  <c r="M424" i="53"/>
  <c r="M423" i="53"/>
  <c r="M422" i="53"/>
  <c r="M421" i="53"/>
  <c r="M420" i="53"/>
  <c r="M419" i="53"/>
  <c r="M418" i="53"/>
  <c r="M417" i="53"/>
  <c r="M416" i="53"/>
  <c r="M415" i="53"/>
  <c r="M414" i="53"/>
  <c r="M413" i="53"/>
  <c r="M412" i="53"/>
  <c r="M411" i="53"/>
  <c r="M410" i="53"/>
  <c r="M409" i="53"/>
  <c r="M408" i="53"/>
  <c r="M407" i="53"/>
  <c r="M406" i="53"/>
  <c r="M405" i="53"/>
  <c r="M404" i="53"/>
  <c r="M403" i="53"/>
  <c r="M402" i="53"/>
  <c r="M401" i="53"/>
  <c r="M400" i="53"/>
  <c r="M399" i="53"/>
  <c r="M398" i="53"/>
  <c r="M397" i="53"/>
  <c r="M396" i="53"/>
  <c r="M395" i="53"/>
  <c r="M394" i="53"/>
  <c r="M393" i="53"/>
  <c r="M392" i="53"/>
  <c r="M391" i="53"/>
  <c r="M390" i="53"/>
  <c r="M389" i="53"/>
  <c r="M388" i="53"/>
  <c r="M387" i="53"/>
  <c r="M386" i="53"/>
  <c r="M385" i="53"/>
  <c r="M384" i="53"/>
  <c r="M383" i="53"/>
  <c r="M382" i="53"/>
  <c r="M381" i="53"/>
  <c r="M380" i="53"/>
  <c r="M379" i="53"/>
  <c r="M378" i="53"/>
  <c r="M377" i="53"/>
  <c r="M376" i="53"/>
  <c r="M375" i="53"/>
  <c r="M374" i="53"/>
  <c r="M373" i="53"/>
  <c r="M372" i="53"/>
  <c r="M371" i="53"/>
  <c r="M370" i="53"/>
  <c r="M369" i="53"/>
  <c r="M368" i="53"/>
  <c r="M367" i="53"/>
  <c r="M366" i="53"/>
  <c r="M365" i="53"/>
  <c r="M364" i="53"/>
  <c r="M363" i="53"/>
  <c r="M362" i="53"/>
  <c r="M361" i="53"/>
  <c r="M360" i="53"/>
  <c r="M359" i="53"/>
  <c r="M358" i="53"/>
  <c r="M357" i="53"/>
  <c r="M356" i="53"/>
  <c r="M355" i="53"/>
  <c r="M354" i="53"/>
  <c r="M353" i="53"/>
  <c r="M352" i="53"/>
  <c r="M351" i="53"/>
  <c r="M350" i="53"/>
  <c r="M349" i="53"/>
  <c r="M348" i="53"/>
  <c r="M347" i="53"/>
  <c r="M346" i="53"/>
  <c r="M345" i="53"/>
  <c r="M344" i="53"/>
  <c r="M343" i="53"/>
  <c r="M342" i="53"/>
  <c r="M341" i="53"/>
  <c r="M340" i="53"/>
  <c r="M339" i="53"/>
  <c r="M338" i="53"/>
  <c r="M337" i="53"/>
  <c r="M336" i="53"/>
  <c r="M335" i="53"/>
  <c r="M334" i="53"/>
  <c r="M333" i="53"/>
  <c r="M332" i="53"/>
  <c r="M331" i="53"/>
  <c r="M330" i="53"/>
  <c r="M329" i="53"/>
  <c r="M328" i="53"/>
  <c r="M327" i="53"/>
  <c r="M326" i="53"/>
  <c r="M325" i="53"/>
  <c r="M324" i="53"/>
  <c r="M323" i="53"/>
  <c r="M322" i="53"/>
  <c r="M321" i="53"/>
  <c r="M320" i="53"/>
  <c r="M319" i="53"/>
  <c r="M318" i="53"/>
  <c r="M317" i="53"/>
  <c r="M316" i="53"/>
  <c r="M315" i="53"/>
  <c r="M314" i="53"/>
  <c r="M313" i="53"/>
  <c r="M312" i="53"/>
  <c r="M311" i="53"/>
  <c r="M310" i="53"/>
  <c r="M309" i="53"/>
  <c r="M308" i="53"/>
  <c r="M307" i="53"/>
  <c r="M306" i="53"/>
  <c r="M305" i="53"/>
  <c r="M304" i="53"/>
  <c r="M303" i="53"/>
  <c r="M302" i="53"/>
  <c r="M301" i="53"/>
  <c r="M300" i="53"/>
  <c r="M299" i="53"/>
  <c r="M298" i="53"/>
  <c r="M297" i="53"/>
  <c r="M296" i="53"/>
  <c r="M295" i="53"/>
  <c r="M294" i="53"/>
  <c r="M293" i="53"/>
  <c r="M292" i="53"/>
  <c r="M291" i="53"/>
  <c r="M290" i="53"/>
  <c r="M289" i="53"/>
  <c r="M288" i="53"/>
  <c r="M287" i="53"/>
  <c r="M286" i="53"/>
  <c r="M285" i="53"/>
  <c r="M284" i="53"/>
  <c r="M283" i="53"/>
  <c r="M282" i="53"/>
  <c r="M281" i="53"/>
  <c r="M280" i="53"/>
  <c r="M279" i="53"/>
  <c r="M278" i="53"/>
  <c r="M277" i="53"/>
  <c r="M276" i="53"/>
  <c r="M275" i="53"/>
  <c r="M274" i="53"/>
  <c r="M273" i="53"/>
  <c r="M272" i="53"/>
  <c r="M271" i="53"/>
  <c r="M270" i="53"/>
  <c r="M269" i="53"/>
  <c r="M268" i="53"/>
  <c r="M267" i="53"/>
  <c r="M266" i="53"/>
  <c r="M265" i="53"/>
  <c r="M264" i="53"/>
  <c r="M263" i="53"/>
  <c r="M262" i="53"/>
  <c r="M261" i="53"/>
  <c r="M260" i="53"/>
  <c r="M259" i="53"/>
  <c r="M258" i="53"/>
  <c r="M257" i="53"/>
  <c r="M256" i="53"/>
  <c r="M255" i="53"/>
  <c r="M254" i="53"/>
  <c r="M253" i="53"/>
  <c r="M252" i="53"/>
  <c r="M251" i="53"/>
  <c r="M250" i="53"/>
  <c r="M249" i="53"/>
  <c r="M248" i="53"/>
  <c r="M247" i="53"/>
  <c r="M246" i="53"/>
  <c r="M245" i="53"/>
  <c r="M244" i="53"/>
  <c r="M243" i="53"/>
  <c r="M242" i="53"/>
  <c r="M241" i="53"/>
  <c r="M240" i="53"/>
  <c r="M239" i="53"/>
  <c r="M238" i="53"/>
  <c r="M237" i="53"/>
  <c r="M236" i="53"/>
  <c r="M235" i="53"/>
  <c r="M234" i="53"/>
  <c r="M233" i="53"/>
  <c r="M232" i="53"/>
  <c r="M231" i="53"/>
  <c r="M230" i="53"/>
  <c r="M229" i="53"/>
  <c r="M228" i="53"/>
  <c r="M227" i="53"/>
  <c r="M226" i="53"/>
  <c r="M225" i="53"/>
  <c r="M224" i="53"/>
  <c r="M223" i="53"/>
  <c r="M222" i="53"/>
  <c r="M221" i="53"/>
  <c r="M220" i="53"/>
  <c r="M219" i="53"/>
  <c r="M218" i="53"/>
  <c r="M217" i="53"/>
  <c r="M216" i="53"/>
  <c r="M215" i="53"/>
  <c r="M214" i="53"/>
  <c r="M213" i="53"/>
  <c r="M212" i="53"/>
  <c r="M211" i="53"/>
  <c r="M210" i="53"/>
  <c r="M209" i="53"/>
  <c r="M208" i="53"/>
  <c r="M207" i="53"/>
  <c r="M206" i="53"/>
  <c r="M205" i="53"/>
  <c r="M204" i="53"/>
  <c r="M203" i="53"/>
  <c r="M202" i="53"/>
  <c r="M201" i="53"/>
  <c r="M200" i="53"/>
  <c r="M199" i="53"/>
  <c r="M198" i="53"/>
  <c r="M197" i="53"/>
  <c r="M196" i="53"/>
  <c r="M195" i="53"/>
  <c r="M194" i="53"/>
  <c r="M193" i="53"/>
  <c r="M192" i="53"/>
  <c r="M191" i="53"/>
  <c r="M190" i="53"/>
  <c r="M189" i="53"/>
  <c r="M188" i="53"/>
  <c r="M187" i="53"/>
  <c r="M186" i="53"/>
  <c r="M185" i="53"/>
  <c r="M184" i="53"/>
  <c r="M183" i="53"/>
  <c r="M182" i="53"/>
  <c r="M181" i="53"/>
  <c r="M180" i="53"/>
  <c r="M179" i="53"/>
  <c r="M178" i="53"/>
  <c r="M177" i="53"/>
  <c r="M176" i="53"/>
  <c r="M175" i="53"/>
  <c r="M174" i="53"/>
  <c r="M173" i="53"/>
  <c r="M172" i="53"/>
  <c r="M171" i="53"/>
  <c r="M170" i="53"/>
  <c r="M169" i="53"/>
  <c r="M168" i="53"/>
  <c r="M167" i="53"/>
  <c r="P166" i="53"/>
  <c r="M166" i="53"/>
  <c r="P165" i="53"/>
  <c r="M165" i="53"/>
  <c r="P164" i="53"/>
  <c r="M164" i="53"/>
  <c r="P163" i="53"/>
  <c r="M163" i="53"/>
  <c r="P162" i="53"/>
  <c r="M162" i="53"/>
  <c r="P161" i="53"/>
  <c r="M161" i="53"/>
  <c r="P160" i="53"/>
  <c r="M160" i="53"/>
  <c r="P159" i="53"/>
  <c r="M159" i="53"/>
  <c r="P158" i="53"/>
  <c r="M158" i="53"/>
  <c r="P157" i="53"/>
  <c r="M157" i="53"/>
  <c r="P156" i="53"/>
  <c r="M156" i="53"/>
  <c r="P155" i="53"/>
  <c r="M155" i="53"/>
  <c r="P154" i="53"/>
  <c r="M154" i="53"/>
  <c r="P153" i="53"/>
  <c r="M153" i="53"/>
  <c r="P152" i="53"/>
  <c r="M152" i="53"/>
  <c r="P151" i="53"/>
  <c r="M151" i="53"/>
  <c r="P150" i="53"/>
  <c r="M150" i="53"/>
  <c r="P149" i="53"/>
  <c r="M149" i="53"/>
  <c r="P148" i="53"/>
  <c r="M148" i="53"/>
  <c r="P147" i="53"/>
  <c r="M147" i="53"/>
  <c r="P146" i="53"/>
  <c r="M146" i="53"/>
  <c r="P145" i="53"/>
  <c r="M145" i="53"/>
  <c r="P144" i="53"/>
  <c r="M144" i="53"/>
  <c r="P143" i="53"/>
  <c r="M143" i="53"/>
  <c r="P142" i="53"/>
  <c r="M142" i="53"/>
  <c r="P141" i="53"/>
  <c r="M141" i="53"/>
  <c r="P140" i="53"/>
  <c r="M140" i="53"/>
  <c r="P139" i="53"/>
  <c r="M139" i="53"/>
  <c r="P138" i="53"/>
  <c r="M138" i="53"/>
  <c r="P137" i="53"/>
  <c r="M137" i="53"/>
  <c r="P136" i="53"/>
  <c r="M136" i="53"/>
  <c r="P135" i="53"/>
  <c r="M135" i="53"/>
  <c r="P134" i="53"/>
  <c r="M134" i="53"/>
  <c r="P133" i="53"/>
  <c r="M133" i="53"/>
  <c r="P132" i="53"/>
  <c r="M132" i="53"/>
  <c r="P131" i="53"/>
  <c r="M131" i="53"/>
  <c r="P130" i="53"/>
  <c r="M130" i="53"/>
  <c r="P129" i="53"/>
  <c r="M129" i="53"/>
  <c r="P128" i="53"/>
  <c r="M128" i="53"/>
  <c r="P127" i="53"/>
  <c r="M127" i="53"/>
  <c r="P126" i="53"/>
  <c r="M126" i="53"/>
  <c r="P125" i="53"/>
  <c r="M125" i="53"/>
  <c r="P124" i="53"/>
  <c r="M124" i="53"/>
  <c r="P123" i="53"/>
  <c r="M123" i="53"/>
  <c r="P122" i="53"/>
  <c r="M122" i="53"/>
  <c r="P121" i="53"/>
  <c r="M121" i="53"/>
  <c r="P120" i="53"/>
  <c r="M120" i="53"/>
  <c r="P119" i="53"/>
  <c r="M119" i="53"/>
  <c r="P118" i="53"/>
  <c r="M118" i="53"/>
  <c r="P117" i="53"/>
  <c r="M117" i="53"/>
  <c r="P116" i="53"/>
  <c r="M116" i="53"/>
  <c r="P115" i="53"/>
  <c r="M115" i="53"/>
  <c r="P114" i="53"/>
  <c r="M114" i="53"/>
  <c r="P113" i="53"/>
  <c r="M113" i="53"/>
  <c r="P112" i="53"/>
  <c r="M112" i="53"/>
  <c r="P111" i="53"/>
  <c r="M111" i="53"/>
  <c r="P110" i="53"/>
  <c r="M110" i="53"/>
  <c r="P109" i="53"/>
  <c r="M109" i="53"/>
  <c r="P108" i="53"/>
  <c r="M108" i="53"/>
  <c r="P107" i="53"/>
  <c r="M107" i="53"/>
  <c r="P106" i="53"/>
  <c r="M106" i="53"/>
  <c r="P105" i="53"/>
  <c r="M105" i="53"/>
  <c r="P104" i="53"/>
  <c r="M104" i="53"/>
  <c r="P103" i="53"/>
  <c r="M103" i="53"/>
  <c r="P102" i="53"/>
  <c r="M102" i="53"/>
  <c r="P101" i="53"/>
  <c r="M101" i="53"/>
  <c r="P100" i="53"/>
  <c r="M100" i="53"/>
  <c r="P99" i="53"/>
  <c r="M99" i="53"/>
  <c r="P98" i="53"/>
  <c r="M98" i="53"/>
  <c r="P97" i="53"/>
  <c r="M97" i="53"/>
  <c r="P96" i="53"/>
  <c r="M96" i="53"/>
  <c r="P95" i="53"/>
  <c r="M95" i="53"/>
  <c r="P94" i="53"/>
  <c r="M94" i="53"/>
  <c r="P93" i="53"/>
  <c r="M93" i="53"/>
  <c r="P92" i="53"/>
  <c r="M92" i="53"/>
  <c r="P91" i="53"/>
  <c r="M91" i="53"/>
  <c r="P90" i="53"/>
  <c r="M90" i="53"/>
  <c r="P89" i="53"/>
  <c r="M89" i="53"/>
  <c r="P88" i="53"/>
  <c r="M88" i="53"/>
  <c r="P87" i="53"/>
  <c r="M87" i="53"/>
  <c r="P86" i="53"/>
  <c r="M86" i="53"/>
  <c r="P85" i="53"/>
  <c r="M85" i="53"/>
  <c r="P84" i="53"/>
  <c r="M84" i="53"/>
  <c r="P83" i="53"/>
  <c r="M83" i="53"/>
  <c r="P82" i="53"/>
  <c r="M82" i="53"/>
  <c r="P81" i="53"/>
  <c r="M81" i="53"/>
  <c r="P80" i="53"/>
  <c r="M80" i="53"/>
  <c r="P79" i="53"/>
  <c r="M79" i="53"/>
  <c r="P78" i="53"/>
  <c r="M78" i="53"/>
  <c r="P77" i="53"/>
  <c r="M77" i="53"/>
  <c r="P76" i="53"/>
  <c r="M76" i="53"/>
  <c r="P75" i="53"/>
  <c r="M75" i="53"/>
  <c r="P74" i="53"/>
  <c r="M74" i="53"/>
  <c r="P73" i="53"/>
  <c r="M73" i="53"/>
  <c r="P72" i="53"/>
  <c r="M72" i="53"/>
  <c r="P71" i="53"/>
  <c r="M71" i="53"/>
  <c r="P70" i="53"/>
  <c r="M70" i="53"/>
  <c r="P69" i="53"/>
  <c r="M69" i="53"/>
  <c r="P68" i="53"/>
  <c r="M68" i="53"/>
  <c r="P67" i="53"/>
  <c r="M67" i="53"/>
  <c r="P66" i="53"/>
  <c r="M66" i="53"/>
  <c r="P65" i="53"/>
  <c r="M65" i="53"/>
  <c r="P64" i="53"/>
  <c r="M64" i="53"/>
  <c r="P63" i="53"/>
  <c r="M63" i="53"/>
  <c r="P62" i="53"/>
  <c r="M62" i="53"/>
  <c r="P61" i="53"/>
  <c r="M61" i="53"/>
  <c r="P60" i="53"/>
  <c r="M60" i="53"/>
  <c r="P59" i="53"/>
  <c r="M59" i="53"/>
  <c r="P58" i="53"/>
  <c r="M58" i="53"/>
  <c r="P57" i="53"/>
  <c r="M57" i="53"/>
  <c r="P56" i="53"/>
  <c r="M56" i="53"/>
  <c r="P55" i="53"/>
  <c r="M55" i="53"/>
  <c r="P54" i="53"/>
  <c r="M54" i="53"/>
  <c r="P53" i="53"/>
  <c r="M53" i="53"/>
  <c r="P52" i="53"/>
  <c r="M52" i="53"/>
  <c r="P51" i="53"/>
  <c r="M51" i="53"/>
  <c r="P50" i="53"/>
  <c r="M50" i="53"/>
  <c r="P49" i="53"/>
  <c r="M49" i="53"/>
  <c r="P48" i="53"/>
  <c r="M48" i="53"/>
  <c r="P47" i="53"/>
  <c r="M47" i="53"/>
  <c r="P46" i="53"/>
  <c r="M46" i="53"/>
  <c r="P45" i="53"/>
  <c r="M45" i="53"/>
  <c r="P44" i="53"/>
  <c r="M44" i="53"/>
  <c r="P43" i="53"/>
  <c r="M43" i="53"/>
  <c r="P42" i="53"/>
  <c r="M42" i="53"/>
  <c r="P41" i="53"/>
  <c r="M41" i="53"/>
  <c r="P40" i="53"/>
  <c r="M40" i="53"/>
  <c r="P39" i="53"/>
  <c r="M39" i="53"/>
  <c r="P38" i="53"/>
  <c r="M38" i="53"/>
  <c r="P37" i="53"/>
  <c r="M37" i="53"/>
  <c r="P36" i="53"/>
  <c r="M36" i="53"/>
  <c r="P35" i="53"/>
  <c r="M35" i="53"/>
  <c r="P34" i="53"/>
  <c r="M34" i="53"/>
  <c r="P33" i="53"/>
  <c r="M33" i="53"/>
  <c r="P32" i="53"/>
  <c r="M32" i="53"/>
  <c r="P31" i="53"/>
  <c r="M31" i="53"/>
  <c r="P30" i="53"/>
  <c r="M30" i="53"/>
  <c r="P29" i="53"/>
  <c r="M29" i="53"/>
  <c r="P28" i="53"/>
  <c r="M28" i="53"/>
  <c r="P27" i="53"/>
  <c r="M27" i="53"/>
  <c r="P26" i="53"/>
  <c r="M26" i="53"/>
  <c r="P25" i="53"/>
  <c r="M25" i="53"/>
  <c r="P24" i="53"/>
  <c r="M24" i="53"/>
  <c r="P23" i="53"/>
  <c r="M23" i="53"/>
  <c r="P22" i="53"/>
  <c r="M22" i="53"/>
  <c r="P21" i="53"/>
  <c r="M21" i="53"/>
  <c r="AE37" i="45"/>
  <c r="AD37" i="45"/>
  <c r="AC37" i="45"/>
  <c r="AB37" i="45"/>
  <c r="AA37" i="45"/>
  <c r="Z37" i="45"/>
  <c r="Y37" i="45"/>
  <c r="X37" i="45"/>
  <c r="W37" i="45"/>
  <c r="V37" i="45"/>
  <c r="U37" i="45"/>
  <c r="T37" i="45"/>
  <c r="S37" i="45"/>
  <c r="R37" i="45"/>
  <c r="Q37" i="45"/>
  <c r="P37" i="45"/>
  <c r="O37" i="45"/>
  <c r="AF37" i="45" s="1"/>
  <c r="AH37" i="45" s="1"/>
  <c r="N37" i="45"/>
  <c r="M37" i="45"/>
  <c r="L37" i="45"/>
  <c r="K37" i="45"/>
  <c r="J37" i="45"/>
  <c r="I37" i="45"/>
  <c r="H37" i="45"/>
  <c r="G37" i="45"/>
  <c r="F37" i="45"/>
  <c r="E37" i="45"/>
  <c r="D37" i="45"/>
  <c r="C37" i="45"/>
  <c r="B37" i="45"/>
  <c r="AG36" i="45"/>
  <c r="AF36" i="45"/>
  <c r="AG35" i="45"/>
  <c r="AF35" i="45"/>
  <c r="AG34" i="45"/>
  <c r="AF34" i="45"/>
  <c r="AG33" i="45"/>
  <c r="AF33" i="45"/>
  <c r="AG32" i="45"/>
  <c r="AF32" i="45"/>
  <c r="AG31" i="45"/>
  <c r="AF31" i="45"/>
  <c r="AG30" i="45"/>
  <c r="AF30" i="45"/>
  <c r="AG29" i="45"/>
  <c r="AF29" i="45"/>
  <c r="AG28" i="45"/>
  <c r="AF28" i="45"/>
  <c r="AG27" i="45"/>
  <c r="AF27" i="45"/>
  <c r="AG26" i="45"/>
  <c r="AF26" i="45"/>
  <c r="AG25" i="45"/>
  <c r="AF25" i="45"/>
  <c r="AG24" i="45"/>
  <c r="AF24" i="45"/>
  <c r="AG23" i="45"/>
  <c r="AF23" i="45"/>
  <c r="AG22" i="45"/>
  <c r="AF22" i="45"/>
  <c r="AG21" i="45"/>
  <c r="AF21" i="45"/>
  <c r="AG20" i="45"/>
  <c r="AF20" i="45"/>
  <c r="AG19" i="45"/>
  <c r="AF19" i="45"/>
  <c r="AG18" i="45"/>
  <c r="AF18" i="45"/>
  <c r="AG17" i="45"/>
  <c r="AF17" i="45"/>
  <c r="AG16" i="45"/>
  <c r="AF16" i="45"/>
  <c r="AG15" i="45"/>
  <c r="AF15" i="45"/>
  <c r="AG14" i="45"/>
  <c r="AF14" i="45"/>
  <c r="AG13" i="45"/>
  <c r="AF13" i="45"/>
  <c r="AG12" i="45"/>
  <c r="AF12" i="45"/>
  <c r="AG11" i="45"/>
  <c r="AF11" i="45"/>
  <c r="AG10" i="45"/>
  <c r="AF10" i="45"/>
  <c r="AG9" i="45"/>
  <c r="AF9" i="45"/>
  <c r="AF7" i="45"/>
  <c r="I22" i="32"/>
  <c r="H22" i="32"/>
  <c r="G22" i="32"/>
  <c r="F22" i="32"/>
  <c r="E22" i="32"/>
  <c r="D22" i="32"/>
  <c r="C22" i="32"/>
  <c r="B22" i="32"/>
  <c r="U69" i="60"/>
  <c r="T69" i="60"/>
  <c r="S69" i="60"/>
  <c r="R69" i="60"/>
  <c r="Q69" i="60"/>
  <c r="P69" i="60"/>
  <c r="O69" i="60"/>
  <c r="N69" i="60"/>
  <c r="H69" i="60"/>
  <c r="G69" i="60"/>
  <c r="F69" i="60"/>
  <c r="E69" i="60"/>
  <c r="C69" i="60"/>
  <c r="V67" i="60"/>
  <c r="K67" i="60"/>
  <c r="V66" i="60"/>
  <c r="K66" i="60"/>
  <c r="K65" i="60" s="1"/>
  <c r="W65" i="60"/>
  <c r="V65" i="60"/>
  <c r="U65" i="60"/>
  <c r="T65" i="60"/>
  <c r="L65" i="60"/>
  <c r="J65" i="60"/>
  <c r="I65" i="60"/>
  <c r="I69" i="60" s="1"/>
  <c r="V63" i="60"/>
  <c r="V60" i="60" s="1"/>
  <c r="K63" i="60"/>
  <c r="V62" i="60"/>
  <c r="K62" i="60"/>
  <c r="V61" i="60"/>
  <c r="K61" i="60"/>
  <c r="W60" i="60"/>
  <c r="O60" i="60"/>
  <c r="L60" i="60"/>
  <c r="D60" i="60"/>
  <c r="D69" i="60" s="1"/>
  <c r="K59" i="60"/>
  <c r="K58" i="60"/>
  <c r="K57" i="60" s="1"/>
  <c r="W57" i="60"/>
  <c r="V57" i="60"/>
  <c r="U57" i="60"/>
  <c r="L57" i="60"/>
  <c r="J57" i="60"/>
  <c r="J69" i="60" s="1"/>
  <c r="W49" i="60"/>
  <c r="V49" i="60"/>
  <c r="L49" i="60"/>
  <c r="W42" i="60"/>
  <c r="V42" i="60"/>
  <c r="M42" i="60"/>
  <c r="K42" i="60"/>
  <c r="B42" i="60"/>
  <c r="W34" i="60"/>
  <c r="V34" i="60"/>
  <c r="M34" i="60"/>
  <c r="K34" i="60"/>
  <c r="B34" i="60"/>
  <c r="W26" i="60"/>
  <c r="V26" i="60"/>
  <c r="M26" i="60"/>
  <c r="L26" i="60"/>
  <c r="K26" i="60"/>
  <c r="B26" i="60"/>
  <c r="W18" i="60"/>
  <c r="V18" i="60"/>
  <c r="M18" i="60"/>
  <c r="L18" i="60"/>
  <c r="K18" i="60"/>
  <c r="B18" i="60"/>
  <c r="W8" i="60"/>
  <c r="V8" i="60"/>
  <c r="M8" i="60"/>
  <c r="L8" i="60"/>
  <c r="K8" i="60"/>
  <c r="B8" i="60"/>
  <c r="AG37" i="45" l="1"/>
  <c r="B69" i="60"/>
  <c r="M69" i="60"/>
  <c r="W69" i="60"/>
  <c r="K60" i="60"/>
  <c r="K69" i="60" s="1"/>
  <c r="M972" i="53"/>
  <c r="P972" i="53"/>
  <c r="V69" i="60"/>
  <c r="AI37" i="45"/>
  <c r="M6" i="50" l="1"/>
  <c r="B14" i="62" l="1"/>
  <c r="B13" i="62"/>
  <c r="B12" i="62"/>
  <c r="B11" i="62"/>
  <c r="B10" i="62"/>
  <c r="B9" i="62"/>
  <c r="B7" i="62"/>
  <c r="B6" i="62"/>
  <c r="B5" i="62"/>
  <c r="N24" i="21" l="1"/>
  <c r="N44" i="21"/>
  <c r="I48" i="21"/>
  <c r="M60" i="21"/>
  <c r="N72" i="21"/>
  <c r="L88" i="21"/>
  <c r="N88" i="21"/>
  <c r="I84" i="21"/>
  <c r="N91" i="21"/>
  <c r="Q91" i="21" s="1"/>
  <c r="N90" i="21"/>
  <c r="N89" i="21"/>
  <c r="N87" i="21"/>
  <c r="N86" i="21"/>
  <c r="Q86" i="21" s="1"/>
  <c r="N85" i="21"/>
  <c r="Q85" i="21" s="1"/>
  <c r="N83" i="21"/>
  <c r="N84" i="21" s="1"/>
  <c r="N82" i="21"/>
  <c r="Q82" i="21" s="1"/>
  <c r="N81" i="21"/>
  <c r="Q81" i="21" s="1"/>
  <c r="N75" i="21"/>
  <c r="N76" i="21" s="1"/>
  <c r="N74" i="21"/>
  <c r="Q74" i="21" s="1"/>
  <c r="N73" i="21"/>
  <c r="N71" i="21"/>
  <c r="N70" i="21"/>
  <c r="N69" i="21"/>
  <c r="Q69" i="21" s="1"/>
  <c r="N63" i="21"/>
  <c r="Q63" i="21" s="1"/>
  <c r="Q64" i="21" s="1"/>
  <c r="N62" i="21"/>
  <c r="Q62" i="21" s="1"/>
  <c r="N61" i="21"/>
  <c r="N59" i="21"/>
  <c r="N60" i="21" s="1"/>
  <c r="N58" i="21"/>
  <c r="N57" i="21"/>
  <c r="N51" i="21"/>
  <c r="N50" i="21"/>
  <c r="N52" i="21" s="1"/>
  <c r="N49" i="21"/>
  <c r="Q49" i="21" s="1"/>
  <c r="N47" i="21"/>
  <c r="Q47" i="21" s="1"/>
  <c r="Q48" i="21" s="1"/>
  <c r="N46" i="21"/>
  <c r="N45" i="21"/>
  <c r="N43" i="21"/>
  <c r="N42" i="21"/>
  <c r="N41" i="21"/>
  <c r="N39" i="21"/>
  <c r="Q39" i="21" s="1"/>
  <c r="N38" i="21"/>
  <c r="Q38" i="21" s="1"/>
  <c r="N37" i="21"/>
  <c r="Q37" i="21" s="1"/>
  <c r="N35" i="21"/>
  <c r="N34" i="21"/>
  <c r="Q34" i="21" s="1"/>
  <c r="N33" i="21"/>
  <c r="N23" i="21"/>
  <c r="N22" i="21"/>
  <c r="N21" i="21"/>
  <c r="Q21" i="21" s="1"/>
  <c r="N15" i="21"/>
  <c r="Q15" i="21" s="1"/>
  <c r="N14" i="21"/>
  <c r="N16" i="21" s="1"/>
  <c r="N13" i="21"/>
  <c r="I99" i="21"/>
  <c r="I100" i="21" s="1"/>
  <c r="I98" i="21"/>
  <c r="I97" i="21"/>
  <c r="Q97" i="21" s="1"/>
  <c r="I95" i="21"/>
  <c r="Q95" i="21" s="1"/>
  <c r="Q96" i="21" s="1"/>
  <c r="I94" i="21"/>
  <c r="I93" i="21"/>
  <c r="Q93" i="21" s="1"/>
  <c r="I91" i="21"/>
  <c r="I92" i="21" s="1"/>
  <c r="I90" i="21"/>
  <c r="Q90" i="21" s="1"/>
  <c r="I89" i="21"/>
  <c r="Q89" i="21" s="1"/>
  <c r="I83" i="21"/>
  <c r="I82" i="21"/>
  <c r="I81" i="21"/>
  <c r="I79" i="21"/>
  <c r="I80" i="21" s="1"/>
  <c r="I78" i="21"/>
  <c r="Q78" i="21" s="1"/>
  <c r="I77" i="21"/>
  <c r="I75" i="21"/>
  <c r="Q75" i="21" s="1"/>
  <c r="I74" i="21"/>
  <c r="I73" i="21"/>
  <c r="I67" i="21"/>
  <c r="I68" i="21" s="1"/>
  <c r="I66" i="21"/>
  <c r="I65" i="21"/>
  <c r="I63" i="21"/>
  <c r="I62" i="21"/>
  <c r="I64" i="21" s="1"/>
  <c r="I61" i="21"/>
  <c r="Q61" i="21" s="1"/>
  <c r="I59" i="21"/>
  <c r="I60" i="21" s="1"/>
  <c r="I58" i="21"/>
  <c r="I57" i="21"/>
  <c r="I55" i="21"/>
  <c r="I56" i="21" s="1"/>
  <c r="I54" i="21"/>
  <c r="Q54" i="21" s="1"/>
  <c r="I53" i="21"/>
  <c r="I51" i="21"/>
  <c r="I52" i="21" s="1"/>
  <c r="I50" i="21"/>
  <c r="I49" i="21"/>
  <c r="I47" i="21"/>
  <c r="I46" i="21"/>
  <c r="I45" i="21"/>
  <c r="I43" i="21"/>
  <c r="Q43" i="21" s="1"/>
  <c r="Q44" i="21" s="1"/>
  <c r="I42" i="21"/>
  <c r="I44" i="21" s="1"/>
  <c r="I41" i="21"/>
  <c r="I39" i="21"/>
  <c r="I40" i="21" s="1"/>
  <c r="I38" i="21"/>
  <c r="I37" i="21"/>
  <c r="I35" i="21"/>
  <c r="I36" i="21" s="1"/>
  <c r="I34" i="21"/>
  <c r="I33" i="21"/>
  <c r="I31" i="21"/>
  <c r="I32" i="21" s="1"/>
  <c r="I30" i="21"/>
  <c r="Q30" i="21" s="1"/>
  <c r="I29" i="21"/>
  <c r="I23" i="21"/>
  <c r="I24" i="21" s="1"/>
  <c r="I22" i="21"/>
  <c r="I21" i="21"/>
  <c r="I15" i="21"/>
  <c r="I16" i="21" s="1"/>
  <c r="I14" i="21"/>
  <c r="I13" i="21"/>
  <c r="Q13" i="21" s="1"/>
  <c r="Q99" i="21"/>
  <c r="Q100" i="21" s="1"/>
  <c r="Q98" i="21"/>
  <c r="Q94" i="21"/>
  <c r="Q87" i="21"/>
  <c r="Q88" i="21" s="1"/>
  <c r="Q83" i="21"/>
  <c r="Q84" i="21" s="1"/>
  <c r="Q79" i="21"/>
  <c r="Q77" i="21"/>
  <c r="Q73" i="21"/>
  <c r="Q71" i="21"/>
  <c r="Q72" i="21" s="1"/>
  <c r="Q70" i="21"/>
  <c r="Q67" i="21"/>
  <c r="Q68" i="21" s="1"/>
  <c r="Q66" i="21"/>
  <c r="Q65" i="21"/>
  <c r="Q58" i="21"/>
  <c r="Q57" i="21"/>
  <c r="Q55" i="21"/>
  <c r="Q56" i="21" s="1"/>
  <c r="Q53" i="21"/>
  <c r="Q46" i="21"/>
  <c r="Q45" i="21"/>
  <c r="Q42" i="21"/>
  <c r="Q35" i="21"/>
  <c r="Q36" i="21" s="1"/>
  <c r="Q33" i="21"/>
  <c r="Q31" i="21"/>
  <c r="Q32" i="21" s="1"/>
  <c r="Q29" i="21"/>
  <c r="Q22" i="21"/>
  <c r="F24" i="21"/>
  <c r="E24" i="21"/>
  <c r="D24" i="21"/>
  <c r="F32" i="21"/>
  <c r="D32" i="21"/>
  <c r="F36" i="21"/>
  <c r="D36" i="21"/>
  <c r="F40" i="21"/>
  <c r="D40" i="21"/>
  <c r="F44" i="21"/>
  <c r="D44" i="21"/>
  <c r="F48" i="21"/>
  <c r="D48" i="21"/>
  <c r="F52" i="21"/>
  <c r="D52" i="21"/>
  <c r="F56" i="21"/>
  <c r="F60" i="21"/>
  <c r="D60" i="21"/>
  <c r="F64" i="21"/>
  <c r="D64" i="21"/>
  <c r="F68" i="21"/>
  <c r="F76" i="21"/>
  <c r="F80" i="21"/>
  <c r="D80" i="21"/>
  <c r="H84" i="21"/>
  <c r="F84" i="21"/>
  <c r="E84" i="21"/>
  <c r="D84" i="21"/>
  <c r="F92" i="21"/>
  <c r="E92" i="21"/>
  <c r="D92" i="21"/>
  <c r="F96" i="21"/>
  <c r="D96" i="21"/>
  <c r="E100" i="21"/>
  <c r="L92" i="21"/>
  <c r="L84" i="21"/>
  <c r="L76" i="21"/>
  <c r="L72" i="21"/>
  <c r="L64" i="21"/>
  <c r="L52" i="21"/>
  <c r="L44" i="21"/>
  <c r="L24" i="21"/>
  <c r="M16" i="21"/>
  <c r="L16" i="21"/>
  <c r="E16" i="21"/>
  <c r="F16" i="21"/>
  <c r="H16" i="21"/>
  <c r="D16" i="21"/>
  <c r="Q80" i="21" l="1"/>
  <c r="Q76" i="21"/>
  <c r="Q40" i="21"/>
  <c r="Q92" i="21"/>
  <c r="N92" i="21"/>
  <c r="N64" i="21"/>
  <c r="Q59" i="21"/>
  <c r="Q60" i="21" s="1"/>
  <c r="Q50" i="21"/>
  <c r="I96" i="21"/>
  <c r="I76" i="21"/>
  <c r="Q23" i="21"/>
  <c r="Q24" i="21" s="1"/>
  <c r="Q51" i="21"/>
  <c r="Q52" i="21" s="1"/>
  <c r="Q41" i="21"/>
  <c r="Q14" i="21"/>
  <c r="Q16" i="21" s="1"/>
  <c r="J105" i="21" l="1"/>
  <c r="K105" i="21"/>
  <c r="L105" i="21"/>
  <c r="M105" i="21"/>
  <c r="N105" i="21"/>
  <c r="J106" i="21"/>
  <c r="K106" i="21"/>
  <c r="L106" i="21"/>
  <c r="M106" i="21"/>
  <c r="N106" i="21"/>
  <c r="J107" i="21"/>
  <c r="K107" i="21"/>
  <c r="L107" i="21"/>
  <c r="M107" i="21"/>
  <c r="M108" i="21" s="1"/>
  <c r="N107" i="21"/>
  <c r="N108" i="21" s="1"/>
  <c r="E105" i="21"/>
  <c r="F105" i="21"/>
  <c r="G105" i="21"/>
  <c r="H105" i="21"/>
  <c r="I105" i="21"/>
  <c r="E106" i="21"/>
  <c r="F106" i="21"/>
  <c r="G106" i="21"/>
  <c r="H106" i="21"/>
  <c r="I106" i="21"/>
  <c r="E107" i="21"/>
  <c r="F107" i="21"/>
  <c r="G107" i="21"/>
  <c r="H107" i="21"/>
  <c r="I107" i="21"/>
  <c r="D106" i="21"/>
  <c r="D107" i="21"/>
  <c r="D108" i="21" s="1"/>
  <c r="D105" i="21"/>
  <c r="C107" i="21"/>
  <c r="C106" i="21"/>
  <c r="C105" i="21"/>
  <c r="Q107" i="21" l="1"/>
  <c r="I108" i="21"/>
  <c r="H108" i="21"/>
  <c r="L108" i="21"/>
  <c r="F108" i="21"/>
  <c r="E108" i="21"/>
  <c r="Q106" i="21"/>
  <c r="R94" i="21" s="1"/>
  <c r="Q105" i="21"/>
  <c r="R81" i="21" s="1"/>
  <c r="R107" i="21"/>
  <c r="R47" i="21"/>
  <c r="R59" i="21"/>
  <c r="R39" i="21"/>
  <c r="R31" i="21"/>
  <c r="R51" i="21"/>
  <c r="R43" i="21"/>
  <c r="R87" i="21"/>
  <c r="R99" i="21"/>
  <c r="R79" i="21"/>
  <c r="R75" i="21"/>
  <c r="R55" i="21"/>
  <c r="R63" i="21"/>
  <c r="R67" i="21"/>
  <c r="R83" i="21"/>
  <c r="R15" i="21"/>
  <c r="R35" i="21"/>
  <c r="R23" i="21"/>
  <c r="R91" i="21"/>
  <c r="R71" i="21"/>
  <c r="R95" i="21"/>
  <c r="R50" i="21"/>
  <c r="R30" i="21"/>
  <c r="R90" i="21"/>
  <c r="R66" i="21"/>
  <c r="R98" i="21"/>
  <c r="R74" i="21"/>
  <c r="J27" i="33"/>
  <c r="H27" i="33"/>
  <c r="D27" i="33"/>
  <c r="E27" i="33"/>
  <c r="F27" i="33"/>
  <c r="C27" i="33"/>
  <c r="B27" i="33"/>
  <c r="I7" i="33"/>
  <c r="J7" i="33"/>
  <c r="I8" i="33"/>
  <c r="J8" i="33"/>
  <c r="I9" i="33"/>
  <c r="J9" i="33"/>
  <c r="I10" i="33"/>
  <c r="J10" i="33"/>
  <c r="I11" i="33"/>
  <c r="J11" i="33"/>
  <c r="I12" i="33"/>
  <c r="J12" i="33"/>
  <c r="I13" i="33"/>
  <c r="J13" i="33"/>
  <c r="I14" i="33"/>
  <c r="J14" i="33"/>
  <c r="I15" i="33"/>
  <c r="J15" i="33"/>
  <c r="I16" i="33"/>
  <c r="J16" i="33"/>
  <c r="I17" i="33"/>
  <c r="J17" i="33"/>
  <c r="I18" i="33"/>
  <c r="J18" i="33"/>
  <c r="I19" i="33"/>
  <c r="J19" i="33"/>
  <c r="I20" i="33"/>
  <c r="J20" i="33"/>
  <c r="I21" i="33"/>
  <c r="J21" i="33"/>
  <c r="I22" i="33"/>
  <c r="J22" i="33"/>
  <c r="I23" i="33"/>
  <c r="J23" i="33"/>
  <c r="I24" i="33"/>
  <c r="J24" i="33"/>
  <c r="I25" i="33"/>
  <c r="J25" i="33"/>
  <c r="J6" i="33"/>
  <c r="I6" i="33"/>
  <c r="I27" i="33" s="1"/>
  <c r="H6" i="33"/>
  <c r="G7" i="33"/>
  <c r="H7" i="33"/>
  <c r="G8" i="33"/>
  <c r="H8" i="33"/>
  <c r="G9" i="33"/>
  <c r="H9" i="33"/>
  <c r="G10" i="33"/>
  <c r="H10" i="33"/>
  <c r="G11" i="33"/>
  <c r="H11" i="33"/>
  <c r="G12" i="33"/>
  <c r="H12" i="33"/>
  <c r="G13" i="33"/>
  <c r="H13" i="33"/>
  <c r="G14" i="33"/>
  <c r="H14" i="33"/>
  <c r="G15" i="33"/>
  <c r="H15" i="33"/>
  <c r="G16" i="33"/>
  <c r="H16" i="33"/>
  <c r="G17" i="33"/>
  <c r="H17" i="33"/>
  <c r="G18" i="33"/>
  <c r="H18" i="33"/>
  <c r="G19" i="33"/>
  <c r="H19" i="33"/>
  <c r="G20" i="33"/>
  <c r="H20" i="33"/>
  <c r="G21" i="33"/>
  <c r="H21" i="33"/>
  <c r="G22" i="33"/>
  <c r="H22" i="33"/>
  <c r="G23" i="33"/>
  <c r="G24" i="33"/>
  <c r="G27" i="33" s="1"/>
  <c r="H24" i="33"/>
  <c r="G25" i="33"/>
  <c r="H25" i="33"/>
  <c r="G6" i="33"/>
  <c r="R62" i="21" l="1"/>
  <c r="R34" i="21"/>
  <c r="R106" i="21"/>
  <c r="R82" i="21"/>
  <c r="R58" i="21"/>
  <c r="R29" i="21"/>
  <c r="R70" i="21"/>
  <c r="R86" i="21"/>
  <c r="R57" i="21"/>
  <c r="R78" i="21"/>
  <c r="R14" i="21"/>
  <c r="R22" i="21"/>
  <c r="R38" i="21"/>
  <c r="R42" i="21"/>
  <c r="R54" i="21"/>
  <c r="R46" i="21"/>
  <c r="Q108" i="21"/>
  <c r="R89" i="21"/>
  <c r="R85" i="21"/>
  <c r="R65" i="21"/>
  <c r="R21" i="21"/>
  <c r="R33" i="21"/>
  <c r="R13" i="21"/>
  <c r="R53" i="21"/>
  <c r="R97" i="21"/>
  <c r="R41" i="21"/>
  <c r="R45" i="21"/>
  <c r="R73" i="21"/>
  <c r="R37" i="21"/>
  <c r="R77" i="21"/>
  <c r="R105" i="21"/>
  <c r="R61" i="21"/>
  <c r="R49" i="21"/>
  <c r="R93" i="21"/>
  <c r="R69" i="21"/>
  <c r="P22" i="9"/>
  <c r="K22" i="9"/>
  <c r="K15" i="9" s="1"/>
  <c r="K25" i="9" s="1"/>
  <c r="M22" i="9"/>
  <c r="H22" i="9"/>
  <c r="E15" i="9"/>
  <c r="E25" i="9" s="1"/>
  <c r="L25" i="9"/>
  <c r="N25" i="9"/>
  <c r="O25" i="9"/>
  <c r="C25" i="9"/>
  <c r="D25" i="9"/>
  <c r="F25" i="9"/>
  <c r="G25" i="9"/>
  <c r="I25" i="9"/>
  <c r="J25" i="9"/>
  <c r="B25" i="9"/>
  <c r="M23" i="9"/>
  <c r="M21" i="9"/>
  <c r="M20" i="9"/>
  <c r="M19" i="9"/>
  <c r="P19" i="9" s="1"/>
  <c r="M17" i="9"/>
  <c r="M13" i="9"/>
  <c r="M10" i="9"/>
  <c r="P10" i="9" s="1"/>
  <c r="M8" i="9"/>
  <c r="M6" i="9"/>
  <c r="P6" i="9" s="1"/>
  <c r="H23" i="9"/>
  <c r="H21" i="9"/>
  <c r="H20" i="9"/>
  <c r="P20" i="9" s="1"/>
  <c r="H19" i="9"/>
  <c r="H17" i="9"/>
  <c r="P17" i="9" s="1"/>
  <c r="H13" i="9"/>
  <c r="P13" i="9" s="1"/>
  <c r="H10" i="9"/>
  <c r="H8" i="9"/>
  <c r="H6" i="9"/>
  <c r="D130" i="76"/>
  <c r="B87" i="76"/>
  <c r="C87" i="76"/>
  <c r="C130" i="76"/>
  <c r="B130" i="76"/>
  <c r="D87" i="76"/>
  <c r="C44" i="76"/>
  <c r="D44" i="76"/>
  <c r="B44" i="76"/>
  <c r="J30" i="30"/>
  <c r="K30" i="30"/>
  <c r="L30" i="30"/>
  <c r="M30" i="30"/>
  <c r="O30" i="30"/>
  <c r="P30" i="30"/>
  <c r="N6" i="30"/>
  <c r="Q6" i="30" s="1"/>
  <c r="N7" i="30"/>
  <c r="Q7" i="30" s="1"/>
  <c r="N8" i="30"/>
  <c r="Q8" i="30" s="1"/>
  <c r="N9" i="30"/>
  <c r="Q9" i="30" s="1"/>
  <c r="N10" i="30"/>
  <c r="Q10" i="30" s="1"/>
  <c r="N11" i="30"/>
  <c r="Q11" i="30" s="1"/>
  <c r="N12" i="30"/>
  <c r="Q12" i="30" s="1"/>
  <c r="N13" i="30"/>
  <c r="Q13" i="30" s="1"/>
  <c r="N14" i="30"/>
  <c r="Q14" i="30" s="1"/>
  <c r="N15" i="30"/>
  <c r="Q15" i="30" s="1"/>
  <c r="N16" i="30"/>
  <c r="Q16" i="30" s="1"/>
  <c r="N17" i="30"/>
  <c r="Q17" i="30" s="1"/>
  <c r="N18" i="30"/>
  <c r="Q18" i="30" s="1"/>
  <c r="N19" i="30"/>
  <c r="Q19" i="30" s="1"/>
  <c r="N20" i="30"/>
  <c r="Q20" i="30" s="1"/>
  <c r="N21" i="30"/>
  <c r="Q21" i="30" s="1"/>
  <c r="N22" i="30"/>
  <c r="Q22" i="30" s="1"/>
  <c r="N23" i="30"/>
  <c r="Q23" i="30" s="1"/>
  <c r="N24" i="30"/>
  <c r="Q24" i="30" s="1"/>
  <c r="N25" i="30"/>
  <c r="Q25" i="30" s="1"/>
  <c r="N26" i="30"/>
  <c r="Q26" i="30" s="1"/>
  <c r="N27" i="30"/>
  <c r="Q27" i="30" s="1"/>
  <c r="N28" i="30"/>
  <c r="Q28" i="30" s="1"/>
  <c r="N29" i="30"/>
  <c r="Q29" i="30" s="1"/>
  <c r="N5" i="30"/>
  <c r="Q5" i="30" s="1"/>
  <c r="I6" i="30"/>
  <c r="I7" i="30"/>
  <c r="I8" i="30"/>
  <c r="I9" i="30"/>
  <c r="I10" i="30"/>
  <c r="I11" i="30"/>
  <c r="I12" i="30"/>
  <c r="I13" i="30"/>
  <c r="I14" i="30"/>
  <c r="I15" i="30"/>
  <c r="I16" i="30"/>
  <c r="I17" i="30"/>
  <c r="I18" i="30"/>
  <c r="I19" i="30"/>
  <c r="I20" i="30"/>
  <c r="I21" i="30"/>
  <c r="I22" i="30"/>
  <c r="I23" i="30"/>
  <c r="I24" i="30"/>
  <c r="I25" i="30"/>
  <c r="I26" i="30"/>
  <c r="I27" i="30"/>
  <c r="I28" i="30"/>
  <c r="I29" i="30"/>
  <c r="I5" i="30"/>
  <c r="E30" i="30"/>
  <c r="F30" i="30"/>
  <c r="G30" i="30"/>
  <c r="H30" i="30"/>
  <c r="D30" i="30"/>
  <c r="Q30" i="30" l="1"/>
  <c r="R27" i="30" s="1"/>
  <c r="R9" i="30"/>
  <c r="R5" i="30"/>
  <c r="R22" i="30"/>
  <c r="R20" i="30"/>
  <c r="R12" i="30"/>
  <c r="N30" i="30"/>
  <c r="P21" i="9"/>
  <c r="P15" i="9" s="1"/>
  <c r="I30" i="30"/>
  <c r="P23" i="9"/>
  <c r="H15" i="9"/>
  <c r="H25" i="9" s="1"/>
  <c r="P8" i="9"/>
  <c r="M15" i="9"/>
  <c r="M25" i="9" s="1"/>
  <c r="C96" i="70"/>
  <c r="C89" i="70"/>
  <c r="C147" i="70"/>
  <c r="C154" i="70" s="1"/>
  <c r="C140" i="70"/>
  <c r="C198" i="70"/>
  <c r="C191" i="70"/>
  <c r="C249" i="70"/>
  <c r="C242" i="70"/>
  <c r="D249" i="70"/>
  <c r="D256" i="70" s="1"/>
  <c r="D242" i="70"/>
  <c r="D232" i="70"/>
  <c r="D239" i="70" s="1"/>
  <c r="D225" i="70"/>
  <c r="D96" i="70"/>
  <c r="D89" i="70"/>
  <c r="D79" i="70"/>
  <c r="D72" i="70"/>
  <c r="C45" i="70"/>
  <c r="C38" i="70"/>
  <c r="D45" i="70"/>
  <c r="D52" i="70" s="1"/>
  <c r="D38" i="70"/>
  <c r="B249" i="70"/>
  <c r="B242" i="70"/>
  <c r="C232" i="70"/>
  <c r="B232" i="70"/>
  <c r="C225" i="70"/>
  <c r="B225" i="70"/>
  <c r="D215" i="70"/>
  <c r="C215" i="70"/>
  <c r="B215" i="70"/>
  <c r="D208" i="70"/>
  <c r="C208" i="70"/>
  <c r="B208" i="70"/>
  <c r="D198" i="70"/>
  <c r="B198" i="70"/>
  <c r="D191" i="70"/>
  <c r="B191" i="70"/>
  <c r="B205" i="70" s="1"/>
  <c r="D181" i="70"/>
  <c r="C181" i="70"/>
  <c r="B181" i="70"/>
  <c r="D174" i="70"/>
  <c r="C174" i="70"/>
  <c r="B174" i="70"/>
  <c r="D164" i="70"/>
  <c r="C164" i="70"/>
  <c r="B164" i="70"/>
  <c r="D157" i="70"/>
  <c r="C157" i="70"/>
  <c r="B157" i="70"/>
  <c r="D147" i="70"/>
  <c r="B147" i="70"/>
  <c r="D140" i="70"/>
  <c r="B140" i="70"/>
  <c r="D130" i="70"/>
  <c r="C130" i="70"/>
  <c r="B130" i="70"/>
  <c r="D123" i="70"/>
  <c r="C123" i="70"/>
  <c r="B123" i="70"/>
  <c r="D113" i="70"/>
  <c r="C113" i="70"/>
  <c r="B113" i="70"/>
  <c r="D106" i="70"/>
  <c r="C106" i="70"/>
  <c r="B106" i="70"/>
  <c r="B96" i="70"/>
  <c r="B89" i="70"/>
  <c r="C79" i="70"/>
  <c r="B79" i="70"/>
  <c r="C72" i="70"/>
  <c r="B72" i="70"/>
  <c r="D62" i="70"/>
  <c r="C62" i="70"/>
  <c r="B62" i="70"/>
  <c r="D55" i="70"/>
  <c r="C55" i="70"/>
  <c r="B55" i="70"/>
  <c r="B45" i="70"/>
  <c r="B38" i="70"/>
  <c r="B52" i="70" s="1"/>
  <c r="C28" i="70"/>
  <c r="C35" i="70" s="1"/>
  <c r="D28" i="70"/>
  <c r="B28" i="70"/>
  <c r="C21" i="70"/>
  <c r="D21" i="70"/>
  <c r="B21" i="70"/>
  <c r="D18" i="70"/>
  <c r="B18" i="70"/>
  <c r="C11" i="70"/>
  <c r="C18" i="70" s="1"/>
  <c r="D11" i="70"/>
  <c r="B11" i="70"/>
  <c r="C4" i="70"/>
  <c r="D4" i="70"/>
  <c r="B4" i="70"/>
  <c r="C52" i="70" l="1"/>
  <c r="C103" i="70"/>
  <c r="R28" i="30"/>
  <c r="R7" i="30"/>
  <c r="R17" i="30"/>
  <c r="R13" i="30"/>
  <c r="R15" i="30"/>
  <c r="R25" i="30"/>
  <c r="B120" i="70"/>
  <c r="D137" i="70"/>
  <c r="D188" i="70"/>
  <c r="B222" i="70"/>
  <c r="D86" i="70"/>
  <c r="C256" i="70"/>
  <c r="R21" i="30"/>
  <c r="R23" i="30"/>
  <c r="R10" i="30"/>
  <c r="B256" i="70"/>
  <c r="R29" i="30"/>
  <c r="R8" i="30"/>
  <c r="R18" i="30"/>
  <c r="D171" i="70"/>
  <c r="D103" i="70"/>
  <c r="C205" i="70"/>
  <c r="R11" i="30"/>
  <c r="R6" i="30"/>
  <c r="R30" i="30" s="1"/>
  <c r="R16" i="30"/>
  <c r="R26" i="30"/>
  <c r="R19" i="30"/>
  <c r="R14" i="30"/>
  <c r="R24" i="30"/>
  <c r="P25" i="9"/>
  <c r="D222" i="70"/>
  <c r="C188" i="70"/>
  <c r="C171" i="70"/>
  <c r="B171" i="70"/>
  <c r="D154" i="70"/>
  <c r="C137" i="70"/>
  <c r="B137" i="70"/>
  <c r="C120" i="70"/>
  <c r="B103" i="70"/>
  <c r="B239" i="70"/>
  <c r="C239" i="70"/>
  <c r="C222" i="70"/>
  <c r="D205" i="70"/>
  <c r="B188" i="70"/>
  <c r="B154" i="70"/>
  <c r="D120" i="70"/>
  <c r="C86" i="70"/>
  <c r="B86" i="70"/>
  <c r="C69" i="70"/>
  <c r="D69" i="70"/>
  <c r="B69" i="70"/>
  <c r="D35" i="70"/>
  <c r="B35" i="70"/>
  <c r="Q6" i="9" l="1"/>
  <c r="Q13" i="9"/>
  <c r="Q10" i="9"/>
  <c r="Q8" i="9"/>
  <c r="Q15" i="9"/>
  <c r="Q25" i="9" l="1"/>
  <c r="L34" i="60"/>
  <c r="L69" i="60"/>
  <c r="L42" i="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pcuba</author>
  </authors>
  <commentList>
    <comment ref="D3" authorId="0" shapeId="0" xr:uid="{00000000-0006-0000-0100-000001000000}">
      <text>
        <r>
          <rPr>
            <sz val="8"/>
            <color indexed="81"/>
            <rFont val="Tahoma"/>
            <family val="2"/>
          </rPr>
          <t xml:space="preserve">
Nombre del Indicador</t>
        </r>
      </text>
    </comment>
  </commentList>
</comments>
</file>

<file path=xl/sharedStrings.xml><?xml version="1.0" encoding="utf-8"?>
<sst xmlns="http://schemas.openxmlformats.org/spreadsheetml/2006/main" count="11933" uniqueCount="3110">
  <si>
    <t>TOTAL</t>
  </si>
  <si>
    <t>RECURSOS PUBLICOS</t>
  </si>
  <si>
    <t>MONTO</t>
  </si>
  <si>
    <t>F-8</t>
  </si>
  <si>
    <t>PROFESIONALES</t>
  </si>
  <si>
    <t>TECNICOS</t>
  </si>
  <si>
    <t>AUXILIARES</t>
  </si>
  <si>
    <t>DIRECTIVOS/FUNCIONARIOS</t>
  </si>
  <si>
    <t>FUENTE DE FINANCIAMIENTO</t>
  </si>
  <si>
    <t xml:space="preserve"> REMUNERATIVA</t>
  </si>
  <si>
    <t>CATEGORIA</t>
  </si>
  <si>
    <t>PEA</t>
  </si>
  <si>
    <t>F-1</t>
  </si>
  <si>
    <t>SPA</t>
  </si>
  <si>
    <t>SPE</t>
  </si>
  <si>
    <t>STA</t>
  </si>
  <si>
    <t>STE</t>
  </si>
  <si>
    <t>SAA</t>
  </si>
  <si>
    <t>SAE</t>
  </si>
  <si>
    <t>S/.</t>
  </si>
  <si>
    <t>Est. %</t>
  </si>
  <si>
    <t>EST. %</t>
  </si>
  <si>
    <t>GASTOS CORRIENTES */</t>
  </si>
  <si>
    <t>TOTAL (A)</t>
  </si>
  <si>
    <t>OTROS</t>
  </si>
  <si>
    <t>COSTO ANUAL</t>
  </si>
  <si>
    <t>OBLIGACIONES DEL EMPLEADOR (CARGAS SOCIALES)</t>
  </si>
  <si>
    <t>GASTOS VARIABLES Y OCASIONALES</t>
  </si>
  <si>
    <t>TRANSFERENCIAS CAFAE</t>
  </si>
  <si>
    <t>RUBROS</t>
  </si>
  <si>
    <t>NUEVOS SOLES</t>
  </si>
  <si>
    <t>CONSULTORIAS</t>
  </si>
  <si>
    <t>1. RECURSOS ORDINARIOS</t>
  </si>
  <si>
    <t>2. RECURSOS DIRECTAM. RECAUD.</t>
  </si>
  <si>
    <t>3.- RECURSOS OPERACIONES</t>
  </si>
  <si>
    <t>4. DONACIONES Y TRANSFERENCIAS</t>
  </si>
  <si>
    <t>5. RECURSOS DETERMINADOS</t>
  </si>
  <si>
    <t xml:space="preserve">    - CONTRIBUCIONES A FONDOS</t>
  </si>
  <si>
    <t xml:space="preserve">    - FONDO DE COMPENCIÓN MUNICIPAL</t>
  </si>
  <si>
    <t xml:space="preserve">    - IMPUESTOS MUNICIPALES</t>
  </si>
  <si>
    <t xml:space="preserve">    - CANON  Y  SOBRECANON, REGALIAS</t>
  </si>
  <si>
    <t xml:space="preserve">       Y PARTICIPACIONES</t>
  </si>
  <si>
    <t>TOTAL    (*)</t>
  </si>
  <si>
    <t>OTROS (ESPECIFICAR) (**)</t>
  </si>
  <si>
    <t>(PIA) = Presupuesto Institucional de Apertura</t>
  </si>
  <si>
    <t>TIPO DE ESTUDIO Y/O INFORME (*)</t>
  </si>
  <si>
    <t>NIVELES REMUNERATIVOS</t>
  </si>
  <si>
    <t>(1)</t>
  </si>
  <si>
    <t>(2)</t>
  </si>
  <si>
    <t>(3)</t>
  </si>
  <si>
    <t>(4)</t>
  </si>
  <si>
    <t>(5)</t>
  </si>
  <si>
    <t>(6)</t>
  </si>
  <si>
    <t>CARRERA ADMINISTRATIVA</t>
  </si>
  <si>
    <t>LEY DEL PROFESORADO</t>
  </si>
  <si>
    <t>CARRERA MEDICA Y PROFESIONALES  DE LA SALUD</t>
  </si>
  <si>
    <t>SERUMISTAS</t>
  </si>
  <si>
    <t>NOTAS</t>
  </si>
  <si>
    <t xml:space="preserve">(1) PEA: </t>
  </si>
  <si>
    <t xml:space="preserve">(2) REMUNERACION: </t>
  </si>
  <si>
    <t xml:space="preserve">SE CONSIGNARA LA REMUNERACION MENSUAL PROMEDIO DE UN SERVIDOR EN CADA NIVEL DE LA CARRERA PUBLICA SEGUN CORRESPONDA </t>
  </si>
  <si>
    <t xml:space="preserve">(3) CAFAE: </t>
  </si>
  <si>
    <t xml:space="preserve">SE CONSIGNARA EL  INCENTIVO LABORAL  MENSUAL PROMEDIO QUE POR DISPOSICION EXPRESA SE LE OTORGUE A UN SERVIDOR EN CADA NIVEL SEGUN CORRESPONDA </t>
  </si>
  <si>
    <t xml:space="preserve">(4) AETA: </t>
  </si>
  <si>
    <t xml:space="preserve">SOLO APLICABLE AL SECTOR SALUD. SE CONSIGNARA LA ASIGNACION EXTRAORDINARIA POR TRABAJO ASISTENCIAL  MENSUAL PROMEDIO DE UN SERVIDOR EN CADA NIVEL </t>
  </si>
  <si>
    <t xml:space="preserve">SEGUN CORRESPONDA </t>
  </si>
  <si>
    <t xml:space="preserve">(5) OTROS BENEFICIOS - ASIGNACION MENSUAL </t>
  </si>
  <si>
    <t xml:space="preserve">RUBROS ANTERIORES . EN HOJA INDEPENDIENTES SE DETALLARA CADA CONCEPTO Y MONTO, ASI COMO LA DISPOSICION EXPRESA QUE LOS AUTORICE Y LA PERIODICIDAD CON QUE </t>
  </si>
  <si>
    <t xml:space="preserve">SE OTORGA . DEBERA DETALLAR POR CADA CONCEPTO ASI COMO LA DISPOSICION EXPRESA QUE LOS AUTORICE Y LA PERIODICIDAD CON QUE SE OTORGA (MENSUAL, BIMENSUAL, </t>
  </si>
  <si>
    <t>TRIMESTRAL , CUATRIMENSUAL)</t>
  </si>
  <si>
    <t>(7)</t>
  </si>
  <si>
    <t>ADQUISICIONES/CONTRATACIONES/OBRAS</t>
  </si>
  <si>
    <t>FECHA PROG. CONV.</t>
  </si>
  <si>
    <t xml:space="preserve">    - OTROS (ESPECIFICAR)</t>
  </si>
  <si>
    <t>TOTAL SECTOR</t>
  </si>
  <si>
    <t>PROYECTO</t>
  </si>
  <si>
    <t>CODIGO SNIP</t>
  </si>
  <si>
    <t>TIPO DE PROCESO DE SELECCIÓN</t>
  </si>
  <si>
    <t>ADQUISICIÓN</t>
  </si>
  <si>
    <t>OBSERVACIONES</t>
  </si>
  <si>
    <t>ESTADO DEL PROCESO</t>
  </si>
  <si>
    <t>PART. %</t>
  </si>
  <si>
    <t xml:space="preserve">       OFICIALES DE CREDITO</t>
  </si>
  <si>
    <t>SERVICIO DE DEUDA</t>
  </si>
  <si>
    <t>(**) PNUD, BONOS, etc.</t>
  </si>
  <si>
    <t xml:space="preserve"> </t>
  </si>
  <si>
    <t>FAG</t>
  </si>
  <si>
    <t>TIPO DE CONTRATO</t>
  </si>
  <si>
    <t>CAS</t>
  </si>
  <si>
    <t>…</t>
  </si>
  <si>
    <t>PLIEGO</t>
  </si>
  <si>
    <t>UNIDAD EJECUTORA</t>
  </si>
  <si>
    <t>FUNCIÓN DESEMPEÑADA</t>
  </si>
  <si>
    <t>SUB TOTAL GASTOS CORRIENTES</t>
  </si>
  <si>
    <t>SUB TOTAL GASTOS DE CAPITAL</t>
  </si>
  <si>
    <t>SUB TOTAL SERVICIO DE DEUDA</t>
  </si>
  <si>
    <t>GASTOS DE CAPITAL</t>
  </si>
  <si>
    <t>1: Reserva de Contingencia</t>
  </si>
  <si>
    <t>2: Personal y Obligaciones Sociales</t>
  </si>
  <si>
    <t>3: Pensiones y Prestaciones Sociales</t>
  </si>
  <si>
    <t>4: Bienes y Servicios</t>
  </si>
  <si>
    <t>5: Donaciones y Transferencias</t>
  </si>
  <si>
    <t>6: Otros Gastos</t>
  </si>
  <si>
    <t>7: Donaciones y Transferencias</t>
  </si>
  <si>
    <t>8: Otros Gastos</t>
  </si>
  <si>
    <t>9: Adquisiciones de Activos No Financieros</t>
  </si>
  <si>
    <t>10: Adquisiciones de Activos Financieros</t>
  </si>
  <si>
    <t>11: Servicio de la Deuda</t>
  </si>
  <si>
    <t>GASTOS CORRIENTES</t>
  </si>
  <si>
    <t>TRIMESTRAL , CUATRIMENSUAL  O SIN PERIODICIDAD)</t>
  </si>
  <si>
    <t>(8)</t>
  </si>
  <si>
    <t>SUB TOTAL OTROS BENEFICIOS ... (no, mensuales, monto anual)</t>
  </si>
  <si>
    <t>ESPECIALIDAD (**)</t>
  </si>
  <si>
    <t xml:space="preserve">CONTRAPRESTACIÓN MENSUAL </t>
  </si>
  <si>
    <t>FUNCIONES</t>
  </si>
  <si>
    <t>PPTO (PIA)</t>
  </si>
  <si>
    <t>1 Legislativa</t>
  </si>
  <si>
    <t>2 Relaciones Exteriores</t>
  </si>
  <si>
    <t>3 Planeam. Gestión y Reserva</t>
  </si>
  <si>
    <t>Decreto Legislativo 728 (Regimen Privado)</t>
  </si>
  <si>
    <t>DNI</t>
  </si>
  <si>
    <t>Apellidos y Nombres</t>
  </si>
  <si>
    <t>Numero de contratos o renovaciones</t>
  </si>
  <si>
    <t>Meses Ejecutados</t>
  </si>
  <si>
    <t>Monto Ejecutado</t>
  </si>
  <si>
    <t>Titulo Profesióonal, Técncio o Capacitación Ocupacional</t>
  </si>
  <si>
    <t>Fuente de Información</t>
  </si>
  <si>
    <t>7: Donaciones y Transferencias (de capital)</t>
  </si>
  <si>
    <t>5: Donaciones y Transferencias (corrientes)</t>
  </si>
  <si>
    <t>6: Otros Gastos (corrientes)</t>
  </si>
  <si>
    <t>8: Otros Gastos (de capital)</t>
  </si>
  <si>
    <t>TOTAL GASTOS UNIDAD EJECUTORA / ENTIDAD PÚBLICA</t>
  </si>
  <si>
    <t>CONTRATANTE</t>
  </si>
  <si>
    <t>CONTRATADO</t>
  </si>
  <si>
    <t>COSTO TOTAL EN PLANILLAS (*)</t>
  </si>
  <si>
    <t>Profesión</t>
  </si>
  <si>
    <t>Grado Academico</t>
  </si>
  <si>
    <t>PEA / Beneficiarios</t>
  </si>
  <si>
    <t>REMUNERACION MENSUAL (cada persona)</t>
  </si>
  <si>
    <t>CAFAE MENSUL (cada persona)</t>
  </si>
  <si>
    <t>AETA MENSUAL (cada persona)</t>
  </si>
  <si>
    <t>OTROS INGRESOS MENSUAL (cada persona)</t>
  </si>
  <si>
    <t>SUB TOTAL INGRESOS MENSUALES (cada persona)</t>
  </si>
  <si>
    <t>AGUINALDOS, GRAFICACIONES Y ESCOLARIDAD (anual cada persona)</t>
  </si>
  <si>
    <r>
      <rPr>
        <b/>
        <sz val="9"/>
        <rFont val="Arial"/>
        <family val="2"/>
      </rPr>
      <t xml:space="preserve">LAS COLUMNAS COMO SEAN NECESARIAS, </t>
    </r>
    <r>
      <rPr>
        <sz val="9"/>
        <rFont val="Arial"/>
        <family val="2"/>
      </rPr>
      <t xml:space="preserve">SE CONSIGNARA LOS OTROS BENEFICIOS - ASIGNACIONES MENSUALES PERIODICOS  DE UN SERVIDOR EN CADA NIVEL SEGÚN CORRESPONDA NO CONSIGNADO EN LOS </t>
    </r>
  </si>
  <si>
    <r>
      <rPr>
        <b/>
        <sz val="9"/>
        <rFont val="Arial"/>
        <family val="2"/>
      </rPr>
      <t xml:space="preserve">LAS COLUMNAS COMO SEAN NECESARIAS, </t>
    </r>
    <r>
      <rPr>
        <sz val="9"/>
        <rFont val="Arial"/>
        <family val="2"/>
      </rPr>
      <t xml:space="preserve">SE CONSIGNARA LOS OTROS BENEFICIOS - ASIGNACIONES PERIODICOS O NO PERIODICAS DE UN SERVIDOR EN CADA NIVEL SEGÚN CORRESPONDA NO CONSIGNADO EN LOS </t>
    </r>
  </si>
  <si>
    <t>(9)</t>
  </si>
  <si>
    <t>TOTAL INGRESO ANUAL PEA</t>
  </si>
  <si>
    <t>TOTAL INGRESOS ANUAL POR PERSONA</t>
  </si>
  <si>
    <t>MONTO ANUAL</t>
  </si>
  <si>
    <t>(10)</t>
  </si>
  <si>
    <t>DIFERENCIA INGRESO ANUAL PEA</t>
  </si>
  <si>
    <t xml:space="preserve">DIFERENCIA INGRESO ANUAL POR PERSONAL </t>
  </si>
  <si>
    <t>SE CONSIGNARA EL NUMERO TOTAL DE PERSONAL ACTIVO ( NOMBRADO Y CONTRATADO) SEGÚN EL PRESUPUESTO ANILITOCO DE PERSONAL (PAP) APROBADO</t>
  </si>
  <si>
    <t>(**) Recursos Públicos / Recursos Ordinarios / Recursos Directamente Recaudados / Donaciones  y  Transferencias / Operaciones Oficiales de Crédito/ Recursos Determinados</t>
  </si>
  <si>
    <t>SECTOR O GOB. REGIONAL:</t>
  </si>
  <si>
    <t>FECHA DE SUSCRIPCION DEL CONTRATO</t>
  </si>
  <si>
    <t>FECHA DE VENCIMIENTO DEL PLAZO</t>
  </si>
  <si>
    <t>PLAZO DE EJEUCION DE OBRAS</t>
  </si>
  <si>
    <t>AMPLIACION DE PLAZO</t>
  </si>
  <si>
    <t>FECHA DE VENCIMIENTO DE PLAZO</t>
  </si>
  <si>
    <t>FECHA DE ENTREGA</t>
  </si>
  <si>
    <t>FECHA DE CONFORMIDAD DE OBRA</t>
  </si>
  <si>
    <t>VESTUARIO</t>
  </si>
  <si>
    <t>BONOS POR FUNCION JURIDICCIONAL Y FISCAL</t>
  </si>
  <si>
    <t>ESCOLARIDAD, AGUINALDO Y GRATIFICACIONES</t>
  </si>
  <si>
    <t>BONIFICACIÓN EXTRAORDINARIA (INACEPTACIÓN DE GRATIFICACIONES)</t>
  </si>
  <si>
    <t>DIETAS</t>
  </si>
  <si>
    <t>RETRIBUCIONES EN BIENES</t>
  </si>
  <si>
    <t>MOVILIDAD PARA TRASLADO DE TRABAJADORES</t>
  </si>
  <si>
    <t>PRODUCTIVIDAD</t>
  </si>
  <si>
    <t>SEGUROS (ESPECIFICAR)</t>
  </si>
  <si>
    <t>GASTOS POR ESTACIONAMIENTO DE VEHICULOS</t>
  </si>
  <si>
    <t>DIETA DE DIRECTORIO</t>
  </si>
  <si>
    <t>OTROS INGRESOS NO MENSUALES 
(anual cada personal)</t>
  </si>
  <si>
    <t>INCENTIVOS O PRODUCTIVIDAD (cada persona)</t>
  </si>
  <si>
    <t>MOVILIDAD</t>
  </si>
  <si>
    <t>RACIONAMIENTO</t>
  </si>
  <si>
    <t>BONOS</t>
  </si>
  <si>
    <t>(10) SUB TOTAL</t>
  </si>
  <si>
    <t>SUMATORIA DE LAS COLUMNAS (2), (3), (4), (5), (6), (7), (8), (9)</t>
  </si>
  <si>
    <t>(11) AGUINALDOS, GRAFICACIONES Y ESCOLARIDAD</t>
  </si>
  <si>
    <t>(12) OTROS BENEFICIOS - ASIGNACION ANUAL</t>
  </si>
  <si>
    <t>(11)</t>
  </si>
  <si>
    <t>(12)</t>
  </si>
  <si>
    <t xml:space="preserve">MULTIMPLACIÓN DE LA COLUMNA (10) POR 12 (MESES) Y AL RESULTADO SE SUMA LA COLUMNA (13) </t>
  </si>
  <si>
    <t>(13)</t>
  </si>
  <si>
    <t>(14)</t>
  </si>
  <si>
    <t>(15)</t>
  </si>
  <si>
    <t>(14) TOTAL INGRESOS ANUAL POR PERSONA</t>
  </si>
  <si>
    <t>(15) TOTAL ANUAL PEA</t>
  </si>
  <si>
    <t>(13) SUB TOTAL OTROS BENEFICIOS</t>
  </si>
  <si>
    <t>SUMATORIA DE LAS COLUMNAS (11) Y (12)</t>
  </si>
  <si>
    <t>MULTIPLICACIÓN DEL A COMUNTA (1) POR LA COLUMNA (14)</t>
  </si>
  <si>
    <t>CONTRATISTA (RUC y Denominacion)</t>
  </si>
  <si>
    <t>MODALIDAD</t>
  </si>
  <si>
    <t>NUMERO DEL PROCESO</t>
  </si>
  <si>
    <t>PROGRAMAS SOCIALES</t>
  </si>
  <si>
    <t>JUNTOS</t>
  </si>
  <si>
    <t>SAMU</t>
  </si>
  <si>
    <t>SMN</t>
  </si>
  <si>
    <t>Mortalidad Materna</t>
  </si>
  <si>
    <t>Mortalidad Neonatal</t>
  </si>
  <si>
    <t>II.  GESTACIÓN</t>
  </si>
  <si>
    <t>PAN</t>
  </si>
  <si>
    <t>CUNA MAS</t>
  </si>
  <si>
    <t>Desnutrición Cronica</t>
  </si>
  <si>
    <t>Mortalidad Infantil</t>
  </si>
  <si>
    <t>Desarrollo cognitivo, lenguaje, socioemocional y motor</t>
  </si>
  <si>
    <t>PELA</t>
  </si>
  <si>
    <t>Logros de aprendizaje</t>
  </si>
  <si>
    <t>Cobertura escolar</t>
  </si>
  <si>
    <t>PELA Primaria</t>
  </si>
  <si>
    <t>PELA Secundaria</t>
  </si>
  <si>
    <t>Logros de aprindizaje</t>
  </si>
  <si>
    <t>Deserción escolar</t>
  </si>
  <si>
    <t>Jovenes a la obra</t>
  </si>
  <si>
    <t>Beca 18</t>
  </si>
  <si>
    <t>Acceso a la educación superior de calidad</t>
  </si>
  <si>
    <t>Educacion pertienente para el mercado laboral</t>
  </si>
  <si>
    <t>Pensión 65</t>
  </si>
  <si>
    <t>Asegurar las condiciones básicas para la subsistencia</t>
  </si>
  <si>
    <t>III.  De 0 a 2 AÑOS</t>
  </si>
  <si>
    <t>IV. DE 3 A 5 AÑOS</t>
  </si>
  <si>
    <t>V. DE 6 A 12 AÑOS</t>
  </si>
  <si>
    <t>VI. DE 13 A 17 AÑOS</t>
  </si>
  <si>
    <t>VII. DE 17 A 24 AÑOS</t>
  </si>
  <si>
    <t>VIII. DE 65 A MAS</t>
  </si>
  <si>
    <t>I.  DE GESTANTES A NIÑOS DE HASTA 14 AÑOS</t>
  </si>
  <si>
    <t>BENEFICIARIOS</t>
  </si>
  <si>
    <t>PRESUPUESTO PIA</t>
  </si>
  <si>
    <t>PRESUPUESTO PIM</t>
  </si>
  <si>
    <t>MONTO PRESUPUESTADO (*)</t>
  </si>
  <si>
    <t>0: Reserva de Contingencia</t>
  </si>
  <si>
    <t>1: Personal y Obligaciones Sociales</t>
  </si>
  <si>
    <t>2: Pensiones y Prestaciones Sociales</t>
  </si>
  <si>
    <t>3: Bienes y Servicios</t>
  </si>
  <si>
    <t>4: Donaciones y Transferencias</t>
  </si>
  <si>
    <t>5: Otros Gastos</t>
  </si>
  <si>
    <t>6: Adquisiciones de Activos No Financieros</t>
  </si>
  <si>
    <t>7: Adquisiciones de Activos Financieros</t>
  </si>
  <si>
    <t>8: Servicio de la Deuda</t>
  </si>
  <si>
    <t>4 Defensa y Seg. Nacional</t>
  </si>
  <si>
    <t>5 Orden Púb. y Seguridad</t>
  </si>
  <si>
    <t>6 Justicia</t>
  </si>
  <si>
    <t>7 Trabajo</t>
  </si>
  <si>
    <t>8 Comercio</t>
  </si>
  <si>
    <t>9 Turismo</t>
  </si>
  <si>
    <t>10 Agropecuaria</t>
  </si>
  <si>
    <t>11 Pesca</t>
  </si>
  <si>
    <t>12 Energía</t>
  </si>
  <si>
    <t>13 Mineria</t>
  </si>
  <si>
    <t>14 Industria</t>
  </si>
  <si>
    <t>15 Transporte</t>
  </si>
  <si>
    <t>16 Comunicaciones</t>
  </si>
  <si>
    <t>17 Ambiente</t>
  </si>
  <si>
    <t>19 Vivienda y Des. Urbano</t>
  </si>
  <si>
    <t>20 Salud</t>
  </si>
  <si>
    <t>21 Cultura y Deporte</t>
  </si>
  <si>
    <t>22 Educación</t>
  </si>
  <si>
    <t>23 Protección Social</t>
  </si>
  <si>
    <t>24 Previsión Social</t>
  </si>
  <si>
    <t>25 Deuda Pública</t>
  </si>
  <si>
    <t>CAFAE MENSUAL (cada persona)</t>
  </si>
  <si>
    <t>Linea Base</t>
  </si>
  <si>
    <t>Meta 2021</t>
  </si>
  <si>
    <t>Responsable</t>
  </si>
  <si>
    <t>Resultado</t>
  </si>
  <si>
    <t>Proyectado</t>
  </si>
  <si>
    <t>Meta</t>
  </si>
  <si>
    <t>UNIDADES EJECUTORAS O ENTIDADES PÚBLICAS ADSCRITAS AL SECTOR</t>
  </si>
  <si>
    <t>RESERVA DE CONTINGENCIA</t>
  </si>
  <si>
    <t>PERSONAL Y OBLIGAC. SOC.</t>
  </si>
  <si>
    <t>PENSIONES Y PREST. SOC.</t>
  </si>
  <si>
    <t>BIENES Y SERVICIOS</t>
  </si>
  <si>
    <t>DONACIONES TRANSFER.</t>
  </si>
  <si>
    <t>OTROS GASTOS</t>
  </si>
  <si>
    <t>SUB TOTAL GASTO CTE</t>
  </si>
  <si>
    <t>DONACIONES Y TRANSFER,</t>
  </si>
  <si>
    <t>ADQUIS. ACT. NO FINANC.</t>
  </si>
  <si>
    <t>ADQUIS. ACT. FINANC.</t>
  </si>
  <si>
    <t>SUB TOTAL GASTOS CAP.</t>
  </si>
  <si>
    <t xml:space="preserve">SERVICIO DE DEUDA </t>
  </si>
  <si>
    <t>SUB TOTAL SER. DEUDA</t>
  </si>
  <si>
    <t>Ley 30057 
(Ley del Servicio Civil)</t>
  </si>
  <si>
    <t>PLIEGOS DEL SECTOR O GOBIERNO REGIONAL</t>
  </si>
  <si>
    <t>PLIEGO O ENTIDAD DEL SECTOR</t>
  </si>
  <si>
    <t>Nombre del Indicador</t>
  </si>
  <si>
    <t>Objetivo Estrategico Institucional
(Código y Enunciado)</t>
  </si>
  <si>
    <t>Objetivo Estrategico Sectorial
(Código)</t>
  </si>
  <si>
    <t>Decreto Legislativo 1057 (Contrato Administrativo de Servicios</t>
  </si>
  <si>
    <t>(**) Incluye el monto pagado por otras entidades al personal que presta servidos en el Sector o Gobierno Regional</t>
  </si>
  <si>
    <t>Decreto Legislativo 1024 (Gerentes Públicos) (**)</t>
  </si>
  <si>
    <t>Ley 25650 (Fondo de Apoyo Generencial) (**)</t>
  </si>
  <si>
    <t>Ley 29806 (Personal Altamente Calificado) (**)</t>
  </si>
  <si>
    <t xml:space="preserve">(***) Detallar el marco legal </t>
  </si>
  <si>
    <t>Otros Servidores (especificar) (**) (***)</t>
  </si>
  <si>
    <t>(*) Incluye GRATIFICACIONES, CAFAE, PNUD, BONOS, PRODUCTIVIDAD, HORAS EXTRAS, GUARDIAS, AETAS, etc.</t>
  </si>
  <si>
    <t xml:space="preserve">Total </t>
  </si>
  <si>
    <t>S/ (****)</t>
  </si>
  <si>
    <t>S/ Anual (****)</t>
  </si>
  <si>
    <t>Practicantes (***)</t>
  </si>
  <si>
    <t>(****) Proyectado</t>
  </si>
  <si>
    <t>ARRENDATARIO</t>
  </si>
  <si>
    <t>ARRENDADOR</t>
  </si>
  <si>
    <t>DNI O PARTIDA REGISTRAL</t>
  </si>
  <si>
    <t>Apellidos y Nombres o Denominación</t>
  </si>
  <si>
    <t>INMUEBLE</t>
  </si>
  <si>
    <t>CONTRATO</t>
  </si>
  <si>
    <t>VIGENCIA DEL CONTRATO</t>
  </si>
  <si>
    <t>MONTO MENSUAL</t>
  </si>
  <si>
    <t>BIEN PROPIO DE TERCEROS O AJENO</t>
  </si>
  <si>
    <t>PARTIDA REGISTRAL DE INCRIPCION DE PROPIEDAD</t>
  </si>
  <si>
    <t>METROS CUADRADOS</t>
  </si>
  <si>
    <t>COCHERAS</t>
  </si>
  <si>
    <t xml:space="preserve">FORMA DE PAGO (MENSUAL O ANUAL) Y FECHA DE PAGO </t>
  </si>
  <si>
    <t>PIA TOTAL S/</t>
  </si>
  <si>
    <t>PIM TOTAL S/</t>
  </si>
  <si>
    <t>EJECUCIÓN TOTAL S/</t>
  </si>
  <si>
    <t>1: Acciones Centrales (AC)</t>
  </si>
  <si>
    <t>2: Asignaciones Presupuestarias que No Resultan en Productos (APNP)</t>
  </si>
  <si>
    <t>3: Programas Presupuestales</t>
  </si>
  <si>
    <t>PIA
POR CATEGORIA PRESUPUESTAL</t>
  </si>
  <si>
    <t>PIM
POR CATEGORIA PRESUPUESTAL</t>
  </si>
  <si>
    <t>EJECUCIÓN
POR CATEGORIA PRESUPUESTAL</t>
  </si>
  <si>
    <t>PIA
POR PROGRAMA PRESUPUESTAL</t>
  </si>
  <si>
    <t>PIM
POR PROGRAMA PRESUPUESTAL</t>
  </si>
  <si>
    <t>EJECUCIÓN
POR PROGRAMA PRESUPUESTAL</t>
  </si>
  <si>
    <t>SECTOR o GOB. REGIONAL:</t>
  </si>
  <si>
    <t>SECTOR o GOB. REGIONAL (Por Ejemplo SALUD)</t>
  </si>
  <si>
    <t>SECTOR  o GOB. REGIONAL: (EJEMPLO SECTOR SALUD)</t>
  </si>
  <si>
    <r>
      <t xml:space="preserve">PLIEGO: </t>
    </r>
    <r>
      <rPr>
        <sz val="10"/>
        <rFont val="Arial"/>
        <family val="2"/>
      </rPr>
      <t>Todos los pliegos del sector y cada pliego del sector</t>
    </r>
  </si>
  <si>
    <t>Decreto Legislativo 276 (Regimen Público)</t>
  </si>
  <si>
    <t>(*) DEBE COINCIDIR CON LOS MONTOS ASIGNADOS EN LA GENERICA 1. PERSONAL Y OBLIGACIONES SOCIALES CONSIDERADAS EN EL PRESUPUESTO</t>
  </si>
  <si>
    <r>
      <t xml:space="preserve">PLIEGO: </t>
    </r>
    <r>
      <rPr>
        <sz val="9"/>
        <rFont val="Arial"/>
        <family val="2"/>
      </rPr>
      <t>Todos los pliego del sector y cada pliego del sector</t>
    </r>
  </si>
  <si>
    <t>(*) DEBE COINCIDIR CON LOS MONTOS ASIGNADOS EN LA GENERICA 3. BIENES Y SERVICIOS CONSIDERADAS EN EL PRESUPUESTO 2018 - 2019 - 2020</t>
  </si>
  <si>
    <t>EJECUCIÓN S/</t>
  </si>
  <si>
    <t>PERSONA JURIDICA (RUC)</t>
  </si>
  <si>
    <t>PERSONA NATURAL (DNI)</t>
  </si>
  <si>
    <t xml:space="preserve">    - OTROS (ESPECIFIQUE)</t>
  </si>
  <si>
    <t xml:space="preserve">       OFICIALES DE CRED. EXTERNO</t>
  </si>
  <si>
    <t>MONEDA</t>
  </si>
  <si>
    <t>FECHA DE APERTURA</t>
  </si>
  <si>
    <t>CUENTA</t>
  </si>
  <si>
    <t>BANCO / INSTITUCIÓN FINANCIERA</t>
  </si>
  <si>
    <t>CUENTAS BANCARIAS</t>
  </si>
  <si>
    <t>ESPECIFICACIONES RECURSOS PUBLICOS</t>
  </si>
  <si>
    <t>ÍNDICE DE FORMATOS</t>
  </si>
  <si>
    <t>FORMATO Nº 1:</t>
  </si>
  <si>
    <t>FORMATO Nº 2:</t>
  </si>
  <si>
    <t>FORMATO Nº 3:</t>
  </si>
  <si>
    <t>FORMATO Nº 4:</t>
  </si>
  <si>
    <t>FORMATO Nº 5:</t>
  </si>
  <si>
    <t>FORMATO Nº 6:</t>
  </si>
  <si>
    <t>FORMATO Nº 7:</t>
  </si>
  <si>
    <t>FORMATO Nº 8:</t>
  </si>
  <si>
    <t>FORMATO Nº 9:</t>
  </si>
  <si>
    <t>FORMATO Nº 10:</t>
  </si>
  <si>
    <t>FORMATO Nº 11:</t>
  </si>
  <si>
    <t>FORMATO Nº 12:</t>
  </si>
  <si>
    <t>FORMATO Nº 13:</t>
  </si>
  <si>
    <t>FORMATO Nº 14:</t>
  </si>
  <si>
    <t>FORMATO Nº 15:</t>
  </si>
  <si>
    <t>FORMATO Nº 16:</t>
  </si>
  <si>
    <t>FORMATO Nº 17:</t>
  </si>
  <si>
    <t>FORMATO Nº 18:</t>
  </si>
  <si>
    <t>INDICADORES INSTITUCIONALES</t>
  </si>
  <si>
    <t>DISTRIBUCIÓN DEL GASTO</t>
  </si>
  <si>
    <t>GASTOS DE PERSONAL</t>
  </si>
  <si>
    <t>GASTOS EN BIENES Y SERVICIOS</t>
  </si>
  <si>
    <t>DIferencia 
(2020-2021)</t>
  </si>
  <si>
    <t>2020 (PIA)</t>
  </si>
  <si>
    <t>Variación % (2020-2021)</t>
  </si>
  <si>
    <t>Diferencia PIA (2020-2021)</t>
  </si>
  <si>
    <t>INGRESOS PERSONAL PRESUPUESTO 2020</t>
  </si>
  <si>
    <t>FORMATO 01: INDICADORES DE GESTIÓN SEGÚN OBJETIVOS ESTRATÉGICOS INSTITUCIONALES AL 2022</t>
  </si>
  <si>
    <t>FORMATO 02: DISTRIBUCIÓN DEL PRESUPUESTO POR CATEGORÍA PRESUPUESTAL 2020, 2021 Y PROYECTO 2022</t>
  </si>
  <si>
    <t>2021 (*)</t>
  </si>
  <si>
    <t>2022 (**)</t>
  </si>
  <si>
    <t>(*) Proyección al 31/12/2021</t>
  </si>
  <si>
    <t>(**) Proyecto 2022</t>
  </si>
  <si>
    <t>FORMATO 03: DISTRIBUCIÓN DEL PRESUPUESTO POR FUENTE DE FINANCIAMIENTO 2020, 2021 Y PROYECTO 2022</t>
  </si>
  <si>
    <t>FORMATO 04: DISTRIBUCIÓN DEL GASTO POR UNIDADES EJECUTORAS / ENTIDAD PÚBLICA Y FUENTES DE FINANCIAMIENTO - PROYECTO 2022</t>
  </si>
  <si>
    <t>FORMATO 05: DISTRIBUCIÓN DEL PRESUPUESTO POR PROGRAMA PRESUPUESTAL 2020, 2021 Y 2022</t>
  </si>
  <si>
    <t>FORMATO 06: PROGRAMAS SOCIALES PRIORIZADOS SEGÚN EL CICLO DE VIDA POR FUENTE DE FINANCIAMIENTO 2020, 2021 Y PROYECTO 2022</t>
  </si>
  <si>
    <t>Proyecto 2022</t>
  </si>
  <si>
    <t>Estimado 2021 (**)</t>
  </si>
  <si>
    <t>DIferencia 
(2021-2022)</t>
  </si>
  <si>
    <t>FORMATO 07: RESUMEN POR GRUPO GENÉRICO Y FUENTES DE FINANCIAMIENTO PROYECTO 2022</t>
  </si>
  <si>
    <t>GASTO CORRIENTE 2022</t>
  </si>
  <si>
    <t>GASTO CAPITAL 2022</t>
  </si>
  <si>
    <t>SERVICIO DE DEUDA 2022</t>
  </si>
  <si>
    <t>FORMATO 08: RESUMEN DE PRESUPUESTO POR FUNCIONES PIA 2020, 2021 Y PROYECTO 2022</t>
  </si>
  <si>
    <t>Var. % (2021-2022)</t>
  </si>
  <si>
    <t>FORMATO 09: COMPARATIVO DEL NÚMERO DE PLAZAS EN EL PRESUPUESTO  2021 Y PROYECTO 2022</t>
  </si>
  <si>
    <t>2021 (PIA)</t>
  </si>
  <si>
    <t>2022  (PROYECTO)</t>
  </si>
  <si>
    <t>VARIACION 2020-2021</t>
  </si>
  <si>
    <t>FORMATO 11: INGRESOS MENSUALES POR PERIODO DEL PERSONAL ACTIVO -  COMPARATIVO PRESUPUESTO 2020, 2021 Y PROYECTO 2022</t>
  </si>
  <si>
    <t>INGRESOS PERSONAL PRESUPUESTO 2021</t>
  </si>
  <si>
    <t>DIFERENCIA 
(2020 -2021)</t>
  </si>
  <si>
    <t>PROYECTO 2022</t>
  </si>
  <si>
    <t>PPTO 2020
(PIA)</t>
  </si>
  <si>
    <t>FORMATO 12: ASIGNACIÓN DE BIENES Y SERVICIOS - COMPARATIVO PRESUPUESTO 2020, 2021 Y PROYECTO 2022</t>
  </si>
  <si>
    <t>PPTO 2021 (PIM)</t>
  </si>
  <si>
    <t>PPTO 2021 
(PIA)</t>
  </si>
  <si>
    <t>PPTO 2021
(PIM 30 JUNIO)</t>
  </si>
  <si>
    <t>PPTO 2022 (PROYECTO)</t>
  </si>
  <si>
    <t>Diferencia PIA (2021-2022)</t>
  </si>
  <si>
    <t>FORMATO 13: CONTRATOS DE OBRAS SUSCRITOS EN LOS AÑOS 2020 Y 2021</t>
  </si>
  <si>
    <t>FORMATO 14: PRINCIPALES ADQUISICIONES DE BIENES Y SERVICIOS - PRESUPUESTO 2020, 2021 Y PROYECTO 2022</t>
  </si>
  <si>
    <t>FORMATO 15: DETALLE DE CONSULTORIAS PERSONAS JURÍDICAS Y NATURALES - PRESUPUESTO 2020 Y 2021</t>
  </si>
  <si>
    <t>FORMATO 16: TESORERIA - RESUMEN POR GRUPO GENERICO Y FUENTES DE FINANCIAMIENTO 2020 Y 2021</t>
  </si>
  <si>
    <t>FORMATO 17: NOMBRES E INGRESOS MENSUALES DEL PERSONAL CONTRATADO FUERA DEL PAP EN LOS AÑOS FISCALES 2020 Y 2021</t>
  </si>
  <si>
    <t>(*) Al 30 de junio de 2021</t>
  </si>
  <si>
    <t>FORMATO 18: ALQUILER DE INMUEBLES EN LOS AÑOS FISCALES 2020 Y 2021</t>
  </si>
  <si>
    <t>INDICADORES DE GESTIÓN SEGÚN OBJETIVOS ESTRATÉGICOS INSTITUCIONALES AL 2022</t>
  </si>
  <si>
    <t>DISTRIBUCIÓN DEL PRESUPUESTO POR CATEGORÍA PRESUPUESTAL 2020, 2021 Y PROYECTO 2022</t>
  </si>
  <si>
    <t>DISTRIBUCIÓN DEL PRESUPUESTO POR FUENTE DE FINANCIAMIENTO 2020, 2021 Y PROYECTO 2022</t>
  </si>
  <si>
    <t>DISTRIBUCIÓN DEL GASTO POR UNIDADES EJECUTORAS / ENTIDAD PÚBLICA Y FUENTES DE FINANCIAMIENTO - PROYECTO 2022</t>
  </si>
  <si>
    <t>DISTRIBUCIÓN DEL PRESUPUESTO POR PROGRAMA PRESUPUESTAL 2020, 2021 Y 2022</t>
  </si>
  <si>
    <t>PROGRAMAS SOCIALES PRIORIZADOS SEGÚN EL CICLO DE VIDA POR FUENTE DE FINANCIAMIENTO 2020, 2021 Y PROYECTO 2022</t>
  </si>
  <si>
    <t>RESUMEN POR GRUPO GENÉRICO Y FUENTES DE FINANCIAMIENTO PROYECTO 2022</t>
  </si>
  <si>
    <t>RESUMEN DE PRESUPUESTO POR FUNCIONES PIA 2020, 2021 Y PROYECTO 2022</t>
  </si>
  <si>
    <t>COMPARATIVO DEL NÚMERO DE PLAZAS EN EL PRESUPUESTO 2020, 2021 Y PROYECTO 2022</t>
  </si>
  <si>
    <t>INFORMACIÓN DE REMUNERACIONES Y NÚMERO DE PLAZAS - PRESUPUESTO 2020, 2021 Y PROYECTO 2022</t>
  </si>
  <si>
    <t>INGRESOS MENSUALES POR PERIODO DEL PERSONAL ACTIVO -  COMPARATIVO PRESUPUESTO 2020, 2021 Y PROYECTO 2022</t>
  </si>
  <si>
    <t>ASIGNACIÓN DE BIENES Y SERVICIOS - COMPARATIVO PRESUPUESTO 2020, 2021 Y PROYECTO 2022</t>
  </si>
  <si>
    <t>CONTRATOS DE OBRAS SUSCRITOS EN LOS AÑOS 2020 Y 2021</t>
  </si>
  <si>
    <t>PRINCIPALES ADQUISICIONES DE BIENES Y SERVICIOS - PRESUPUESTO 2020, 2021 Y PROYECTO 2022</t>
  </si>
  <si>
    <t>DETALLE DE CONSULTORIAS PERSONAS JURÍDICAS Y NATURALES - PRESUPUESTO 2020, 2021 Y PROYECTO 2022</t>
  </si>
  <si>
    <t>TESORERIA - RESUMEN POR GRUPO GENERICO Y FUENTES DE FINANCIAMIENTO 2020 Y 2021</t>
  </si>
  <si>
    <t>NOMBRES E INGRESOS MENSUALES DEL PERSONAL CONTRATADO FUERA DEL PAP EN LOS AÑOS FISCALES 2020 Y 2021</t>
  </si>
  <si>
    <t>ALQUILER DE INMUEBLES EN LOS AÑOS FISCALES 2020 Y 2021</t>
  </si>
  <si>
    <t>SALDO 2021 (*)</t>
  </si>
  <si>
    <t>PPTO 2020 (AL 31/12)</t>
  </si>
  <si>
    <t>PPTO 2021 (AL 30/06)</t>
  </si>
  <si>
    <t>PPTO 2022 (PROYECCI{ON 31/12)</t>
  </si>
  <si>
    <t>2021 (JUNIO)</t>
  </si>
  <si>
    <t>PROYECCIÓN 2022 (JUNIO)</t>
  </si>
  <si>
    <t>SALDO 2021 (**)</t>
  </si>
  <si>
    <t>EJECUCIÓN 2021 (*)</t>
  </si>
  <si>
    <t>(**) Estimado al 31 de diciembre de 2021</t>
  </si>
  <si>
    <t>FORMATO Nº 10: INFORMACIÓN DE REMUNERACIONES Y NÚMERO DE PLAZAS - PRESUPUESTO 2020, 2021 Y PROYECTO 2022</t>
  </si>
  <si>
    <t>TOTAL INGRESO ANUAL PEA (Proyección al 31 de diciembre de  2021)</t>
  </si>
  <si>
    <t>TOTAL INGRESO ANUAL PEA (Proyección al 31 de diciembre de 2022)</t>
  </si>
  <si>
    <t>AÑO FISCAL 2020</t>
  </si>
  <si>
    <t>AÑO FISCAL 2021 (*)</t>
  </si>
  <si>
    <t>EJECUCIÓN 2020</t>
  </si>
  <si>
    <t>PIA 
POR FUENTE DE FINANCIAMIENTO : RO</t>
  </si>
  <si>
    <t>PIM 
POR FUENTE DE FINANCIAMIENTO RO</t>
  </si>
  <si>
    <t>EJECUCIÓN 
POR FUENTE DE FINANCIAMIENTO: RO</t>
  </si>
  <si>
    <t>PIA 
POR FUENTE DE FINANCIAMIENTO: RDR</t>
  </si>
  <si>
    <t>PIM 
POR FUENTE DE FINANCIAMIENTO: RDR</t>
  </si>
  <si>
    <t>EJECUCIÓN 
POR FUENTE DE FINANCIAMIENTO: RDR</t>
  </si>
  <si>
    <t>PIA 
POR FUENTE DE FINANCIAMIENTO: ROOC</t>
  </si>
  <si>
    <t>PIM 
POR FUENTE DE FINANCIAMIENTO: ROOC</t>
  </si>
  <si>
    <t>EJECUCIÓN 
POR FUENTE DE FINANCIAMIENTO: ROOC</t>
  </si>
  <si>
    <t>PIA 
POR FUENTE DE FINANCIAMIENTO: DyT</t>
  </si>
  <si>
    <t>PIM 
POR FUENTE DE FINANCIAMIENTO: DyT</t>
  </si>
  <si>
    <t>EJECUCIÓN 
POR FUENTE DE FINANCIAMIENTO: DyT</t>
  </si>
  <si>
    <t>PIA 
POR FUENTE DE FINANCIAMIENTO: RD</t>
  </si>
  <si>
    <t>PIM 
POR FUENTE DE FINANCIAMIENTO: RD</t>
  </si>
  <si>
    <t>EJECUCIÓN 
POR FUENTE DE FINANCIAMIENTO: RD</t>
  </si>
  <si>
    <t>001. SEDE HUANUCO</t>
  </si>
  <si>
    <t>100. AGRICULTURA HUANUCO</t>
  </si>
  <si>
    <t>200. TRANSPORTES HUANUCO</t>
  </si>
  <si>
    <t>300. EDUCACION HUANUCO</t>
  </si>
  <si>
    <t>301. EDUCACION MARAÑON</t>
  </si>
  <si>
    <t>302. EDUCACION LEONCIO PRADO</t>
  </si>
  <si>
    <t>303. EDUCACION DOS DE MAYO</t>
  </si>
  <si>
    <t>304. EDUCACION UGEL PACHITEA</t>
  </si>
  <si>
    <t>305. EDUCACION UGEL HUAMALIES</t>
  </si>
  <si>
    <t>306. EDUCACION UGEL PUERTO INCA</t>
  </si>
  <si>
    <t>307. EDUCACION UGEL HUACAYBAMBA</t>
  </si>
  <si>
    <t>308. EDUCACION UGEL AMBO</t>
  </si>
  <si>
    <t>309. EDUCACION UGEL LAURICOCHA</t>
  </si>
  <si>
    <t>310. EDUCACION UGEL YAROWILCA</t>
  </si>
  <si>
    <t>311. EDUCACION UGEL HUANUCO</t>
  </si>
  <si>
    <t>400. SALUD HUANUCO</t>
  </si>
  <si>
    <t>401. SALUD TINGO MARIA</t>
  </si>
  <si>
    <t>402. HOSPITAL HERMILIO VALDIZAN</t>
  </si>
  <si>
    <t>403. SALUD LEONCIO PRADO</t>
  </si>
  <si>
    <t>404. RED DE SALUD HUANUCO</t>
  </si>
  <si>
    <t>405. SALUD HUAMALÍES</t>
  </si>
  <si>
    <t>406. SALUD DOS DE MAYO</t>
  </si>
  <si>
    <t>407. RED DE SALUD PUERTO INCA</t>
  </si>
  <si>
    <t>408. RED DE SALUD AMBO</t>
  </si>
  <si>
    <t>409. RED DE SALUD PACHITEA - PANAO</t>
  </si>
  <si>
    <t>0001.PROGRAMA ARTICULADO NUTRICIONAL</t>
  </si>
  <si>
    <t>0002.SALUD MATERNO NEONATAL</t>
  </si>
  <si>
    <t>0016.TBC-VIH/SIDA</t>
  </si>
  <si>
    <t>0017.ENFERMEDADES METAXENICAS Y ZOONOSIS</t>
  </si>
  <si>
    <t>0018.ENFERMEDADES NO TRANSMISIBLES</t>
  </si>
  <si>
    <t>0024.PREVENCION Y CONTROL DEL CANCER</t>
  </si>
  <si>
    <t>0030.REDUCCION DE DELITOS Y FALTAS QUE AFECTAN LA SEGURIDAD CIUDADANA</t>
  </si>
  <si>
    <t>0042.APROVECHAMIENTO DE LOS RECURSOS HIDRICOS PARA USO AGRARIO</t>
  </si>
  <si>
    <t>0046.ACCESO Y USO DE LA ELECTRIFICACION RURAL</t>
  </si>
  <si>
    <t>0047.ACCESO Y USO ADECUADO DE LOS SERVICIOS PUBLICOS DE TELECOMUNICACIONES E INFORMACION ASOCIADOS</t>
  </si>
  <si>
    <t>0051.PREVENCION Y TRATAMIENTO DEL CONSUMO DE DROGAS</t>
  </si>
  <si>
    <t>0057.CONSERVACION DE LA DIVERSIDAD BIOLOGICA Y APROVECHAMIENTO SOSTENIBLE DE LOS RECURSOS NATURALES EN AREA NATURAL PROTEGIDA</t>
  </si>
  <si>
    <t>0068.REDUCCION DE VULNERABILIDAD Y ATENCION DE EMERGENCIAS POR DESASTRES</t>
  </si>
  <si>
    <t>0073.PROGRAMA PARA LA GENERACION DEL EMPLEO SOCIAL INCLUSIVO - TRABAJA PERU</t>
  </si>
  <si>
    <t>0080.LUCHA CONTRA LA VIOLENCIA FAMILIAR</t>
  </si>
  <si>
    <t>0082.PROGRAMA NACIONAL DE SANEAMIENTO URBANO</t>
  </si>
  <si>
    <t>0083.PROGRAMA NACIONAL DE SANEAMIENTO RURAL</t>
  </si>
  <si>
    <t>0090.LOGROS DE APRENDIZAJE DE ESTUDIANTES DE LA EDUCACION BASICA REGULAR</t>
  </si>
  <si>
    <t>0094.ORDENAMIENTO Y DESARROLLO DE LA ACUICULTURA</t>
  </si>
  <si>
    <t>0095.FORTALECIMIENTO DE LA PESCA ARTESANAL</t>
  </si>
  <si>
    <t>0101.INCREMENTO DE LA PRACTICA DE ACTIVIDADES FISICAS, DEPORTIVAS Y RECREATIVAS EN LA POBLACION PERUANA</t>
  </si>
  <si>
    <t>0103.FORTALECIMIENTO DE LAS CONDICIONES LABORALES</t>
  </si>
  <si>
    <t>0104.REDUCCION DE LA MORTALIDAD POR EMERGENCIAS Y URGENCIAS MEDICAS</t>
  </si>
  <si>
    <t>0106.INCLUSION DE NIÑOS, NIÑAS Y JOVENES CON DISCAPACIDAD EN LA EDUCACION BASICA Y TECNICO PRODUCTIVA</t>
  </si>
  <si>
    <t>0107.MEJORA DE  LA FORMACION EN CARRERAS DOCENTES EN INSTITUTOS DE EDUCACION SUPERIOR NO UNIVERSITARIA</t>
  </si>
  <si>
    <t>0116.MEJORAMIENTO DE LA EMPLEABILIDAD E INSERCION LABORAL-PROEMPLEO</t>
  </si>
  <si>
    <t>0117. ATENCION OPORTUNA DE NIÑAS, NIÑOS Y ADOLESCENTES EN PRESUNTO ESTADO DE ABANDONO</t>
  </si>
  <si>
    <t>0121.MEJORA DE LA ARTICULACION DE PEQUEÑOS PRODUCTORES AL MERCADO</t>
  </si>
  <si>
    <t>0126.FORMALIZACION MINERA DE LA PEQUEÑA MINERIA Y MINERIA ARTESANAL</t>
  </si>
  <si>
    <t>0127.MEJORA DE LA COMPETITIVIDAD DE LOS DESTINOS TURISTICOS</t>
  </si>
  <si>
    <t>0129.PREVENCION Y MANEJO DE CONDICIONES SECUNDARIAS DE SALUD EN PERSONAS CON DISCAPACIDAD</t>
  </si>
  <si>
    <t>0130.COMPETITIVIDAD Y APROVECHAMIENTO SOSTENIBLE DE LOS RECURSOS FORESTALES Y DE LA FAUNA SILVESTRE</t>
  </si>
  <si>
    <t>0131.CONTROL Y PREVENCION EN SALUD MENTAL</t>
  </si>
  <si>
    <t>0138.REDUCCION DEL COSTO, TIEMPO E INSEGURIDAD EN EL SISTEMA DE TRANSPORTE</t>
  </si>
  <si>
    <t>0142. ACCESO DE PERSONAS ADULTAS MAYORES A SERVICIOS ESPECIALIZADOS</t>
  </si>
  <si>
    <t>0144.CONSERVACION Y USO SOSTENIBLE DE ECOSISTEMAS PARA LA PROVISION DE SERVICIOS ECOSISTEMICOS</t>
  </si>
  <si>
    <t>0147.FORTALECIMIENTO DE LA EDUCACION SUPERIOR TECNOLOGICA</t>
  </si>
  <si>
    <t>0150.INCREMENTO EN EL ACCESO DE LA POBLACION A LOS SERVICIOS EDUCATIVOS PUBLICOS DE LA EDUCACION BASICA</t>
  </si>
  <si>
    <t>1001. PRODUCTOS ESPECIFICOS PARA DESARROLLO INFANTIL TEMPRANO</t>
  </si>
  <si>
    <t>1002.PRODUCTOS ESPECIFICOS PARA REDUCCION DE LA VIOLENCIA CONTRA LA MUJER</t>
  </si>
  <si>
    <t xml:space="preserve">    - FONCOR</t>
  </si>
  <si>
    <t>1.ALIMENTOS Y BEBIDAS</t>
  </si>
  <si>
    <t>1.VIAJES</t>
  </si>
  <si>
    <t>10.SUMINISTROS PARA USO AGROPECUARIO, FORESTAL Y VETERINARIO</t>
  </si>
  <si>
    <t>11.SUMINISTROS PARA MANTENIMIENTO Y REPARACION</t>
  </si>
  <si>
    <t>2.SERVICIOS BASICOS, COMUNICACIONES, PUBLICIDAD Y DIFUSION</t>
  </si>
  <si>
    <t>2.VESTUARIOS Y TEXTILES</t>
  </si>
  <si>
    <t>3.COMBUSTIBLES, CARBURANTES, LUBRICANTES Y AFINES</t>
  </si>
  <si>
    <t>3.SERVICIOS DE LIMPIEZA, SEGURIDAD Y VIGILANCIA</t>
  </si>
  <si>
    <t>4.SERVICIO DE MANTENIMIENTO, ACONDICIONAMIENTO Y  REPARACIONES</t>
  </si>
  <si>
    <t>5.ALQUILERES DE MUEBLES E INMUEBLES</t>
  </si>
  <si>
    <t>5.MATERIALES Y  UTILES</t>
  </si>
  <si>
    <t>6.REPUESTOS Y ACCESORIOS</t>
  </si>
  <si>
    <t>6.SERVICIOS ADMINISTRATIVOS, FINANCIEROS Y DE SEGUROS</t>
  </si>
  <si>
    <t>7.ENSERES</t>
  </si>
  <si>
    <t>7.SERVICIOS PROFESIONALES Y TECNICOS</t>
  </si>
  <si>
    <t>8.CONTRATO ADMINISTRATIVO DE SERVICIOS</t>
  </si>
  <si>
    <t>8.SUMINISTROS MEDICOS</t>
  </si>
  <si>
    <t>9.LOCACIÓN DE SERVICIOS RELACIONADAS AL ROL DE LA ENTIDAD</t>
  </si>
  <si>
    <t>9.MATERIALES Y UTILES DE ENSEÑANZA</t>
  </si>
  <si>
    <t>99.COMPRA DE OTROS BIENES</t>
  </si>
  <si>
    <t>448 GOBIERNO REGIONAL HUANUCO</t>
  </si>
  <si>
    <t>18 Saneamiento</t>
  </si>
  <si>
    <t>PLIEGO 448: GOBIERNO REGIONAL HUANUCO</t>
  </si>
  <si>
    <t xml:space="preserve">OEI.01 Promover condiciones adecuadas e igualitarias para el desarrollo social de la población de la región Huánuco </t>
  </si>
  <si>
    <t>Porcentaje de personas vulnerables insertadas en una familia</t>
  </si>
  <si>
    <t>43.7% (2018)</t>
  </si>
  <si>
    <t>Registros Propios – Sub Gerencia de Gestión en Desarrollo Social</t>
  </si>
  <si>
    <t>Gerencia Regional de Desarrollo Social - Sub Gerencia de Desarrollo Social</t>
  </si>
  <si>
    <t>OEI.02 Garantizar la atención de Salud Integral y de Calidad a la población de la Región Huánuco</t>
  </si>
  <si>
    <t>Porcentaje de usuarios externos que refieren estar satisfechos con la prestación de salud según nivel y categoría</t>
  </si>
  <si>
    <t>60% (2018)</t>
  </si>
  <si>
    <t>Dirección Regional de Salud DIRESA – HUÁNUCO</t>
  </si>
  <si>
    <t>Gerencia Regional de Desarrollo Social - Dirección Regional de Salud - Coordinación de Gestión de Calidad de Salud de Redes de Salud y Hospitales, DSS - Gestión de Calidad de Salud</t>
  </si>
  <si>
    <t>OEI.03 Mejorar la Calidad de los servicios de educación en los diferentes niveles y modalidades de la Región Huánuco</t>
  </si>
  <si>
    <t xml:space="preserve">Porcentaje de estudiantes con desempeño satisfactorio en el área curricular de comprensión lectora. </t>
  </si>
  <si>
    <t>21.1% (2018)</t>
  </si>
  <si>
    <t>Reporte de la aplicación regional de kits de evaluación de las UGEL</t>
  </si>
  <si>
    <t xml:space="preserve"> Gerencia Regional de Desarrollo Social - Dirección Regional de Educación - Unidad de Gestión Educativa Local (UGEL)</t>
  </si>
  <si>
    <t xml:space="preserve">Porcentaje de estudiantes con desempeño satisfactorio en el área curricular de matemática. </t>
  </si>
  <si>
    <t>19.20% (2018)</t>
  </si>
  <si>
    <t>OEI.04 Mejorar las condiciones de habitabilidad básica en la población.</t>
  </si>
  <si>
    <t>Porcentaje de Gobiernos Locales que realizan una gestión adecuada en Vivienda Urbanismo y Saneamiento.</t>
  </si>
  <si>
    <t>0% (2016)</t>
  </si>
  <si>
    <t>Encuesta Nacional de Hogares</t>
  </si>
  <si>
    <t>Gerencia Regional de Desarrollo Social - Dirección Regional de Vivienda, Construcción y Saneamiento</t>
  </si>
  <si>
    <t>OEI.05 Fortalecer la gestión institucional</t>
  </si>
  <si>
    <t>Porcentaje de cumplimiento anual del Plan Estratégico Institucional - PEI</t>
  </si>
  <si>
    <t>63.6% (2017)</t>
  </si>
  <si>
    <t>Informes de Evaluación anual PEI – Aplicativo CEPLAN</t>
  </si>
  <si>
    <t>Gerencia Regional de Planeamiento, Presupuesto y Acondicionamiento Territorial - Sub Gerencia de Planeamiento Estratégico y Estadística</t>
  </si>
  <si>
    <t>OEI.06 Mejorar el desarrollo técnico - productivo y empresarial de los agentes económicos organizados</t>
  </si>
  <si>
    <t>Variación Porcentual del Valor Bruto de la Producción Agropecuaria de la Región</t>
  </si>
  <si>
    <t>5% (2017)</t>
  </si>
  <si>
    <t>SISAGRE - Agrícola SISPEC - Crianzas</t>
  </si>
  <si>
    <t>Gerencia Regional de Desarrollo Económico - Dirección Regional de Agricultura - Oficina de Estadística Agraria e Informática</t>
  </si>
  <si>
    <t>OEI.07 Mejorar la conectividad y logística territorial de la Región Huánuco</t>
  </si>
  <si>
    <t>Porcentaje de red vial departamental en buen estado</t>
  </si>
  <si>
    <t>31.62% (2016)</t>
  </si>
  <si>
    <t>Registros de la Dirección de Caminos</t>
  </si>
  <si>
    <t>Dirección Regional de Transportes y Comunicaciones - Dirección de caminos</t>
  </si>
  <si>
    <t xml:space="preserve">OEI.08 Mejorar el aprovechamiento y conservación sostenible del ambiente en la Región Huánuco </t>
  </si>
  <si>
    <t xml:space="preserve">Porcentaje de áreas prioritarias protegidas bajo alguna modalidad de conservación </t>
  </si>
  <si>
    <t>30.61% (174,918.72 ha) (2018)</t>
  </si>
  <si>
    <t>SERNANP-SERFOR-MINAM</t>
  </si>
  <si>
    <t>Gerencia Regional de Recursos Naturales y Gestión Ambiental - Sub Gerencia de Recursos Naturales</t>
  </si>
  <si>
    <t>OEI.09 Protección a la población de Huánuco y sus medios de vida frente a peligros de origen natural y antrópicos</t>
  </si>
  <si>
    <t>Porcentaje de Gobierno Locales Fortalecidos para la gestión del riesgo de desastres y adaptación al cambio climático</t>
  </si>
  <si>
    <t>1.22% (2016)</t>
  </si>
  <si>
    <t>Sistema de Alerta y Respuesta Temprana Gobiernos Locales</t>
  </si>
  <si>
    <t>Oficina Regional de Defensa Nacional, Defensa Civil y Seguridad Ciudadana - Centro de Operaciones de Emergencia Regional</t>
  </si>
  <si>
    <t>CONTRATACIÓN DE LA EJECUCIÓN DE LA OBRA ¿CREACIÓN DE LOS SERVICIOS DEPORTIVOS Y RECREATIVOS EN LA LOCALIDAD DE POQUE DEL DISTRITO DE PUÑOS-PROVINCIA DE HUAMALIES - DEPARTAMENTO DE HUANUCO</t>
  </si>
  <si>
    <t xml:space="preserve"> 
AS-SM-24-2021-GRH/GR-1</t>
  </si>
  <si>
    <t>SIN MODALIDAD</t>
  </si>
  <si>
    <t>20516615088 - OXIGAS CONTRATISTAS GENERALES S.R.L.</t>
  </si>
  <si>
    <t>ADQUISICION DE SUMINISTRO E INSTALACION DE GRUPO ELECTROGENO DE 100 KW PARA LA IOARR: ADQUISICION DE PLANTA GENERADORA DE OXIGENO MEDICINAL, GRUPO ELECTROGENO Y EQUIPO DE OTROS ACTIVOS COMPLEMENTARIOS, COSTRUCCION DE INFRAESTRUCTURA DE ALMACENAMIENTO, EN EL (LA) EE.SS. LLATA, LLATA DISTRITO DE LLATA, PROVINCIA DE HUAMALIES,DEPARTAMENTO DE HUANUCO.</t>
  </si>
  <si>
    <t xml:space="preserve"> 
AS-SM-22-2021-GRH/GR-1</t>
  </si>
  <si>
    <t>CANCELADO RESOLUCION 477-2021-GRH/GR</t>
  </si>
  <si>
    <t>ADQUISICION DE GRUPO ELECTROGENO- SUMINISTRO E INSTALACION DE GRUPO ELECTROGENO DE 100 KW PARA LA IOARR: ADQUISICION DE PLANTA GENERADORA DE OXIGENO MEDICINAL, GRUPO ELECTROGENO Y EQUIPO DE OTROS ACTIVOS COMPLEMENTARIOS,CONSTRUCCION DE INFRAESTRUSTURA DE ALMACENAMIENTO, EN EL (LA) EESS PUERTO INCA-PUERTO INCA, DISTRITO DE PUERTO INCA, PROVINCIA DE PUERTO INCA, DEPARTAMENTO HUANUCO.</t>
  </si>
  <si>
    <t xml:space="preserve"> AS-SM-21-2021-GRH-GR-2</t>
  </si>
  <si>
    <t>DESIERTO</t>
  </si>
  <si>
    <t>ADQ. DEL MATERIAL GENÉTICO DE BAMBU PARA PROYECTO:RECUPERACIÓN MEDIANTE LA REFORESTACIÓN SOSTENIBLE DE TRES ESPECIES EXÓTICAS DE BAMBÚ EN SUELOS DEGRADADOS PARA GARANTIZAR E IMPULSAR LA ECONOMÍA VERDE Y FORTALECER LA LUCHA CONTRA EL CAMBIO CLIMÁTICO, EN EL DIST DE PUEBLO NUEVO, PROV LEONCIO PRADO</t>
  </si>
  <si>
    <t>ADJUDICACION SIMPLIFICADA</t>
  </si>
  <si>
    <t>S/M</t>
  </si>
  <si>
    <t>20601315930-FORESTBAMBU ESENCIA DEL BOSQUE E.I.R.L.</t>
  </si>
  <si>
    <t>CULMINADO</t>
  </si>
  <si>
    <t>NINGUNA</t>
  </si>
  <si>
    <t>ADQUISICION DE INDUMENTARIAS (BUZOS Y POLOS) PARA CABALLEROS Y DAMAS PARA LOS TRABAJADORES DEL GOBIERNO REGIONAL HUANUCO, CORRESPONDIENTE AL AÑO 2021</t>
  </si>
  <si>
    <t>10224158080-CHAVEZ HUARAC GERMAN HECTOR</t>
  </si>
  <si>
    <t>FECHA FIN DEL CONTRADO: 27/10/2021</t>
  </si>
  <si>
    <t>ADQUISICION DE AMBULANCIA URBANA TIPO II CON EQUIPAMIENTO PARA LA IOARR: ADQUISICION DE PLANTA GENERADORA DE OXIGENO MEDICINAL Y AMBULANCIA URBANA, CONSTRUCCION DE INFRAESTRUCTURA DE ALMACENAMIENTO, EN EL (LA) EESS, UNIDAD DE CUIDADOS INTENSIVOS Y HOSPITALIZACION COVID-19-TINGO MARIA-DISTRITO DE RUPA-RUPA, PROVINCIA LEONCIO PRADO, DEPARTAMENTO HUANUCO.</t>
  </si>
  <si>
    <t>20379331042-MACROMEDICA SOCIEDAD ANONIMA</t>
  </si>
  <si>
    <t>FECHA FIN DEL CONTRADO: 20/10/2021</t>
  </si>
  <si>
    <t>ADQUISICION DE FERTILIZANTE (FOSFATO DIAMONICO X50 KG) PARA 03 AGENTES ECONOMICOS ORGANIZADOS GANADORES DEL FONDO CONCURSABLE PROCOMPITE REGIONAL HUANUCO 2017 - 2019</t>
  </si>
  <si>
    <t>SUBASTA INVERSA ELECTROCNICA</t>
  </si>
  <si>
    <t>CONVOCADO</t>
  </si>
  <si>
    <t>ADQUISICION DE EQUIPOS PARA SUMINISTRO E INSTALACION DE GRUPO ELECTROGENO DE 460 KW PARA LA IOARR:: ADQUISICION DE PLANTA GENERADORA DE OXIGENO MEDICINAL, GRUPO ELECTROGENO Y EQUIPO DE OTROS ACTIVOS COMPLEMENTARIOS, REFORZAMIENTO ESTRUCTURAL DE INFRAESTRUCTURA DE ALMACENAMIENTO, EN EL (LA) EE.SS. PERU COREA-AMARILIS DISTRITO DE AMARILIS, PROVINCIA HUANUCO,DEPARTAMENTO HUANUCO.</t>
  </si>
  <si>
    <t>ADQUISICION E INSTALACION DE GRUPO ELECTROGENO 100 KW PARA LA EJECUCION DE LA IOARR: ADQUISICION DE PLANTA GENERADORA DE OXIGENO MEDICINAL, GRUPO ELECTROGENO Y EQUIPO DE OTROS ACTIVOS COMPLEMENTARIOS, CONSTRUCCION DE INFRAESTRUCTURA DE ALMACENAMIENTO, EN EL (LA) EE.SS. HUACRACHUCO-HUACRACHUCO, DISTRITO DE HUACRACHUCO.PROVINCIA MARAÑON, DEPARTAMENTO HUANUCO:</t>
  </si>
  <si>
    <t>LA NUEVA CONVOCATORIA SE ENCUENTRA EN ESTADO DE INDAGACION DE MERCADO</t>
  </si>
  <si>
    <t>SERVICIO PARA LA ADQUISICION DE DE 35 INMUEBLES AFECTADOS POR EL DERECHO DE VIA O ANCHO REQUERIDO POR LA SECCION TRANSVERSAL DEL PROYECTO : MEJORAMIENTO Y AMPLIACION DE LOS SERVICIOS DE TRANSITABILIDAD DE LA VIA DEPARTAMENTAL, RUTA N HU-114: TRAYECTORIA: PUENTE HUANCACHUPA-LA ESPERANZA, EN LOS DISTRITOS DE PILLCO MARCA Y AMARILIS DE LA PROVINCIA DE HUANUCO-DEPARTAMENTO DE HUANUCO.</t>
  </si>
  <si>
    <t>SERVICIO DE CONSTRUCCION DE UN MODULO DE ACOPIO PARA LA CADENA PRODUCTIVA DE PLATANO PARA EL PLAN DE NEGOCIO MEJORAMIENTO DE LA COSECHA Y POST COSECHA DEL PLATANO BABY BANANO PARA LA COMERCIALIZACION Y EXPORTACION A MERCADOS DE ALTO VALOR PARA LA ASOCIACION DE PRODUCTORES DE BANANO ORGANICO DE PENDENCIA, DISTRITO DANIEL ALOMIA ROBLES, PROVINCIA DE LEONCIO PRADO, REGION HUANUCO</t>
  </si>
  <si>
    <t>20513271876-G.G.Q. SOCIEDAD ANONIMA CERRADA</t>
  </si>
  <si>
    <t>SERVICIO DE CONSTRUCCION DE UN CENTRO DE ACOPIO, AREA DE FERMENTADO Y SECADO PARA GRANOS DE CACAO PARA EL PLAN DE NEGOCIO: MEJORAMIENTO, INSTALACION E IMPLEMENTACION DEL PROCESOS DE POST COSECHA PARA ESTANDARIZAR LA CALIDAD DEL GRANO DE CACAO DE LA COOPERATIVA AGROINDUSTRIAL APCCA, EN EL DISTRITO DE JOSE CRESPO Y CASTILLO, PROVINCIA DE LEONCIO PRADO, REGION HCO</t>
  </si>
  <si>
    <t>AS-SM-27-2020-GRH/GR-1</t>
  </si>
  <si>
    <t>CONSORCIO NUEVO FUTURO :20600603567 - DESING PROYECT SOCIEDAD COMERCIAL DE RESPONSABILIDAD LIMITADA y 20573226918 - BLARJAD E.I.R.L</t>
  </si>
  <si>
    <t>SERVICIO DE CONSTRUCCIÓN DE UN CENTRO DE ACOPIO DE PLATANO PARA EL PLAN DE NEGOCIO: MEJORAMIENTO DE LA PRODUCCION Y COMERCIALIZACION DE PLATANO DE LA ASOCIACION DE PRODUCTORES AGROPECUARIOS E INDUSTRIAL Y AMBIENTAL MARONA, DISTRITO LUYANDO, PROVINCIA DE LEONCIO PRADO, REGION HCO</t>
  </si>
  <si>
    <t>AS-SM-29-2020-GRH/GR-1</t>
  </si>
  <si>
    <t>CONSORCIO MARONA :20542559854 - JL INGENIEROS EJECUTORES &amp; CONSULTORES S.A.C
y 20603882564 - ALPA CONSTRUCTORA Y CONSULTORA S.R.L.</t>
  </si>
  <si>
    <t>SERVICIO DE CONSTRUCCION DE UNA PLANTA DE PROCESAMIENTO DE AGUAYMANTO DESHIDRATADO PARA EL PLAN DE NEGOCIO: IMPLEMENTACIÓN DE LA PLANTA PROCESADORA DE AGUAYMANTO DESHIDRATADO DE LA EMPRESA ANDEAN SUPERFOOD SRL, DISTRITO DE TOMAY KICHWA, PROVINCIA DE AMBO, REGION HCO</t>
  </si>
  <si>
    <t>AS-SM-62-2020-GRH/GR-2</t>
  </si>
  <si>
    <t>315000</t>
  </si>
  <si>
    <t>20602648967-CONSORCIO TOMAYKICHWA</t>
  </si>
  <si>
    <t>30/12/2020</t>
  </si>
  <si>
    <t>01/01/2021</t>
  </si>
  <si>
    <t>CONTRATACION DEL SERVICIO DE SEGURIDAD Y VIGILANCIA PARA LA SEDE CENTRAL Y LOCALES DEL GRHCO SEDE CENTRAL</t>
  </si>
  <si>
    <t>AS-SM-63-2020-GRH/GR-1</t>
  </si>
  <si>
    <t>439000</t>
  </si>
  <si>
    <t>20529113898-P &amp; R SEGURIDAD INTEGRAL SOCIEDAD COMERCIAL DE RESPONSABILIDAD LIMITADA</t>
  </si>
  <si>
    <t>CONTRATACIÓN DEL SERV. DE CONSULTORÍA PARA EL PERITAJE TÉCNICO DE LA OBRA: MEJORAMIENTO Y AMPLIACION DEL SISTEMA DE AGUA POTABLE Y SANEAMIENTO DE LAS LOCALIDADES TAMBILLO, RAMOS CURVA, CRUZ PUNTA, LA PUNTA, PANACOCHA, NIÑA COCHA, GOYAR PUNTA, COSMOPOLITA Y PINKIRAY, DISTRITO DE UMARI - PACHITEA-HCO.</t>
  </si>
  <si>
    <t>AS-SM-66-2020-GRH/GR-1</t>
  </si>
  <si>
    <t xml:space="preserve">desierto </t>
  </si>
  <si>
    <t>SERVICIO DE FABRICACION E INSTALACION DE TOTEM PUBLICITARIO PARA LA OBRA: MEJORAMIENTO DE LA VIA COLECTORA ENTRE EL OVALO PAVLETICH DE LLICUA Y JIRON LA ESTANCIA DE LA URBANIZACION LOS PORTALES, DIST. DE AMARILIS- HCO- HCO- 2DA ETAPA</t>
  </si>
  <si>
    <t>AS-SM-93-2020-GRH/GR-1</t>
  </si>
  <si>
    <t>ADQUISICIÓN DE COMBUSTIBLE (DIESEL B5 S-50 Y GASOHOL 90 PLUS) PARA LOS DIFERENTES VEHÍCULOS DEL GOBIERNO REGIONAL HUÁNUCO - SEDE CENTRAL, PARA EL AÑO FISCAL 2021</t>
  </si>
  <si>
    <t>SIE-SIE-11-2020-GRH/GR-1</t>
  </si>
  <si>
    <t>20489333512-GRIFO RAULITO S.R.L.</t>
  </si>
  <si>
    <t>EJECUCION DE LA IOARR " CONSTRUCCION DE LABORATORIO; EN EL(LA) BIOLOGIA MOLECULAR DEL LABORATORIO REGIONAL DE SALUD PUBLICA DEL DISTRITO DE AMARILIS, PROVINCIA HUANUCO, DEPARTAMENTO HUANUCO"</t>
  </si>
  <si>
    <t>AS-SM-1-2021-GRH/GR-1</t>
  </si>
  <si>
    <t>20604540764-CONSORCIO SALUD AMARILIS</t>
  </si>
  <si>
    <t>EJECUCION DE LA OBRA: MEJORAMIENTO DE LOS SERVICIOS EDUCATIVOS DE LA INSTITUCION EDUCATIVA N-32741 DE LA LOCALIDAD DE ANDAHUAYLLA, DIST. DE AMBO- PROV. DE AMBO-REGION HCO</t>
  </si>
  <si>
    <t>AS-SM-30-2020-GRH/GR-1</t>
  </si>
  <si>
    <t>CONSORCIO PILLCO AMBO :
(1) CCS CONTRATISTAS EMPRESA INDIVIDUAL DE RESPONSABILIDAD LIMITADA
(2) PILLCO201 E.I.R.L.</t>
  </si>
  <si>
    <t>30/11/2020</t>
  </si>
  <si>
    <t>13/06/2021</t>
  </si>
  <si>
    <t>EJECUCION DE LA OBRA: AMPLIACION DE LOS SERVICIOS DE EDUCACION SECUNDARIA EN LA INSTITUCION EDUCATIVA N-33134 DEL CC.PP. DE GUELGASH, DIST. DE CHURUBAMBA- PROV. Y REGION HCO</t>
  </si>
  <si>
    <t>AS-SM-35-2020-GRH/GR-1</t>
  </si>
  <si>
    <t>CONSORCIO EDUCATIVO GUELGASH :
(1) ROBLES &amp; CRUZ INVERSIONES GENERALES E.I.R.L
(2) CONSTRUCTORA Y CONSULTORA 'FISA' SOCIEDAD ANONIMA CERRADA</t>
  </si>
  <si>
    <t>EN EJECUCION</t>
  </si>
  <si>
    <t>30/10/2020</t>
  </si>
  <si>
    <t>04/11/2021</t>
  </si>
  <si>
    <t>EJECUCIÓN DEL EXPEDIENTE TÉCNICO DE CULMINACIÓN DE LA OBRA "INSTALACIÓN DEL PUENTE VEHICULAR DE SANGAPILLA - DISTRITO DE JOSE CRESPO CASTILLO - LEONCIO PRADO - HUÁNUCO.</t>
  </si>
  <si>
    <t>AS-SM-37-2020-GRH/GR-2</t>
  </si>
  <si>
    <t>CONSORCIO EJECUTOR SANGAPILLA :
(1) MULTISERVICIOS GRUPO L Y A SOCIEDAD ANONIMA CERRADA
(2) SERVICIOS DE INGENIERIA CODELSA S.A.C.</t>
  </si>
  <si>
    <t>02/12/2020</t>
  </si>
  <si>
    <t>02/03/2021</t>
  </si>
  <si>
    <t>EJECUCION DE LA OBRA: CONSTRUCCION DE CANAL DE RIEGO CHACABAMBA, DIST. DE CHACABAMBA, PROV. DE YAROWILCA- HCO</t>
  </si>
  <si>
    <t>AS-SM-48-2020-GRH/GR-1</t>
  </si>
  <si>
    <t>CONSORCIO TOKIO CHACA :
(1) GRUPO CAVAS PERU S.A.C.
(2) RIEGOS NEWRAIN SOCIEDAD LIMITADA</t>
  </si>
  <si>
    <t>18/12/2020</t>
  </si>
  <si>
    <t>30/08/2021</t>
  </si>
  <si>
    <t>EJECUCION DE LA OBRA: CREACION DE LA LOSA DEPORTIVA CON GRASS SINTETICO EN LA LOCALIDAD DE QUIO, DIST. DE CAYNA, PROV. DE AMBO- DEPARTAMENTO DE HCO</t>
  </si>
  <si>
    <t>AS-SM-67-2020-GRH/GR-1</t>
  </si>
  <si>
    <t>CONSORCIO QUIO :
(1) CORPORACION DMD SOCIEDAD ANONIMA CERRADA
(2) CORPORACION RANKAY GRANDE S.A.C. - C.R.G. SAC</t>
  </si>
  <si>
    <t>23/12/2020</t>
  </si>
  <si>
    <t>07/04/2021</t>
  </si>
  <si>
    <t>ADQUISICION DE ALIMENTOS DE CONSUMO HUMANO (ABARROTES) PARA LA ALDEA INFANTIL SAN JUAN BOSCO DE HUANUCO</t>
  </si>
  <si>
    <t>AS-SM-4-2021-GRH-GR-1</t>
  </si>
  <si>
    <t>SLAINT EMPRESA INDIVIDUAL DE RESPONSABILIDAD LIMITADA</t>
  </si>
  <si>
    <t>30/04/2021</t>
  </si>
  <si>
    <t>DICHO CRONOGRAMA DE ENTREGA ES REFERENCIAL, LO CUAL PODRA VARIAR DE ACUERDO A LA NECESIDAD</t>
  </si>
  <si>
    <t>SUMINISTRO DE ALIMENTOS DE CONSUMO HUMANO (ABARROTES) PARA LA ALDEA INFANTIL SAN JUAN BOSCO DE HUANUCO</t>
  </si>
  <si>
    <t>SUBASTA INVERSA ELECTRONICA</t>
  </si>
  <si>
    <t>SIE-SIE-1-2021-GRH-GR-1</t>
  </si>
  <si>
    <t>CCV INVESMENTS EMPRESA INDIVIDUAL DE RESPONSABILIDAD LIMITADA</t>
  </si>
  <si>
    <t>04/05/2021</t>
  </si>
  <si>
    <t xml:space="preserve"> ADQUISICION DE ASFALTO LIQUIDO CUT-BACK GRADO MC-30 PARA LA OBRA :MEJORAMIENTO DE PISTAS Y VEREDAS EN LOS JIRONES ICA, LORETO, UCAYALI, AMAZONAS, JUNIN, TUMBES, LIMA Y MALECON HUALLAGA DE LA ZONA CERO, DISTRITO DE AMARILIS-HUANUCO.</t>
  </si>
  <si>
    <t>AS-SM-6-2021-GRH/GR-1</t>
  </si>
  <si>
    <t>GRUPO EJECUTOR DE OBRAS CIVILES-CONSTRUCTORES E.I.R.L.</t>
  </si>
  <si>
    <t>11/05/2021</t>
  </si>
  <si>
    <t>19/05/2021</t>
  </si>
  <si>
    <t>ADQUISICION DE GASOHOL 90 PLUS, PARA LOS DIFERENTES VEHICULOS DEL GOBIERNO REGIONAL HUANUCO - SEDE CENTRAL</t>
  </si>
  <si>
    <t>SIE-SIE-11-2021-GRH-GR-4</t>
  </si>
  <si>
    <t>-</t>
  </si>
  <si>
    <t>SERVICIO DE PLANTACIONES MANUAL Y/O MECANIZADA DE 40 MIL PLANTONES DE AGUAYMANTO PARA EL PLAN DE NEGOCIO MEJORAMIENTO DE LA PRODUCCION Y COMERCIALIZACION DEL AGUYMANTO ORGANICO DE LA ASOCIACION DE PRODUCTORES AGROPECUARIOS GENESIS DE SHIPA SAN PEDRO DE PILLAO, DEL DISTRITO DE SAN PABLO DE PILLAO, PROVINCIA DE HUANUCO-HUANUCO</t>
  </si>
  <si>
    <t>AS-SM-45-2020-GRH/GR-3</t>
  </si>
  <si>
    <t>CONSORCIO AGUAYMANTO :
(1) TIMOTEO ALVARADO JOSE LUIS
(2) SUDARIO GOMEZ CARLOS DAVID</t>
  </si>
  <si>
    <t>04/07/2021</t>
  </si>
  <si>
    <t>CONTRATACION DEL SERVICIO DE PERITAJE TECNICO DEL PROY: AMPLIACION Y MEJORAMIENTO DE LOS SISTEMAS DE AGUA POTABLE Y ALCANTARILLADO DE LAS LOCALIDADES DE HUANCACHUPA Y HUAYLLABAMBA DEL DIST. DE SAN FRACISCO DE CAYRAN-HCO, PROV. DE HCO-HCO/</t>
  </si>
  <si>
    <t>AS-SM-75-2019-GRH/GR-6</t>
  </si>
  <si>
    <t>JACHA VALLADARES IRIS</t>
  </si>
  <si>
    <t>19/04/2021</t>
  </si>
  <si>
    <t>04/06/2021</t>
  </si>
  <si>
    <t>EJECUCION DE OBRA, DEL PROYECTO CREACION DEL POLIDEPORTIVO EN LA LOCALIDAD DE SAN ANTONIO DE CHUCCHUC DEL DISTRITO DE COLPAS-PROVINCIA DE AMBO-DEPARTAMENTO DE HUANUCO</t>
  </si>
  <si>
    <t>AS-SM-2-2021-GRH/GR-1</t>
  </si>
  <si>
    <t>CONSORCIO CHUCCHUC :
(1) CONSULTORA &amp; CONSTRUCTORA KIYOVAN EMPRESA INDIVIDUAL DE RESPONSABILIDAD LIMITADA               (2) DAMBEZ COMPANY E.I.R.L</t>
  </si>
  <si>
    <t>08/06/2021</t>
  </si>
  <si>
    <t>22/09/2021</t>
  </si>
  <si>
    <t>CONNTRATACION DEL SERVICIO DE FABRICACION E INSTALACION DE TOTEM PUBLICITARIO A TODO COSTO PARA LA OBRA: "MEJORAMIENTO DE LA VIA COLECTORA ENTRE EL OVALO PAVLETICH DE LLICUA Y JIRON LA ESTANCIA DE LA URBANIZACION LOS PORTALES, DISTRITO DE AMARILIS-HUANUCO-HUANUCO-2DA ETAPA"</t>
  </si>
  <si>
    <t>AS-SM-93-2020-GRH/GR-2</t>
  </si>
  <si>
    <t>CONSORCIO AMARILIS :
(1) CORPORACION GUIMALPE SOCIEDAD ANONIMA CERRADA
(2) CONSULTORIA DE ESTUDIOS Y PROYECTOS LIVIC SOCIEDAD ANONIMA CERRADA</t>
  </si>
  <si>
    <t>14/05/2021</t>
  </si>
  <si>
    <t>29/05/2021</t>
  </si>
  <si>
    <t>1 CONTRATACIÓN DE BIENES “ADQUISICION DE ALIMENTOS DE CONSUMO HUMANO (ABARROTES) PARA LA ALDEA INFANTIL SAN JUAN BOSCO DE HUANUCO”.</t>
  </si>
  <si>
    <t>ADJUDICACION SIMPLIFICADA Nº 02-2020-GRH/GR-1</t>
  </si>
  <si>
    <t>INVERSIONES EL DORADO E&amp;E S.C.R.L</t>
  </si>
  <si>
    <t>6ADQUISICIÓN DE MOBILIARIOS DE MADERA PARA LA IMPLEMENTACIÓN DE LA OBRA: "RECUPERACIÓN Y MEJORAMIENTO DE LOS SERVICIOS EDUCATIVOS DE EDUCACIÓN TECNICO PRODUCTIVO DEL INSTITUTO SUPERIOR TECNOLOGICO PUBLICO MAX PLANCK DE AMBO, EN EL DISTRITO DE AMBO, PROVINCIA DE AMBO- DEPARTAMENTO DE HUÁNUCO</t>
  </si>
  <si>
    <t>ADJUDICACION SIMPLIFICADA Nº 50-2020-GRH/GR-1</t>
  </si>
  <si>
    <t>EMPRESA DE MADERAS OXAPAMPA S.A.C</t>
  </si>
  <si>
    <t>9 ADQUISICION DE BUZOS Y POLOS DE ALGODÓN Y POLIESTER PARA CABALLEROS Y DAMAS (VESTIMENTA PARA PREVENCION FRENTE AL COVID-19 DE LOS TRABAJADORES NOMBRADOS DEL GOBIERNO REGIONAL HUANUCO- SEDE CENTRAL)</t>
  </si>
  <si>
    <t>ADJUDICACION SIMPLIFICADA Nº 64-2020-GRH/GR-1</t>
  </si>
  <si>
    <t>RALEON CORPORATION S.R.L.</t>
  </si>
  <si>
    <t>11 ADQUISICION DE SEMAFORO LED DE POLICARBONATO DE 3 LUCES CON PEDESTAL UNA CARA PARA LA OBRA: MEJORAMIENTO DE LA VIA COLECTORA ENTRE EL OVALO PAVLETICH DE LLICUA Y JIRON LA ESTANCIA DE LA URBANIZACION LOS PORTALES, DIST. DE AMARILIS- HCO-HCO-2DA ETAPA</t>
  </si>
  <si>
    <t>ADJUDICACION SIMPLIFICADA Nº 100-2020-GRH/GR-1</t>
  </si>
  <si>
    <t>SERVICIOS Y VENTAS DE TECNOLOGIA EN GENERAL EIRL</t>
  </si>
  <si>
    <t>12 ADQUISICION DE ASFALTO MODIFICADO CON POLIMEROS (CEMENTO ASFALTICO GRADO 85/100) PARA LA OBRA: MEJORAMIENTO DE PISTAS Y VEREDAS EN LOS JIRONES ICA, LORETO, UCAYALI, AMAZONAS, JUNIN, TUMBES, LIMA Y MALECON HONA DE AMARITO DE LATRAS -HUANUCO-HUANUCO.</t>
  </si>
  <si>
    <t>ADJUDICACION SIMPLIFICADA Nº 109-2020-GRH/GR-1</t>
  </si>
  <si>
    <t>COTRINA AVILA JUANA GUADALUPE</t>
  </si>
  <si>
    <t>13ADQUISICION DE VALES DE ALIMENTOS NACIONALES Y REGIONALES PARA MEJORAR LAS CONDICIONES DE VIDA DEL TRABAJADOR DEL GOBIERNO REGIONAL DE HUANUCO</t>
  </si>
  <si>
    <t>ADJUDICACION SIMPLIFICADA Nº 110-2020-GRH/GR-1</t>
  </si>
  <si>
    <t>SANCHEZ DEL VALLE ALEX IGNACIO</t>
  </si>
  <si>
    <t>16 ADQUISICION DE AMBULANCIA URBANAS TIPO II Y III CON EQUIPAMIENTO PARA EL IOARR: ADQUISICION DE AMBULANCIA URBANA, AMBULANCIA URBANA Y AMBULANCIA URBANA, EN EL (LA) EESS SISTEMA DE ATENCION DE URGENCIA- SAMU- HUANCOO, PROVITO DE HUANCO. DE HCO, DEPARTA. DE HCO</t>
  </si>
  <si>
    <t>CONTRATACIÓN DIRECTA-PROC-8-2020-GRH / GR-1</t>
  </si>
  <si>
    <t>AUTOMOTORES MOPAL SA</t>
  </si>
  <si>
    <t>23
ADQUISICION DE ASFALTO LIQUIDO CUT-BACK GRADO MC-30 PARA LA OBRA: MEJORAMIENTO DE PISTAS Y VEREDAS EN LOS JIRONES ICA, LORETO, UCAYALI, AMAZONAS, JUNIN, TUMBES, LIMA Y MALECON HUALLAGA DE LA ZONA CARILO, DISTRITO DE AMAZON.</t>
  </si>
  <si>
    <t xml:space="preserve">
AS-SM-6-2021-GRH / GR-1</t>
  </si>
  <si>
    <t>24 ADQUISICIÓN DE GASOHOL 90 PLUS, PARA LOS DIFERENTES VEHICULOS DEL GOBIERNO REGIONAL HUÁNUCO - SEDE CENTRAL</t>
  </si>
  <si>
    <t xml:space="preserve">
AS-SM-9-2021-GRH / GR-1</t>
  </si>
  <si>
    <t>ESPINOZA DE PALACIOS ANTONIETA LUZ</t>
  </si>
  <si>
    <t>25 SERVICIO PARA LA ADQUISICION DE DE 35 INMUEBLES AFECTADOS POR EL DERECHO DE VIA O ANCHO REQUERIDO POR LA SECCION TRANSVERSAL DEL PROYECTO : MEJORAMIENTO Y AMPLIACION DE LOS SERVICIOS DE TRANSITABILIDAD DE LA VIA DEPARTAMENTAL, RUTA N HU-114: TRAYECTORIA: PUENTE HUANCACHUPA-LA ESPERANZA, EN LOS DISTRITOS DE PILLCO MARCA Y AMARILIS DE LA PROVINCIA DE HUANUCO-DEPARTAMENTO DE HUANUCO.</t>
  </si>
  <si>
    <t>AS-SM-30-2021-GRH/GR-4</t>
  </si>
  <si>
    <t>EN PROCESO</t>
  </si>
  <si>
    <t>---</t>
  </si>
  <si>
    <t>EJECUCION DE LA OBRA: MEJORAMIENTO Y AMPLIACIÓN DEL SERVICIO DE AGUA DEL SISTEMA DE RIEGO TECNIFICADO EN LAS LOCALIDADES DE QUINTA PRAGA, COCHAS CHICO, VILLA SOL, DISTRITO DE CHINCHAO, PROVINCIA DE HUÁNUCO- REGION HUÁNUCO</t>
  </si>
  <si>
    <t>LICITACION PUBLICA</t>
  </si>
  <si>
    <t>LP-SM-2-2020-GRH/GR-1</t>
  </si>
  <si>
    <t xml:space="preserve">CONSORCIO NEW RAIN :20489544998 - 'E &amp; S' SOCIEDAD ANONIMA,20542449081 - CONSULTOR CONSTRUCTOR CATSAL EMPRESA INDIVIDUAL DE RESPONSABILIDAD LIMITADA,20489747244 - CORPORACIÓN LUSAC E.I.R.L.
</t>
  </si>
  <si>
    <t>04/01/2021</t>
  </si>
  <si>
    <t>30/12/2021</t>
  </si>
  <si>
    <t>EJECUCION DE LA OBRA: MEJORAMIENTO Y AMPLIACION DEL SERVICIO DE AGUA DEL SISTEMA DE RIEGO EN LAS LOCALIDADES DE VISTA ALEGRE Y ANDAHUAYLLA, DISTRITO Y PROVINCIA DE AMBO, REGION HUANUCO</t>
  </si>
  <si>
    <t>LP-SM-3-2020-GRH/GR-1</t>
  </si>
  <si>
    <t>CONSORCIO VISTA ALEGRE :20489747244 - CORPORACIÓN LUSAC E.I.R.L.,20489544998 - 'E &amp; S' SOCIEDAD ANONIMA</t>
  </si>
  <si>
    <t>06/01/2021</t>
  </si>
  <si>
    <t>03/09/2021</t>
  </si>
  <si>
    <t>EJECUCION DE LA OBRA: MEJORAMIENTO DE LOS SERVICIOS DE AGUA POTABLE Y CREACION DEL SERVICIO DE ALCANTARILLADO DE LA LOCALIDAD DE SANTA RITA ALTA, DIST. DE CHAGLLA, PROV. DE PACHITEA- REGION HCO</t>
  </si>
  <si>
    <t>LP-SM-5-2020-GRH/GR-1</t>
  </si>
  <si>
    <t>CONSORCIO LOS ANDES :20528950494 - EMPRESA CONTRUCTORA SAN MARTIN DE PORRAS SOCIEDAD COMERCIAL DE RESPONSABILIDAD LIMITADA,20489536979 - CONSTRUCTORA Y CONSULTORA 'FISA' SOCIEDAD ANONIMA CERRADA</t>
  </si>
  <si>
    <t>08/01/2021</t>
  </si>
  <si>
    <t>07/07/2021</t>
  </si>
  <si>
    <t>EJECUCION DE LA OBRA: MEJORAMIENTO DE LOS SERVICIOS EDUCATIVOS DE LA I.E. N-33078 DEL CENTRO POBLADO DE SAN JUAN DE ÑAUZA, DIST. DE SANTA MARIA DEL VALLE, PROVINCIA Y DEPART. DE HCO</t>
  </si>
  <si>
    <t>LP-SM-7-2020-GRH/GR-1</t>
  </si>
  <si>
    <t>20495675611 - JF CONSTRUCTORES SAC</t>
  </si>
  <si>
    <t>05/01/2021</t>
  </si>
  <si>
    <t>02/09/2021</t>
  </si>
  <si>
    <t>EJECUCION DE LA OBRA: MEJORAMIENTO DE LOS SERVICIOS DEL CENTRO DE SALUD CASTILLO GRANDE, DISTRITO DE RUPA RUPA, PROVINCIA DE LEONCIO PRADO- REGION HUANUCO</t>
  </si>
  <si>
    <t>LP-SM-8-2020-GRH/GR-1</t>
  </si>
  <si>
    <t>CONSORCIO HOSPITALARIO CASTILLO :20392493671 - EMPRESA CONSTRUCTORA Y CONSULTORA SHANDY E.I.R.L.,20506298301 - CONTRATISTAS Y MAQUINARIAS CAMPOS SOCIEDAD ANONIMA</t>
  </si>
  <si>
    <t>31/03/2021</t>
  </si>
  <si>
    <t>22/09/2022</t>
  </si>
  <si>
    <t>CONTRATACIÓN DE LA EJECUCIÓN DE LA OBRA: CONSTRUCCION DE PISTAS Y VEREDAS EN LA URBANIZACION SANTA ELENA, MANZANAS A,B,C,D,E DISTRITO DE AMARILIS, REGION HUANUCO , DISTRITO DE AMARILIS - HUANUCO - HUANUCO</t>
  </si>
  <si>
    <t>LP-SM-9-2020-GRH/GR-1</t>
  </si>
  <si>
    <t xml:space="preserve">CONSORCIO SANTA ELENA :20602631258 - CONSTRUCTORA KIMLOPJAS S.A.C.,20445461084 - CONSTRUCTORA Y SERVICIOS C &amp; C S.R.L.
</t>
  </si>
  <si>
    <t>05/03/2021</t>
  </si>
  <si>
    <t>01/09/2021</t>
  </si>
  <si>
    <t>EJECUCION DE LA OBRA: CONSTRUCCION DEL CANAL DE IRRIGACION MINARAGRA-SHUNQUI-PACHAS- DIST. DE PACHAS- DOS DE MAYO- HCO</t>
  </si>
  <si>
    <t>LP-SM-10-2020-GRH/GR-1</t>
  </si>
  <si>
    <t xml:space="preserve">CONSORCIO IRRIGACION PACHAS :20542141116 - CONSORCIO INTEGRAL E &amp; S E.I.R.L.,20533984992 - INGENIERIA DEL CONCRETO Y ALBAñILERIA E.I.R.L.
</t>
  </si>
  <si>
    <t>17/03/2021</t>
  </si>
  <si>
    <t>13/10/2021</t>
  </si>
  <si>
    <t>EJECUCION DE LA OBRA, EQUIPAMIENTO BIO MEDICO Y MOBILIARIO:"MEJORAMIENTO Y AMPLIACION DE LOS SERVICIOS DEL CENTRO DE SALUD DE MOLINO-PROVINCIA DE PACHITEA DEPARTAMENTO DE HUANUCO"</t>
  </si>
  <si>
    <t xml:space="preserve">ADJUDICACION SIMPLIFICADA </t>
  </si>
  <si>
    <t>AS-SM-16-2021-GRH/GR-1</t>
  </si>
  <si>
    <t>CONSORCIO PACHITEA: 20602631258 - CONSTRUCTORA KIMLOPJAS S.A.C.
20547097069 - M &amp; S PROYECTS S.A.C.
20492255981 - PATBEZA S.A.C.</t>
  </si>
  <si>
    <t xml:space="preserve">AS-SM-16-2021-GRH/GR-1 derivado de LP-SM-13-2020-GRH/GR-1 por desierto </t>
  </si>
  <si>
    <t>EJECUCION DE LA OBRA: "CONSTRUCCION DEL SISTEMA DE IRRIGACION RIO CONCHUMAYO MARGEN DERECHA, PROVINCIA DE HUANUCO, REGION HUANUCO"</t>
  </si>
  <si>
    <t>LP-SM-14-2020-GRH/GR-1</t>
  </si>
  <si>
    <t xml:space="preserve">CONSORCIO HIDRAULICO HUALLAGA :20605162925 - ECUATORIANA DE SERVICIOS , INMOBILIARIA Y CONSTRUCCION ESEICO S.A. SUCURSAL DEL PERU, 20523013603 - DESIAL S.A.C.
</t>
  </si>
  <si>
    <t>31/05/2021</t>
  </si>
  <si>
    <t>15/05/2024</t>
  </si>
  <si>
    <t>LUMINARIA LED RECTANGULAR DE 60 W DE 6600 LUMENES PARA ALUMBRADO PUBLICO, CON PANEL SOLAR PARA LA OBRA: MEJORAMIENTO DE LA VIA COLECTORA ENTRE EL OVALO PAVLETICH DE LLICUA Y JIRON LA ESTANCIA DE LA URBANIZACION LOS PORTALES, DIST. DE AMARILIS- HCO-HCO-2DA ETAPA</t>
  </si>
  <si>
    <t>LLAVE EN MANO</t>
  </si>
  <si>
    <t>AS-SM-5-2021-GRH/GR-1</t>
  </si>
  <si>
    <t>20573182287 - SERVICIOS Y VENTAS DE TECNOLOGIA EN GENERAL EIRL</t>
  </si>
  <si>
    <t>AS-SM-05-2021-GRH/GR-1 derivado deLP-SM-4-2020-GRH/GR-1</t>
  </si>
  <si>
    <t>ADQUISICION DE EQUIPO RAYOS X EN EL (LA) EE. SS. AMBO-AMBO, DISTRITO DE AMBO, PROVINCIA DE AMBO, DEPARTAMENTO DE HCO</t>
  </si>
  <si>
    <t>LP-SM-12-2020-GRH/GR-1</t>
  </si>
  <si>
    <t xml:space="preserve">20505126069 - X RAY SALES AND SERVICE S.A.C.
</t>
  </si>
  <si>
    <t>ADQUISICION DE COMBUSTIBLES (DIESEL B5 S-50 Y GASOHOL DE 90 PLUS PARA LAS AREAS USUARIAS DEL GOBIERNO REGIONAL HUANUCO SEDE CENTRAL</t>
  </si>
  <si>
    <t>SIE</t>
  </si>
  <si>
    <t>SIE-SIE-1-2020-GRH/GR-1</t>
  </si>
  <si>
    <t>20404553292-SERVICENTRO AVILA E.I.R.L.</t>
  </si>
  <si>
    <t>SERVICIO DE INTERNET PARA LA SEDE CENTRAL Y LOCALES DEL GOBIERNO REGIONAL HUANUCO, PARA EL PERIODO FISCAL 2021 DEL GOBIERNO REGIONAL HUANUCO DE LA SEDE CENTRAL</t>
  </si>
  <si>
    <t>AS-SM-115-2020-GRH/GR-1</t>
  </si>
  <si>
    <t>20603757794 - INFINITE SPEED TELECOMUNICACIONES SOCIEDAD ANONIMA CERRADA</t>
  </si>
  <si>
    <t xml:space="preserve"> ADQUISICION DE ASFALTO MODIFICADO CON POLIMEROS (CEMENTO ASFALTICO GRADO 85/100) PARA LA OBRA: MEJORAMIENTO DE PISTAS Y VEREDAS EN LOS JIRONES ICA, LORETO, UCAYALI, AMAZONAS, JUNIN, TUMBES, LIMA Y MALECON HUALLAGA DE LA ZONA CERO, DISTRITO DE AMARILIS-HUANUCO-HUANUCO.</t>
  </si>
  <si>
    <t>AS-SM-109-2020-GRH/GR-2</t>
  </si>
  <si>
    <t>10437699297-COTRINA AVILA JUANA GUADALUPE</t>
  </si>
  <si>
    <t>25/05/2021</t>
  </si>
  <si>
    <t>01/06/2021</t>
  </si>
  <si>
    <t xml:space="preserve"> ADQUISICIÓN DE GASOHOL 90 PLUS, PARA LOS DIFERENTES VEHICULOS DEL GOBIERNO REGIONAL HUÁNUCO - SEDE CENTRAL</t>
  </si>
  <si>
    <t>AS-SM-9-2021-GRH/GR-1</t>
  </si>
  <si>
    <t>94934.45</t>
  </si>
  <si>
    <t>10040721172-ESPINOZA DE PALACIOS ANTONIETA LUZ</t>
  </si>
  <si>
    <t>29/12/2021</t>
  </si>
  <si>
    <t xml:space="preserve"> ADQUISICION DE GANADO VACUNO GIROLANDO F1 (GYR LECHERO X HOLSTEIN) PARA EL PLAN DE NEGOCIO MEJORAMIENTO DE LA PRODUCCION Y COMERCIALIZACION DE LECHE FRESCA EN LA EMPRESA COMUNAL DE SERVICIO AGROPECUARIO GANADERO FORESTAL REY DAVID-CENTRO POBLADO DE PUERTO SIRA, DIST Y PROV DE PUERTO INCA,REGION HCO</t>
  </si>
  <si>
    <t>AS-SM-7-2021-GRH/GR-1</t>
  </si>
  <si>
    <t>99400</t>
  </si>
  <si>
    <t>10482858916-CONSORCIO  REY DAVID</t>
  </si>
  <si>
    <t>13/05/2021</t>
  </si>
  <si>
    <t>22/06/2021</t>
  </si>
  <si>
    <t>1136085.91</t>
  </si>
  <si>
    <t>CONSORCIO CHUCCHUC:  
20606474254 - CONSULTORA &amp; CONSTRUCTORA KIYOVAN EMPRESA INDIVIDUAL DE RESPONSABILIDAD LIMITADA
20542191059 - DAMBEZ COMPANY E.I.R.L.</t>
  </si>
  <si>
    <t>24/06/2021</t>
  </si>
  <si>
    <t>2 CONTRATACIÓN DEL SERVICIO DE CONSULTORIA PARA LA ELABORACIÓN DEL ESTUDIO DEFINITIVO DEL PROY: ¿RECUPERACIÓN DE LOS SERVICIOS DE PROTECCIÓN DE LOS ECOSISTEMAS EN EL ENTORNO</t>
  </si>
  <si>
    <t>6-2020-GRH/GR-1</t>
  </si>
  <si>
    <t xml:space="preserve">CONSORCIO ECOSYSTEM  GUTIERREZ QUISPE LUCIO PEDRO       TELLO CUYA MILAGROS IRENE             </t>
  </si>
  <si>
    <t>3 SERVICIO DE CONSULTORIA PARA LA FORMULACION DEL ESTUDIO DE PRE INVERSION DEL PROY: MEJORAMIENTO DEL SERVICIO DE LA CADENA PRODUCTIVA DE MAIZ AMILACEO, EN 9 PROV. DEL DEPARTAMENTO DE HCO</t>
  </si>
  <si>
    <t>7-2020-GRH/GR-3</t>
  </si>
  <si>
    <t>4 SERVICIO DE SEGURIDAD Y VIGILANCIA CON ARMA, PARA LA OBRA: MEJORAMIENTO DE LA CAPACIDAD RESOLUTIVA DEL HOSPITAL DE TINGO MARIA-PRVINCIA DE LEONCIO PRADO-REGION HUANUCO</t>
  </si>
  <si>
    <t>8-2020-GRH/GR-1</t>
  </si>
  <si>
    <t>HNOS ROCA SEGURIDAD SOCIEDAD COMERCIAL DE RESPONSABILIDAD LIMITADA</t>
  </si>
  <si>
    <t>10 SERVICIO DE CONSTRUCCION DE MÓDULOS DE SECADO PARA GRANOS DE CACAO DEL PLAN DE NEGOCIO: MEJORAMIENTO DE LA CALIDAD DEL CACAO COMERCIALIZADO POR LA COOPERATIVA AGRARIA CAFETALERA DIVISORIA LTDA MEDIANTE LA IMPLEMENTACION DE UNA PLANTA CENTRALIZADA DE BENEFICIO Y SECADO DE CACAO EN EL DISTRITO DE LUYANDO, PROVINCIA DE LEONCIO PRADO, REGION HCO</t>
  </si>
  <si>
    <t>21-2020-GRH/GR-2</t>
  </si>
  <si>
    <t>CONSORCIO DIVISORIA CACAO    S´EITH EMPRESA INDIVIDUAL DE RESPONSABILIDAD LIMITADA    G.G.Q. SOCIEDAD ANONIMA CERRADA</t>
  </si>
  <si>
    <t>11 SERVICIO DE CONSTRUCCION DE UN CENTRO DE ACOPIO AREA DE FERMENTADO Y SECADO PARA GRANOS DE CACAO DEL PLAN DE NEGOCIO: MEJORAMIENTO DE LA CALIDAD DE GRANO DE CACAO MEDIANTE LA INSTALACION DE MODULO DE POST COSECHA CENTRALIZADO Y LOCAL DE ACOPIO DE LA ASOCIACION DE AGRICULTORES Y PRODUCTORES AGROPECUARIOS CASERIO LA ESPERANZA, DISTRITO PUEBLO NUEVO, PROVINCIA DE LEONCIO PRADO, REGION HCO</t>
  </si>
  <si>
    <t>22-2020-GRH/GR-3</t>
  </si>
  <si>
    <t>CONSORCIO LA ESPERANZA    G.G.Q. SOCIEDAD ANONIMA CERRADA    SERVICIOS EMPRESARIALES SABAOT E.I.R.L</t>
  </si>
  <si>
    <t>12 SERVICIO DE CONSTRUCCION DE UN CENTRO DE ACOPIO, AREA DE FERMENTADO Y SECADO PARA GRANOS DE CACAO PARA EL PLAN DE NEGOCIO: MEJORAMIENTO EN LA POST COSECHA DEL GRANO DE CACAO DE LA ASOCIACIÓN CENTRAL DE CACAOTEROS ORGÁNICOS Y AFINES DEL DISTRITO DE CODO DE POZUZO, PROVINCIA DE PUERTO INCA, REGION HCO</t>
  </si>
  <si>
    <t>23-2020-GRH/GR-2</t>
  </si>
  <si>
    <t>DINVAI INGENIEROS CONTRATISTAS S.A.C.</t>
  </si>
  <si>
    <t>13 SERVICIO DE CONSTRUCCION DE UN CENTRO DE ACOPIO, AREA DE FERMENTADO Y SECADO PARA GRANOS DE CACAO PARA EL PLAN DE NEGOCIO: MEJORAMIENTO DE LA CALIDAD DE GRANO, COMERCIALIZACIÓN E IMPLEMENTACIÓN DE UN SISTEMA DE GESTIÓN INTERNA DE LA CALIDAD PARA LA CERTIFICACIÓN ORGÁNICA Y DE COMERCIO JUSTO DE CACAO DIST. LA MORADA, PROV. MARAÑÓN, REGIÓN HCO</t>
  </si>
  <si>
    <t>24-2020-GRH/GR-1</t>
  </si>
  <si>
    <t>RAYMUNDO ALFARO ALEJANDRO</t>
  </si>
  <si>
    <t>15 EJECUCIÓN DE LA OBRA: INSTALACIÓN DEL SISTEMA DE RIEGO TECNIFICADO POR ASPERSION EN LA LOCALIDAD DE COCHOPAMPA, DEL DISTRITO DE RONDOS, PROVINCIA DE LAURICOCHA, REGIÓN DE HUÁNUCO</t>
  </si>
  <si>
    <t>74-2020-GRH/GR-1</t>
  </si>
  <si>
    <t>CONSORCIO JJH    DAMBEZ COMPANY E.I.R.L.    JJH CONTRATISTAS ASOCIADOS SOCIEDAD COMERCIAL DE RESPONSABILIDAD LIMITADA</t>
  </si>
  <si>
    <t>16 EJECUCIÓN DE LA OBRA: CREACIÓN DEL SERVICIO DEPORTIVO Y RECREATIVO CON GRASS SINTÉTICO EN EL DISTRITO DE QUEROPALCA, PROVINCIA DE LAURICOCHA, DEPARTAMENTO DE HUÁNUCO.</t>
  </si>
  <si>
    <t>77-2020-GRH/GR-1</t>
  </si>
  <si>
    <t>INVERSIONES AGUILAR CALLE EMPRESA INDIVIDUAL DE RESPONSABILIDAD LIMITADA</t>
  </si>
  <si>
    <t>17 EJECUCION DE LA OBRA: MEJORAMIENTO E INSTALACION DE LOS SERVICIOS EDUCATIVOS EN LA INSTITUCION EDUCATIVA INICIAL N-555 DE LA LOCALIDAD DE SARIAPAMPA, DIST. DE AMARILIS, PROV. DE HUANUCO, REGION HCO</t>
  </si>
  <si>
    <t>79-2020-GRH/GR-1</t>
  </si>
  <si>
    <t>CONSORCIO EJECUTOR SARIAPAMPA    CONSULTORA CONSTRUCTORA &amp; SERVICIOS GENERALES LA TORRE DE BABEL E.I.R.L    GONZALES E.I.R.L</t>
  </si>
  <si>
    <t>18 EJECUCION DE LA OBRA: MEJORAMIENTO DEL CENTRO DEPORTIVO CON GRASS SINTETICO DEL CENTRO POBLADO DE YACUS DEL DIST. DE YACUS- PROV. DE HCO- DEPARTA. DE HCO</t>
  </si>
  <si>
    <t>84-2020-GRH/GR-1</t>
  </si>
  <si>
    <t>YACZ CONTRATISTAS GENERALES S.R.L</t>
  </si>
  <si>
    <t>19 EJECUCION DE LA OBRA: CREACION DEL CAMPO DEPORTIVO CON GRASS SINTETICO EN LA LOCALIDAD DE PUENTE VERA DEL DIST. DE QUISQUI- PROV. DE HCO- DEPARTA- DE HCO</t>
  </si>
  <si>
    <t>86-2020-GRH/GR-1</t>
  </si>
  <si>
    <t>20 EJECUCION DE LA OBRA: CREACION DEL SERVICIO DEPORTIVO EN EL BARRIO INDEPENDIENTE DEL DIST. DE YANAS- PROV. DE DOS DE MAYO- DEPARTA. DE HCO</t>
  </si>
  <si>
    <t>88-2020-GRH/GR-1</t>
  </si>
  <si>
    <t>21 EJECUCION DE LA OBRA: CREACION DEL SERVICIO DEPORTIVO Y RECREATIVO EN LA LOCALIDAD DE CARAMARCA DEL DIST. DE SAN FRANCISCO DE ASIS- PROV. DE LAURICOCHA- DEPARTA. DE HCO</t>
  </si>
  <si>
    <t>90-2020-GRH/GR-1</t>
  </si>
  <si>
    <t>CONSORCIO OBIN    CONSTRUCTORA EL GESTOR S.A.C    GINNICO INGENIEROS CONTRATISTAS E.I.R.L.</t>
  </si>
  <si>
    <t>CONSENTIDO</t>
  </si>
  <si>
    <t>22 EJECUCION DE OBRA DEL PROYECTO " CREACION DE SERVICIO DEPORTIVO DE PRACTICA RECREATIVA EN LA URBANIZACION SEÑOR DE LOS MILAGROS DEL CAYHUAYNA DEL DISTRITO DE PILLCO MARCA-PROVINCIA DE HUANUCO-DEPARTAMENTO DE HUANUCO"</t>
  </si>
  <si>
    <t>102-2020-GRH/GR-1</t>
  </si>
  <si>
    <t>CONSTRUCTORA E INMOBILIARIA ENMANUEL &amp; LUCIANO SOCIEDAD ANONIMA CERRADA</t>
  </si>
  <si>
    <t>23 EJECUCION DE OBRA DEL PROYECTO " CREACION DE LOS SERVICIOS DE INFRAESTRUCTURA DEPORTIVA Y RECREATIVA DE LA LOCALIDAD DE OBAS DEL DISTRITO DE OBAS-PROVINCIA DE YAROWILCA-DEPARTAMENTO DE HUANUCO"</t>
  </si>
  <si>
    <t>114-2020-GRH/GR-1</t>
  </si>
  <si>
    <t>24 SERVICIO DE EJECUCION DE OBRA PARA LA OBRA: MEJORAMIENTO Y AMPLIACION DE LOS SERVICIOS DEL CENTRO DE SALUD DE MOLINO, DISTRITO DE MOLINO-PROVINCIA DE PACHITEA, DEPARTAMENTO DE HUANU</t>
  </si>
  <si>
    <t>16-2021-GRH/GR-1</t>
  </si>
  <si>
    <t>CONSORCIO PACHITEA    PATBEZA S.A.C    M &amp; S PROYECTS S.A.C    CONSTRUCTORA KIMLOPJAS S.A.C</t>
  </si>
  <si>
    <t>25 SERVICIO DE CONSULTORIA PARA LA REESTRUCTURACION DE LA COMISION TECNICA DE ZONIFICACION ECOLOGICA ECONOMICA ZEE EN EL MARCO DEL PROYECTO DEPARTAMENTO DE HUANUCO, EN EL MARCO DEL PROYECTO: MEJORAMIENTO DE LOS SERVICIOS DE GESTION TERRITORIAL DEL DEPARTAMENTO DE HUANUCO</t>
  </si>
  <si>
    <t>18-2021-GRH/GR-2</t>
  </si>
  <si>
    <t>GARAY VALENZA CARILL</t>
  </si>
  <si>
    <t>26 EJECUCION DE LA IOARR: CONSTRUCCION DE CERCO PERIMETRICO Y AMBIENTE DE CONTROL/SEGURIDAD, REPARACION DE AMBIENTE DE ADMINISTRACION Y/O GESTION PEDAGOGICA Y COBERTURA, ADEMAS DE OTROS ACTIVOS EN EL (LA) INSTITUTO DE EDUCACION SUPERIOR PEDAGOGICA JOSE CRESPO Y CASTILLO DISTRITO DE JOSE CRESPO Y CASTILLO, PROVINCIA LEONCIO PRADO,DEPARTAMENTO HUANUCO.</t>
  </si>
  <si>
    <t>1-2021-GRH/GR-1</t>
  </si>
  <si>
    <t xml:space="preserve">CONSORCIO PEDAGOGICO AUCAYACU    CALYPSO CONTRATISTAS GENERALES S.A.C    RIVER PLAZA CONTRATISTAS S.A.C    </t>
  </si>
  <si>
    <t>27 CONTRATACION DE SERVICIO DE CONSULTORIA EN GENERAL PARA LA CONTRATACION DE UN ESPECIALISTA FORESTAL (COORDINADOR) EN LA EJECUCIÓN DEL PROYECTO: "RECUPERACIÓN MEDIANTE LA REFORESTACIÓN SOSTENIBLE DE TRES ESPECIES EXOTICAS DE BAMBÚ EN SUELOS DEGRADADOS PARA GARANTIZAR E IMPULSAR LA ECONOMÍA VERDE</t>
  </si>
  <si>
    <t>13-2021-GRH/GR-1</t>
  </si>
  <si>
    <t>REMUZGO FORONDA JOHN RICHARD</t>
  </si>
  <si>
    <t>SUPERVISION DE LA OBRA: MEJORAMIENTO DE LOS SERVICIOS DE EDUCACIÓN SECUNDARIA DEL COLEGIO NACIONAL INDUSTRIAL HERMILIO VALDIZAN, DIST. DE HUANUCO, PROV. DE HCO, REGION HCO</t>
  </si>
  <si>
    <t xml:space="preserve">CONSORCIO HUÁNUCO PRIMAVERAL :
20541777980 - GRUPO A CONSULTORIA &amp; CONSTRUCCIONES S.A.C. 10277185534 - RIMARACHIN FLORES JOSELITO
</t>
  </si>
  <si>
    <t>SUPERVISION</t>
  </si>
  <si>
    <t>SERVICIO DE CONSULTORÍA DE OBRA PARA LA FORMULACIÓN DE ESTUDIO DE PRE INVERSIÓN Y ELABORACIÓN DE ESTUDIO DEFINITIVO DEL PROYECTO ¿MEJORAMIENTO Y AMPLIACION DEL CAMINO VECINAL TRAMO: ¿RUTA N°-1036 TRAYECTORIA: (CONCHAMARCA,YAURIN) Y LAS LAGUNAS PICHGACOCHA, DEL DISTRITO DE  CONCHAMARCA, DE LA PROVINC</t>
  </si>
  <si>
    <t>FORMULACION DE ESTUDIOS DE PRE INVERSION</t>
  </si>
  <si>
    <t>SERVICIO DE CONSULTORÍA DE OBRA PARA LA FORMULACIÓN DEL ESTUDIO DE PRE INVERSIÓN Y ESTUDIO DEFINITIVO DEL PROYECTO: MEJORAMIENTO Y AMPLIACIÓN DEL SERVICIO DE AGUA PARA RIEGO EN 07 LOCALIDADES DEL DISTRITO DE LLATA Y PUÑOS, DE LA PROVINCIA DE HUAMALIES, DEPARTAMENTO DE HUÁNUCO</t>
  </si>
  <si>
    <t>CONSORCIO ALLPA :
10224994929 - ESTEBAN DOMINGUEZ GIAN CARLO
10225104366 - ESPINOZA SALGADO ELOY JUSTO</t>
  </si>
  <si>
    <t>SERVICIO DE CONSULTORÍA DE OBRA PARA LA FORMULACIÓN DEL ESTUDIO DE PRE INVERSIÓN Y ESTUDIO DEFINITIVO DEL PROYECTO: ¿MEJORAMIENTO Y AMPLIACIÓN DEL SERVICIO DE AGUA PARA RIEGO TECNIFICADO EN 08 LOCALIDADES DEL DISTRITO DE CHINCHAO, DE LA PROVINCIA DE HUÁNUCO, DEPARTAMENTO DE HUÁNUCO¿</t>
  </si>
  <si>
    <t>CONSORCIO VIRGEN DEL CARMEN :
10225110960 - RODRIGUEZ FALCON EFRAN VIDAL
10224118100 - ROJAS NAUPAY PERCY</t>
  </si>
  <si>
    <t>CONTRATACIÓN DEL SERV DE CONSULTORÍA DE OBRA PARA ELABORACIÓN DE PERFIL Y EXPEDIENTE TÉCNICO DEL PROYECTO: ¿CREACIÓN DEL SERVICIO DE AGUA PARA RIEGO EN LA LOCALIDAD DE OROPUQUIO DEL DISTRITO DE SAN MIGUEL DEL CAURI, PROVINCIA DE LAURICOCHA, DEPARTAMENTO DE HCO</t>
  </si>
  <si>
    <t xml:space="preserve"> 
CONSORCIO RIEGO OROPUQUIO :
10431523553 - CALDERON PAULINO CESAR MARCOS
10224994929 - ESTEBAN DOMINGUEZ GIAN CARLO</t>
  </si>
  <si>
    <t xml:space="preserve">ELABORACION DE PERFIL DE EXPEDIENTE TECNICO </t>
  </si>
  <si>
    <t>SERVICIO DE CONSULTORIA DE OBRA PARA LA ELABORACION DE EXPEDIENTE TECNICO DEL PROY: MEJORAMIENTO E INSTALACION DE LOS SERVICIOS EDUCATIVOS EN LA INSTITUCION N-530 DE YACUMARCA, DIST. DE APARICIO POMARES, PROV. DE YAROWILCA, REGION HCO</t>
  </si>
  <si>
    <t>10411645555 - CAJALEON SANTAMARIA GILBER</t>
  </si>
  <si>
    <t>SUPERVISION Y EVALUACION DEL EXPEDIENTE TECNICO</t>
  </si>
  <si>
    <t>SUPERVISION Y EVALUACION DEL EXPEDIENTE TECNICO DEL PROY: MEJORAMIENTO Y AMPLIACION DE LOS SERVICIOS DEL PUESTO DE SALUD DEL CENTRO POBLADO DE CHINCHINGA DEL DIST. DE SAN PABLO DE PILLAO, PROV. DE HCO Y DEPART. DE HCO</t>
  </si>
  <si>
    <t>10287143767 - ÑAÑA LUJAN JONY</t>
  </si>
  <si>
    <t>ELABORACION EXPEDIENTE TECNICO</t>
  </si>
  <si>
    <t xml:space="preserve">CONSORCIO MURARIA III :
20522325385 - PASCO ASOCIADOS SOCIEDAD ANONIMA CERRADA
10181406157 - MIRANDA FIGUEROA ANGEL MARTIN
20600896394 - MURARIA E.I.R.L
</t>
  </si>
  <si>
    <t>CONSORCIO QQUELLO :
10099284680 - GONZALES MARTEL EDWIN JUAN
10224994929 - ESTEBAN DOMINGUEZ GIAN CARLO</t>
  </si>
  <si>
    <t>CONSORCIO PUENTE SANGAPILLA :
20529241039 - ICTCE E.I.R.L
10287143767 - ÑAÑA LUJAN JONY</t>
  </si>
  <si>
    <t>CONSORCIO EXPEDIENTE HUACAYBAMBA :
20571241723 - EVALTO CONSULTORES Y CONSTRUCTORES S.R.L.
10407315281 - ALEGRE COLLAS KILDARE MARK</t>
  </si>
  <si>
    <t>CONSORCIO VANNEILL :
20573333081 - PS Y C DE VANGUARDIA E.I.R.L
10805536867 - RUBIO GABRIEL NEILL MICHAEL</t>
  </si>
  <si>
    <t>CONSORCIO SALUD CHICCHUY :
10224994929 - ESTEBAN DOMINGUEZ GIAN CARLO
10431523553 - CALDERON PAULINO CESAR MARCOS</t>
  </si>
  <si>
    <t>CONSORCIO RIEGO 2020 :
10224994929 - ESTEBAN DOMINGUEZ GIAN CARLO
10200447331 - BAZAN ORELLANA MIGUEL ENRIQUE</t>
  </si>
  <si>
    <t>CONSORCIO SALUD PUENTE PEREZ :
10224994929 - ESTEBAN DOMINGUEZ GIAN CARLO
10431523553 - CALDERON PAULINO CESAR MARCOS</t>
  </si>
  <si>
    <t>20573333081 - PS Y C DE VANGUARDIA E.I.R.L</t>
  </si>
  <si>
    <t>CONSORCIO SUPER - SANTA RITA ALTA :
10420458601 - CAMPOS SOTO POMPEYO ALEXANDER
10417697361 - HURTADO INGA LUIS</t>
  </si>
  <si>
    <t>SUPERVISON</t>
  </si>
  <si>
    <t>CONSORCIO BAÑOS :
10428587320 - RAMIREZ CERNA FELIX MIGUEL
20600091906 - JILUED IMMOBILIER ET CONSTRUCTION SOCIEDAD COMERCIAL DE RESPONSABILIDAD LIMITADA
10224848621 - MATTO PABLO EDGAR GRIMALDO</t>
  </si>
  <si>
    <t>CONSORCIO AGRO :
10404681210 - PALACIOS CAMPOS LENIN PORFIRIO
10225110960 - RODRIGUEZ FALCON EFRAN VIDAL</t>
  </si>
  <si>
    <t>10404681210 - PALACIOS CAMPOS LENIN PORFIRIO</t>
  </si>
  <si>
    <t>CONSORCIO PROVINCIAS :
10403887493 - VELASQUEZ VASQUEZ EMILIO FELIX
10224177882 - TEODORO LEANDRO CEFERINO LINDE</t>
  </si>
  <si>
    <t>CONSORCIO KUSKA :
10287143767 - ÑAÑA LUJAN JONY
20573333081 - PS Y C DE VANGUARDIA E.I.R.L</t>
  </si>
  <si>
    <t>CONTRATACION DE SERVICIOS DE CONSULTORIA DE OBRA PARA LA SUPERVISION Y EVALUACION DEL EXPEDIENTE TECNICO DEL PROYECTO: CREACION DEL PUENTE CARROZABLE CASABLANCA EN EL TRAMO CASABLANCA- SANCARRAGRA. SANCA RAGRA-DISTRITO DE CONCHAMARCA-PROVINCIA DE AMBO-DEPARTAMENTO DE HUANUCO.</t>
  </si>
  <si>
    <t>CONSORCIO PUENTE CASABLANCA :
10403887493 - VELASQUEZ VASQUEZ EMILIO FELIX
10406955953 - AGUIRRE SANTIAGO JOSE ELIAS</t>
  </si>
  <si>
    <t>CONTRATACION DE SERVICIO DE CONSULTORIA DE OBRA PARA LA SUPERVISIÓN DE OBRA DEL PROYECTO: CONSTRUCCIÓN DEL CANAL DE RIEGO EN EL DISTRITO CHACABAMBA ¿PROVINCIA YAROWILCA - HUÁNUCO</t>
  </si>
  <si>
    <t>CONSORCIO REGADIO :
20573333081 - PS &amp; C DE VANGUARDIA E.I.R.L
10224094651 - MATOS CAMPOS JOSE ALBERTO</t>
  </si>
  <si>
    <t>SERVICIO DE CONSULTORIA DE OBRA PARA LA REFORMULACION DE EXPEDIENTE TECNICO DEL PROYECTO :INSTALACION DEL SISTEMA DE AGUA POTABLE Y ALCANTARILLADO EN EL CENTRO POBLADO RIO ESPINO, DISTRITO DE MONZÓN, PROVINCIA DE HUAMALIES Y DEPARTAMENTO DE HUANUCO</t>
  </si>
  <si>
    <t>CONSORCIO RIO ESPINO :
10411645555 - CAJALEON SANTAMARIA GILBER
10101785101 - BONILLA SOSA WILDER EFRAIN</t>
  </si>
  <si>
    <t>126,000.00   </t>
  </si>
  <si>
    <t>REFORMULACION EXPEDIENTE</t>
  </si>
  <si>
    <t>CONTRATACION DE SERVICIO DE CONSULTORIA PARA LA ELABORACION DE ESTUDIO DE PRE INVERSION NIVEL DE PERFIL DEL PROYECTO: RECUPERACION Y PROVISION DEL SERVICIO ECOSISTEMICO EN CABECERA DE LA MICROCUENCA ALTO MARAÑON EN 4 DISTRITOS DE LA PROVINCIA DE YAROWILCA-DEPARTAMENTO DE HUANUCO</t>
  </si>
  <si>
    <t>20603882564 - ALPA CONSTRUCTORA Y CONSULTORA SOCIEDAD COMERCIAL DE RESPONSABILIDAD LIMITADA</t>
  </si>
  <si>
    <t>ELABORACION DE ESTUDIO DE PRE INVERSION</t>
  </si>
  <si>
    <t>CONTRATACION DE SERVICIO DE CONSULTORIA PARA LA ELABORACION DE ESTUDIO DE PRE INVERSION NIVEL PERFIL DEL PROYECTO:RECUPERACION DEL ECOSISTEMA DE LA SUBCUENTA DEL RIO VIZCARRA EN 9 DISTRITOS DE LA PROVINCIA DE DOS DE MAYO-DEPARTAMENTO DE HUANUCO.</t>
  </si>
  <si>
    <t xml:space="preserve">CONSORCIO VIZCARRA :
10403209673 - TELLO CUYA MILAGROS IRENE
20603882564 - ALPA CONSTRUCTORA Y CONSULTORA SOCIEDAD COMERCIAL DE RESPONSABILIDAD LIMITADA
</t>
  </si>
  <si>
    <t>170,000.00   </t>
  </si>
  <si>
    <t>CONTRATACION DE SERVICIO DE CONSULTORIA PARA LA ELABORACION DE ESTUDIO DE PRE INVERSION NIVEL DE PERFIL DEL PROYECTO: RECUPERACION DE LA COBERTURA VEGETAL CON ESPECIES DEL GENERO CHINCHONA (ARBOL DE LA QUINA) PARA LA PROTECCION Y CONSERVACION DE LOS SERVICIOS ECOSISTEMICOS EN EL AREA DE CONSERVACION REGIONAL BOSQUE MONTANO DE CASPISH Y EL DISTRITO DE CHAGLLA DEPARTAMENTO DE HUANUCO.</t>
  </si>
  <si>
    <t>10224691365 - GRADOS VENTURA FREDY ALEJANDRO</t>
  </si>
  <si>
    <t>SERVICIO DE CONSULTORIA PARA LA REESTRUCTURACION DE LA COMISION TECNICA DE ZONIFICACION ECOLOGICA ECONOMICA ZEE EN EL MARCO DEL PROYECTO DEPARTAMENTO DE HUANUCO, EN EL MARCO DEL PROYECTO: MEJORAMIENTO DE LOS SERVICIOS DE GESTION TERRITORIAL DEL DEPARTAMENTO DE HUANUCO.</t>
  </si>
  <si>
    <t>10293524357 - GARAY VALENZA CARILL</t>
  </si>
  <si>
    <t>SERVICIOS DE CONSULTORIA  PARA LA REESTRUCTURACION</t>
  </si>
  <si>
    <t xml:space="preserve"> CONTRATACION DE SERVICIO DE CONSULTORIA DE OBRA PARA LA SUPERVISIÓN DE OBRA DEL PROYECTO: CONSTRUCCIÓN DEL CANAL DE RIEGO EN EL DISTRITO CHACABAMBA, PROVINCIA YAROWILCA - HUÁNUCO</t>
  </si>
  <si>
    <t>CONSORCIO REGADIO: (1) 20573333081 - PS &amp; C DE VANGUARDIA E.I.R.L</t>
  </si>
  <si>
    <t>CONSORCIO REGADIO: (2)10224094651 - MATOS CAMPOS JOSE ALBERTO</t>
  </si>
  <si>
    <t>SUPERVISION DE OBRA</t>
  </si>
  <si>
    <t>CONTRATACION DE SERVICIO DE CONSULTORIA DE OBRA PARA LA ELABORACION DEL EXPEDIENTE TECNICO DE PROYECTO: CREACION DEL SERVICIO DE AGUA PARA EL SISTEMA DE RIEGO GAGANANI-AUQUILLO PATA, LOCALIDAD DE SAN ANTONIO DE SAN ANTONIO DE QUIRCAN DEL DISTRITO DE SAN FRANCISCO-PROVINCIA DE AMBO-DEPARTAMENTO DE HCO</t>
  </si>
  <si>
    <t>CONSORCIO AMBO: (1) 10224118100 - ROJAS NAUPAY PERCY, (2) 10224094651 - MATOS CAMPOS JOSE ALBERTO</t>
  </si>
  <si>
    <t>ELABORACIÓN DE EXPEDIENTE TÉCNICO DE OBRA</t>
  </si>
  <si>
    <t>CONTRATACION DE SERVICIO DE CONSULTORIA DE SUPERVISION DE OBRA PARA LA OBRA: MEJORAMIENTO Y AMPLIACION DE LOS SERVICIOS DE SALUD DEL CENTRO DE SALUD MOLINO DISTRITO DE MOLINO-PROVINCIA DE PACHITEA DEPARTAMENTO DE HUANUCO.</t>
  </si>
  <si>
    <t>CONSORCIO OLAYA II: (1) 10105873650 - VITOR BENAVENTE FORTUNATO JOSE, (2) 10164456990 - VIVES ARANA CARLOS ARTURO</t>
  </si>
  <si>
    <t>CONTRATACION DE SERVICIO DE CONSULTORIA DE OBRA PARA LA SUPERVISION DE OBRA DEL PROYECTO: CREACION DE LOS SERVICIOS DEPORTIVOS Y RECREATIVOS EN LA LOCALIDAD DE POQUE DEL DISTRITO DE PUÑOS-PROVINCIA DE HUAMALIES-DEPARTAMENTO DE HUANUCO.</t>
  </si>
  <si>
    <t>10404681210-PALACIOS CAMPOS LENIN PORFIRIO</t>
  </si>
  <si>
    <t>CONTRATACION DE SERVICIO DE CONSULTORIA DE OBRA PARA LA ELABORACION DEL EXPEDIENTE TECNICO DEL PROYECTO: CREACION DEL SERVICIO DE PROTECCION FRENTE A INUNDACIONES EN EL MAGEN DERECHO DEL RIO HUALLAGA EN EL CENTRO POBLADO COLPA ALTA-DISTRITO DE AMARILIS-PROVINCIA DE HUANUCO-DEPARTAMENTO DE HUANUCO</t>
  </si>
  <si>
    <t>20523603664 - PRZ INGENIEROS S.A.C</t>
  </si>
  <si>
    <t>SUPERVISION Y EVALUACION DE EXPEDIENTE TECNICO DE OBRA</t>
  </si>
  <si>
    <t>CONTRATACION DE SERVICIO DE CONSULTORIA DE OBRA PARA LA SUPERVISION Y EVALUACION DEL EXPEDIENTE TECNICO DEL PROYECTO: MEJORAMIENTO DE LOS SERVICIOS DE REGULACION HIDRICA A TRAVES DE SIEMBRA DE AGUA DE 9 PROVINCIAS DEL DEPARTAMENTO DE HUANUCO.</t>
  </si>
  <si>
    <t>CONSORCIO SUPERVISION SIEMBRA DE AGUA: (1) 10445794801 - SOTA MONTECINO EDGAR PERCY, (2) 10224994929 - ESTEBAN DOMINGUEZ GIAN CARLO</t>
  </si>
  <si>
    <t>SUPERVISION DE LA OBRA CONSTRUCCION DEL CANAL DE IRRIGACION MINARAGRA - SHUNQUI-PACHAS, DISTRITO DE PACHAS-DOS DE MAYO-HUANUCO</t>
  </si>
  <si>
    <t>CONSORCIO CONSULTOR: (1) 10316732335 - SOLIS MAGUIÑA FERNANDO JOSE,  (2) 10316646331 - ITA RODRIGUEZ FERNANDO EPIFANIO</t>
  </si>
  <si>
    <t>ELABORACION DEL PERFIL TECNICO</t>
  </si>
  <si>
    <t>SUPERVISION DE LA OBRA: CONSTRUCCION DE PISTAS Y VEREDAS EN LA URBANIZACION SANTA ELENA, MANZANAS A, B, C, D, E DISTRITO DE AMARILIS- HUANUCO- HCO</t>
  </si>
  <si>
    <t>0470246290-CONSORCIO SANTA ELENA HCO</t>
  </si>
  <si>
    <t>SUPERVISION Y EVALUACION DEL EXPEDIENTE TECNICO DEL PROYECTO: "CREACION DEL SERVICIO DE PROTECCION CONTRA INUNDACIONES EN EL MARGEN IZQUIERDO DEL RIO HUALLAGA EN LOS TRAMOS PUENTE CORPAC- EL PAPAYAL Y LOS LAURELES DEL DISTRITO DE CASTILLO GRANDE-PROVINCIA DE LEONCIO PRADO-DEPARTAMENTO DE HUANUCO".</t>
  </si>
  <si>
    <t>10224994929-CONSORCIO LOS LAURELES</t>
  </si>
  <si>
    <t>SUPERVISION DE OBRA DEL PROYECTO " CREACION DE LOS SERVICIOS DE INFRAESTRUCTURA DEPORTIVA Y RECREATIVA DE LA LOCALIDAD DE OBAS DEL DISTRITO DE OBAS-PROVINCIA DE YAROWILCA-DEPARTAMENTO DE HUANUCO"</t>
  </si>
  <si>
    <t> 20573333081-PS &amp; C DE VANGUARDIA E.I.R.L</t>
  </si>
  <si>
    <t>CONSULTORIA DE OBRA PARA LA ELABORACION DEL EXPEDIENTE TECNICO DEL PROYECTO " CREACION DE LA DEFENSA RIBEREÑA EN EL MARGEN DERECHO DEL RIO HUALLAGA EN EL SECTOR SHAPAJILLA-CADENAS EN EL DISTRITO DE LUYANDO-PROVINCIA DE LEONCIO PRADO-DEPARTAMENTO DE HUANUCO"</t>
  </si>
  <si>
    <t>10225171403-CONSORCIO HEI</t>
  </si>
  <si>
    <t>CONSULTORIA DE OBRA PARA LA ELABORACION DE EXPEDIENTE TECNICO</t>
  </si>
  <si>
    <t>SERVICIO DE CONSULTORIA DE OBRA PARA LA ELABORACION DEL EXPEDIENTE TECNICO DEL PROYECTO "CREACION DEL PUENTE CARROZABLE CASABLANCA EN EL TRAMO CASABLANCA-SANCARRAGRA. SANCA RAGRA-DISTRITO DE CONCHAMARCA-PROVINCIA DE AMBO-DEPARTAMENTO DE HUANUCO"</t>
  </si>
  <si>
    <t>10224994929-CONSORCIO CYR SANCARRAGRA</t>
  </si>
  <si>
    <t>SERV DE CONSULTORÍA DE OBRA PARA SUPERV Y EVAL. DEL EXP TEC DEL PROY ¿AMPLIACION Y MEJORAMIENTO DE LOS SERVICIOS DE PROTECCION FRENTE A LAS INUNDACIONES DEL MARGEN DERECHA, TRAMOS:PROYECCION PUENTE TINGO, MARCOS DURAN MARTEL, VILLA HERMOSA - HUAYOPAMPA Y SANTA ZEFORA DEL DIST. DE AMARILIS-HCO-HCO.</t>
  </si>
  <si>
    <t>10225171403-CONSORCIO SANTA ZEFORA</t>
  </si>
  <si>
    <t> 53,000.00</t>
  </si>
  <si>
    <t>ELABORACION DEL ESTUDIO DE PRE INVERSION DEL PROY: CREACION DEL SERVICIO DE ALERTA TEMPRANA ANTE LA OCURRENCIA DE FENOMENOS METEOROLOGICOS E HIDROLOGICOS EN LAS 11 PROVINCIAS DEL DEPARTA. DE HCO</t>
  </si>
  <si>
    <t>FORMULACION DEL ESTUDIO DE PRE INVERSION A NIVEL DE PERFIL DEL PROY: RECUPERACION DE LOS SERVICIOS ECOSISTEMICOS EN LA MICROCUENCA HUAMALI- RONDONI, DIST. DE CAYNA, PROV. DE AMBO- DEPART. DE HCO</t>
  </si>
  <si>
    <t>20600336631-CONSORCIO HUAMALI</t>
  </si>
  <si>
    <t>FORMULACION DE ESTUDIO DE PRE INVERSION DEL PROYECTO</t>
  </si>
  <si>
    <t>FORMULACION DEL ESTUDIO DE PRE INVERSION A NIVEL DE PERFIL DEL PROY: RECUPERACION DE LOS SERVICIOS DE PROTECCION DE LOS ECOSISTEMAS DE LA MICROCUENCA DE PICHGACOCHA, DIST. DE CONCHAMARCA, PROV. DE AMBO Y DEPART. DE HCO</t>
  </si>
  <si>
    <t>20603882564-CONSORCION CONCHAMARCA</t>
  </si>
  <si>
    <t>FORMULACION DEL ESTUDIO DE PRE INVERSION DEL PROY: RECUPERACION DE LOS ECOSISTEMAS EN HUMEDALES ANDINOS DE LA MICROCUENCA LAURICOCHA- NUPE 5 DIST. DE LA PROV. DE LAURICOCHA DEL DEPART. DE HCO</t>
  </si>
  <si>
    <t>20603882564-CONSORCIO LAURICOCHA</t>
  </si>
  <si>
    <t>FORMULACION DEL ESTUDIO DE PRE INVERSION A NIVEL DE PERFIL DEL PROY: MEJORAMIENTO DE LOS SERVICIOS ECOSISTEMICOS DEL MARGEN DERECHO DEL RIO MARAÑON, PARA LA REDUCCION DE RIESGOS DE DESLIZAMIENTOS EN LOS DIST. DE HUACAYBAMBA Y COCHABAMBA DE LA PROV. DE HUACAYBAMBA- DEPART. DE HCO</t>
  </si>
  <si>
    <t>20600336631-CONSORCIO COCHABAMBA</t>
  </si>
  <si>
    <t> 90,000.00</t>
  </si>
  <si>
    <t>SUPERVISION DE LA OBRA: CREACION DEL SERVICIO DEPORTIVO EN EL BARRIO INDEPENDIENTE DEL DIST. DE YANAS- PROV. DE DOS DE MAYO- DEPARTA. DE HCO</t>
  </si>
  <si>
    <t>PALACIOS CAMPOS LENIN PORFIRIO DNI: 40468121</t>
  </si>
  <si>
    <t>CONTRATACIÓN DEL SERVICIO DE CONSULTORÍA DE OBRA PARA LA SUPERVISION DE OBRA: CREACIÓN DEL SERVICIO DEPORTIVO Y RECREATIVO EN LA LOCALIDAD DE CARAMARCA, DISTRITO DE SAN FRANCISCO DE ASÍS - PROVINCIA DE LAURICOCHA - DEPARTAMENTO DE HUÁNUCO</t>
  </si>
  <si>
    <t>CONSORCIO SUPERVISOR AG :
1).  20573333081 - PS Y C DE VANGUARDIA E.I.R.L
2). 10287143767 - ÑAÑA LUJAN JONY</t>
  </si>
  <si>
    <t>SERVICIO DE CONSULTORIA DE OBRA PARA LA SUPERVISION Y EVALUACION DEL PROYECTO DE PREINVERSION Y ELABORACION DE ESTUDIO DEFINITIVO DEL PROYECTO "CREACION Y MEJORAMIENTO DEL SERVICIO DE AGUA PARA RIEGO EN 12 LOCALIDADES DEL DISTRITO DE OBAS-PROVINCIA DE YAROWILCA-DEPARTAMENTO DE HUANUCO"</t>
  </si>
  <si>
    <t>SERVICIO DE CONSULTORIA DE OBRA PARA LA SUPERVISION Y EVALUACION DEL ESTUDIO DE PRE INVERSION Y ELABORACION DE ESTUDIO DEFINITIVO DEL PROYECTO "MEJORAMIENTO DE LOS SERVICIOS DE LA POSTA DE SALUD DE CHICCHUY DEL DISTRITO DE AMARILIS, PROVINCIA DE HUANUCO-DEPARTAMENTO DE HUANUCO"</t>
  </si>
  <si>
    <t>CONSORCIO SUPERVISION &amp; EVALUACION CHICCHUY :
1). 20573313055 - BDC INGENIERIA &amp; CONSTRUCCION E.I.R.L.
2). 20489749611 - PRACTIOBRAS EMPRESA INDIVIDUAL DE RESPONSABILIDAD LIMITADA</t>
  </si>
  <si>
    <t xml:space="preserve">
S/71,326.20</t>
  </si>
  <si>
    <t>SUPERVISION Y EVALUACION DEL ESTUDIO DE PRE INVERSION Y ELABORACION DEL ESTUDIO DEFINITIVO DEL PROYECTO</t>
  </si>
  <si>
    <t>SERVICIO DE CONSULTORIA DE OBRA PARA LA SUPERVISION Y EVALUACION DEL ESTUDIO DE PRE INVERSION Y ELABORACION DE ESTUDIO DEFINITIVO DEL PROYECTO "MEJORAMIENTO DE LOS SERVICIOS DE LA POSTA DE SALUD DE PUENTE PEREZ DEL DISTRITO DE MARIANO DAMASO BERAUN, PROVINCIA DE LEONCIO PRADO-DEPARTAMENTO DE HUANUCO"</t>
  </si>
  <si>
    <t>CONSORCIO SUPERVISION &amp; EVALUACION PTE PEREZ :
1). 20573313055 - BDC INGENIERIA &amp; CONSTRUCCION E.I.R.L.
2). 20489749611 - PRACTIOBRAS EMPRESA INDIVIDUAL DE RESPONSABILIDAD LIMITADA</t>
  </si>
  <si>
    <t>SUPERVISION Y EVALUACION DEL EXPEDIENTE TECNICO DEL PROYECTO "AMPLIACION Y MEJORAMIENTO DE LOS SERVICIOS DE PROTECCION FRETE A LAS INUNDACIONES DEL MARGEN DERECHA, TRAMOS: PROYECCION PUENTE TINGO, MARCOS DURAN MARTEL, VILLA HERMOSA, HUAYOPAMPA Y SANTA ZAFORA DEL DISTRITO DE AMARILIS - PROVINCIA DE HUANUCO - DEPARTAMENTO DE HUANUCO</t>
  </si>
  <si>
    <t>CONSORCIO SANTA ZEFORA :
1). 10225171403 - BASUALDO GARCIA ELIAS
2). 10224104851 - CAMONES LEON NESTOR NILO</t>
  </si>
  <si>
    <t xml:space="preserve">
S/37,100.00</t>
  </si>
  <si>
    <t>SUPERVISION Y EVALUACION DEL EXPEDIENTE TECNICO DEL PROYECTO</t>
  </si>
  <si>
    <t>CONTRATACIÓN DEL SERVICIO DE CONSULTORÍA PARA LA SUPERVISIÓN Y EVALUACIÓN DEL EXPEDIENTE TECNICO: ¿CREACION DE LA DEFENSA RIBEREÑA EN EL MARGEN DERECHO DEL RIO HUALLAGA EN EL SECTOR SHAPAJILLA-CADENAS EN EL DISTRITO DE LUYANDO-PROVINCIA DE LEONCIO PRADO-DEPARTAMENTO DE HUANUCO</t>
  </si>
  <si>
    <t>CONSORCIO HEI :
1). 10225171403 - BASUALDO GARCIA ELIAS
2). 10224104851 - CAMONES LEON NESTOR NILO</t>
  </si>
  <si>
    <t xml:space="preserve">
S/68,000.00</t>
  </si>
  <si>
    <t>SUPERVISION Y EVALUACION DEL EXPEDIENTE TECNICO DEL PROY: MEJORAMIENTO DE LOS SERVICIOS DE REGULACION HIDRICA A TRAVES DE SIEMBRA DE AGUA EN 9 PROV. DEL DEPARTA. DE HCO</t>
  </si>
  <si>
    <t>SUPERVISION Y EVALUACION DE EXPEDIENTE TECNICO DEL PROY: CREACION DEL SERVICIO DE PROTECCION CONTRA INUNDACIONES EN EL MARGEN IZQUIERDO DEL RIO HUALLAGA EN LOS TRAMOS PUENTE CORPAC- EL PAPAYAL Y LOS LAURELES DEL DISTRITO DE CASTILLO GRANDE- PROV. DE LEONCIO PRADO-DEPARTA. DE HCO</t>
  </si>
  <si>
    <t>CONSORCIO LOS LAURELES :
1). 10224994929 - ESTEBAN DOMINGUEZ GIAN CARLO
2). 10224104851 - CAMONES LEON NESTOR NILO</t>
  </si>
  <si>
    <t xml:space="preserve">
S/14,500.00</t>
  </si>
  <si>
    <t>SUPERVISION Y EVALUACION DEL ESTUDIO DE PRE INVERSION Y ELABORACION DE ESTUDIO DEFINITIVO DEL PROYECTO "CREACION DEL SERVICIO DE AGUA PARA RIEGO EN LA LOCALIDAD DE OROPUQIO LOCALIDADES DEL DISTRITO DE SAN MIGUEL DE CAURI, DE LA PROVINCIA DE LAURICOCHA-DEPARTAMENTO DE HUANUCO"</t>
  </si>
  <si>
    <t>SERVICIO DE CONSULTORIA DE OBRA PARA LA SUPERVISION Y EVALUACION DEL ESTUDIO DE PRE INVERSION Y ELABORACION DE ESTUDIO DEFINITIVO DEL PROYECTO "MEJORAMIENTO Y AMPLIACION DEL SERVICIO DE HABITABILIDAD INSTITUCIONAL DE LA SEDE CENTRAL DE LA DIRECCION REGIONAL DE AGRICULTURA HUANUCO-PROVINCIA DE HUANUCO" DEPARTAMENTO DE HUANUCO</t>
  </si>
  <si>
    <t>CIVILSAPS INGENIEROS CONTRATISTAS S.A.C</t>
  </si>
  <si>
    <t xml:space="preserve">
S/55,800.00</t>
  </si>
  <si>
    <t>SUPERVISIÓN Y EVALUACIÓN DE LA FORMULACIÓN DEL ESTUDIO DE PRE INVERSIÓN A NIVEL DE PERFIL Y LA ELABORACIÓN DE EXPEDIENTE TÉCNICO DEL PROYECTO: "CREACIÓN Y MEJORAMIENTO DEL SERVICIO DE AGUA PARA RIEGO EN 11 LOCALIDADES EL DISTRITO DE CHAVÍN DE PARIARCA DE LA PROVINCIA DE HUAMALÍES, DEPARTAMENTO HCO</t>
  </si>
  <si>
    <t>CONTRAT DEL SERV. DE CONSULT. DE OBRA PARA LA SUPERV Y EVAL. DE LA FORM. DEL ESTUDIO DE PRE INVERS. Y ELABORACION DEL EXPEDIENTE TECNICO DEL PROY: "MEJORAMIENTO Y AMPLIACION DEL SERVICIO DE AGUA PARA RIEGO TECNIFICADO EN 08 LOCALIDADES DEL DISTRITO DE CHINCHAO, PROV. DE HUANUCO DEPART DE HUANUCO</t>
  </si>
  <si>
    <t>SUPERVISION Y EVALUACION DEL EXPEDIENTE TECNICO DEL PROYECTO "MEJORAMIENTO Y RECUPERACION DEL SERVICIO DE AGUA PARA EL SISTEMA DE IRRIGACION CHINCHANCOCHA 15 LOCALIDADES DEL DISTRITO DE HUACAYBAMBA - PROVINCIA DE HUACAYBAMBA - DEPARTAMENTO DE HUANUCO"</t>
  </si>
  <si>
    <t>CONSORCIO CONSULTORES RBC :
1). 10224994929 - ESTEBAN DOMINGUEZ GIAN CARLO
2). 10224104851 - CAMONES LEON NESTOR NILO</t>
  </si>
  <si>
    <t xml:space="preserve">
S/70,000.00</t>
  </si>
  <si>
    <t xml:space="preserve">
S/30,000.00</t>
  </si>
  <si>
    <t>PS &amp; C DE VANGUARDIA E.I.R.L RUC: 20573333081</t>
  </si>
  <si>
    <t>SUPERVISION Y EVALUACION DEL EXPEDIENTE TECNICO DEL PROY: MEJORAMIENTO DE LOS SERVICIOS DE SALUD EN LOS ESTABLECIMIENTOS DE SALUD DE PRINCIPE DE PAZ, PROGRESO, NVA HONORIA, ANTIGUA HONORIA, SEMUYA, UNION PORVENIR Y SR DE LOS MILAGROS DE LA MICRORRED TOURNAVISTA- RED LEONCIO PRADO</t>
  </si>
  <si>
    <t>CONSORCIO SUPERVISION TOURNAVISTA :
1). 10411645555 - CAJALEON SANTAMARIA GILBER
2). 10403887493 - VELASQUEZ VASQUEZ EMILIO FELIX</t>
  </si>
  <si>
    <t xml:space="preserve">
S/69,000.00</t>
  </si>
  <si>
    <t>SERVICIO DE CONSULTORIA PARA LA FORMULACION DEL ESTUDIO DE PRE INVERSION DEL PROY: MEJORAMIENTO DEL SERVICIO DE LA CADENA PRODUCTIVA DE MAIZ AMILACEO, EN 9 PROV. DEL DEPARTAMENTO DE HCO</t>
  </si>
  <si>
    <t>CONSORCIO AURORA :
1). 20601605130 - CONTRATISTA SBO WESTREYCHER EMPRESA INDIVIDUAL DE RESPONSABILIDAD LIMITADA
2). 10224994929 - ESTEBAN DOMINGUEZ GIAN CARLO
3). 20542487179 - PROYECTOS Y CONSTRUCCIONES JSR ASOCIADOS S.A.C.</t>
  </si>
  <si>
    <t xml:space="preserve">
S/168,000.00</t>
  </si>
  <si>
    <t>FORMULACION DEL ESTUDIO DE PRE INVERSION DEL PROYECTO</t>
  </si>
  <si>
    <t>CONTRATACIÓN DEL SERVICIO DE CONSULTORÍA DE OBRA PARA LA SUPERVISIÓN DE LA OBRA: MEJORAMIENTO DE LOS SERVICIOS EDUCATIVOS DE LA I.E. N° 33078 DEL CENTRO POBLADO DE SAN JUAN DE ÑAUZA, DISTRITO DE SANTA MARÍA DEL VALLE, PROVINCIA Y DEPARTAMENTO DE HUÁNUCO.</t>
  </si>
  <si>
    <t>PADILLA PINEDO GUSTAVO      DNI: 009549931</t>
  </si>
  <si>
    <t xml:space="preserve">
S/282,574.93</t>
  </si>
  <si>
    <t>1 CONTRATACIÓN DEL SERVICIO DE CONSULTORÍA DE OBRA PARA LA ELABORACIÓN DEL EXPEDIENTE TÉCNICO DE SALDO DE OBRA DEL PROYECTO: MEJORAMIENTO DE LA CAPACIDAD RESOLUTIVA DEL HOSPITAL II-2 DE TINGO MARÍA ¿ LEONCIO PRADO REGIÓN HUÁNUCO</t>
  </si>
  <si>
    <t>EXPEDIENTE TÉCNICO DE SALDO DE OBRA</t>
  </si>
  <si>
    <t>2 CONTRATACIÓN DEL SERVICIO DE CONSULTORÍA DE OBRA PARA LA SUPERVISIÓN DE LA OBRA: MEJORAMIENTO DE LOS SERVICIOS EDUCATIVOS DE LA IE N ° 33078 DEL CENTRO POBLADO DE SAN JUAN DE ÑAUZA, DISTRITO DE SANTA MARÍA DEL VALLE, PROVINCIA Y DEPARTAMENTO DE HUÁNUCO.</t>
  </si>
  <si>
    <t>SUPERVISIÓN DE OBRA</t>
  </si>
  <si>
    <t>3 CONTRATACION DE SERVICIO DE CONSULTORIA DE SUPERVISION DE OBRA PARA LA OBRA: MEJORAMIENTO Y AMPLIACION DE LOS SERVICIOS DE SALUD DEL CENTRO DE SALUD MOLINO DISTRITO DE MOLINO-PROVINCIA DE PACHITEA DEPARTAMENTO DE HUANUCO.</t>
  </si>
  <si>
    <t>4 CONTRATACION DE SERVICIO DE CONSULTORIA PARA LA SUPERVISION DE OBRA DE LA OBRA :CONSTRUCCION DEL SISTEMA DE IRRIGACION RIO CONCHUMAYO MARGEN DERECHA, PROVINCIA DE HUANUCO-HUANUCO.</t>
  </si>
  <si>
    <t>5 SERVICIO DE CONSULTORÍA DE OBRA PARA LA FORMULACIÓN DEL ESTUDIO DE PRE INVERSIÓN Y ESTUDIO DEFINITIVO DEL PROYECTO: CREACIÓN Y MEJORAMIENTO DEL SERVICIO DE AGUA PARA RIEGO EN 11 LOCALIDADES DEL DISTRITO DE CHAVÍN DE PARIARCA DE LA PROVINCIA DE HUAMALIES, DEPARTUCAMO DE HUAMALIES</t>
  </si>
  <si>
    <t>FORMULACIÓN DEL ESTUDIO DE PRE INVERSIÓN Y ESTUDIO DEFINITIVO DEL PROYECTO</t>
  </si>
  <si>
    <t>6 CONTRATACIÓN DEL SERV DE CONSULTORÍA DE OBRA PARA LA FORMULACION DEL ESTUDIO DE PREINVERSIÓN Y LA ELABORACIÓN DE ESTUDIO DEFINITIVO DEL PROY. ¿MEJORAMIENTO DE LOS SERVICIOS DE LA POSTA DE SALUD DE PUENTE PEREZ DEL DISTRITO DE MARIANO DAMASO BERAUN, PROVINCIA DE LEONCIO PRADO ¿ DEPARTAMENTO DE HCO.</t>
  </si>
  <si>
    <t>FORMULACION DEL ESTUDIO DE PREINVERSIÓN Y LA ELABORACIÓN DE ESTUDIO DEFINITIVO DEL PROYECTO</t>
  </si>
  <si>
    <t>7 CONTRATACIÓN DEL SERVICIO DE CONSULTARÍA DE OBRA PARA LA ELABORACIÓN DEL PERFIL Y EXPEDIENTE TÉCNICO DEL PROYECTO : CREACIÓN Y MEJORAMIENTO DEL SERVICIO DE AGUA PARA RIEGO EN 12 LOCALIDADES DEL DISTRITO DE OBAS, PROVINCIA DE YAROWILCA, DEPARTAMENTO DE HUANUCO</t>
  </si>
  <si>
    <t xml:space="preserve">ELABORACIÓN DEL PERFIL Y EXPEDIENTE TÉCNICO </t>
  </si>
  <si>
    <t>8 CONTRATACIÓN DEL SERV DE CONSULTORÍA DE OBRA PARA LA FORMULACION DEL ESTUDIO DE PREINVERSIÓN Y LA ELABORACIÓN DE ESTUDIO DEFINITIVO DEL PROY ¿MEJORAMIENTO Y CONSTRUCCIÓN DEL PUESTO DE SALUD DE CHICCHUY DEL DISTRITO DE AMARILIS PROVINCIA DE HUÁNUCO DEPARTAMENTO DE HUÁNUCO.</t>
  </si>
  <si>
    <t>9 SUPERVISION DE LA OBRA: MEJORAMIENTO Y AMPLIACION DEL SERVICIO DE AGUA DEL SISTEMA DE RIEGO TECNIFICADO EN LAS LOCALIDADES DE QUINTA PRAGA, COCHAS CHICO, VILLA SOL, DIST. DE CHINCHAO, PROV. DE HCO, REGION HCO</t>
  </si>
  <si>
    <t>10 SUPERVISION DE LA OBRA: MEJORAMIENTO Y AMPLIACION DEL SERVICIO DE AGUA DEL SISTEMA DE RIEGO, EN LAS LOCALIDADES DE VISTA ALEGRE Y ANDAHUAYLLA, DISTRITO Y PROV. DE AMBO, REGION HCO</t>
  </si>
  <si>
    <t>11SERVICIO DE CONSULTORIA PARA LA SUPERVISION DE LA OBRA: CREACION DEL CAMINO VECINAL: PAMPAHUASI- HUARIÑOS SANTA VIRGINIA, DISTRITO DE PANAO, PROVINCIA DE PACHITEA-HUANUCO.</t>
  </si>
  <si>
    <t>12 CONTRATACIÓN DEL SERVICIO DE CONSULTORÍA DE OBRA PARA LA ELABORACION DEL EXPEDIENTE TECNICO DEL PROYECTO: CREACION DEL SERVICIO DE TRANSITABILIDAD DEL PUENTE SANTA ZEFORA Y ACCESOS, EN LOS DISTRITOS DE AMARILIS Y HUANUCO DE LA PROVINCIA DE HUANUCO - DEPARTAMENTO DE HUANUCO</t>
  </si>
  <si>
    <t>ELABORACION DEL EXPEDIENTE TECNICO</t>
  </si>
  <si>
    <t>13 SERVICIO DE CONSULTORIA DE OBRA PARA LA REFORMULACION DE EXPEDIENTE TECNICO DEL PROYECTO :INSTALACION DEL SISTEMA DE AGUA POTABLE Y ALCANTARILLADO EN EL CENTRO POBLADO RIO ESPINO, DISTRITO DE MONZÓN, PROVINCIA DE HUAMALIES Y DEPARTAMENTO DE HUANUCO.</t>
  </si>
  <si>
    <t>14 CONTRATACIÓN DEL SERVICIO DE CONSULTORÍA DE OBRA PARA LA SUPERVISIÓN DE LA OBRA: MEJORAMIENTO DE LOS SERVICIOS EDUCATIVOS DE LA IE N ° 33078 DEL CENTRO POBLADO DE SAN JUAN DE ÑAUZA, DISTRITO DE SANTA MARÍA DEL VALLE, PROVINCIA Y DEPARTAMENTO DE HUÁNUCO.</t>
  </si>
  <si>
    <t>15 CONTRATACION DE SERVICIO DE CONSULTORIA PARA LA ELABORACION DE ESTUDIO DE PRE INVERSION NIVEL PERFIL DEL PROYECTO: RECUPERACION DEL ECOSISTEMA DE LA SUBCUENTA DEL RIO VIZCARRA EN 9 DISTRITOS DE LA PROVINCIA DE DOS DE MAYO-DEPARTAMENTO DE HUANUCO.</t>
  </si>
  <si>
    <t>16 CONTRATACION DE SERVICIO DE CONSULTORIA PARA LA ELABORACION DE ESTUDIO DE PRE INVERSION NIVEL DE PERFIL DEL PROYECTO: RECUPERACION DE LA COBERTURA VEGETAL CON ESPECIES DEL GENERO CHINCHONA (ARBOL DE LA QUINA) PARA LA PROTECCION Y CONSERVACION DE LOS SERVICIOS ECOSIST DE REGIONAL CONSERV EN EL AREV BOSQUE MONTANO DE CASPISH Y EL DISTRITO DE CHAGLLA DEPARTAMENTO DE HUANUCO.</t>
  </si>
  <si>
    <t xml:space="preserve">ELABORACION DE ESTUDIO DE PRE INVERSION NIVEL DE PERFIL </t>
  </si>
  <si>
    <t>17 CONTRATACION DE SERVICIO DE CONSULTORIA PARA EL PERITAJE TECNICO Y FINANCIERO DE LA OBRA: MEJORAMIENTO Y AMPLIACION DEL SISTEMA DE AGUA POTABLE Y SANEAMIENTO DE LAS LOCALIDADES TAMBILLO, RAMOS CURVA, CRUZ PUNTA, LA PUNTA, PANACOCHA, GOYAR PUNTA, COSMOPOLITA Y PINKIRAY DISTRITO DE UMARI PACHITEA-HUANUCO.</t>
  </si>
  <si>
    <t>SERVICIO DE CONSULTORIA PARA EL PERITAJE TECNICO Y FINANCIERO</t>
  </si>
  <si>
    <t>18 CONTRATACION DE SERVICIO DE CONSULTORIA DE OBRA PARA LA ELABORACION DEL EXPEDIENTE TECNICO DEL PROYECTO: MEJORAMIENTO DE OFERTA DEL SERVICIO EDUCATIVO EN LA INSTITUCION EDUCATIVA INTEGRADO ISCOPAMPA, CENTRO POBLADO DE ISCOPAMPA, DISTRITO RONDOS, PROVINCIA DE LAURICOCHA-HUANUCO</t>
  </si>
  <si>
    <t>19 CONTRATACION DE SERVICIO DE CONSULTORIA DE OBRA PARA LA SUPERVISION DE OBRA DEL PROYECTO: CREACION DE LOS SERVICIOS DEPORTIVOS Y RECREATIVOS EN LA LOCALIDAD DE POQUE DEL DISTRITO DE PUÑOS-PROVINCIA DE HUAMALIES-DEPARTAMENTO DE HUANUCO.</t>
  </si>
  <si>
    <t>20 CONTRATACION DE SERVICIOS DE CONSULTORIA DE OBRA PARA LA SUPERVISION Y EVALUACION DEL EXPEDIENTE TECNICO DEL PROYECTO: CREACION DEL PUENTE CARROZABLE CASABLANCA EN EL TRAMO CASABLANCA- SANCARRAGRA. SANCA RAGRA-DISTRITO DE CONCHAMARCA-PROVINCIA DE AMBO-DEPARTAMENTO DE HUANUCO.</t>
  </si>
  <si>
    <t>SERVICIOS DE CONSULTORIA DE OBRA PARA LA SUPERVISION Y EVALUACION DEL EXPEDIENTE TECNICO</t>
  </si>
  <si>
    <t>SERVICIO DE CONSULTORIA PARA LA SUPERVISION DE LA OBRA: CREACION DEL CAMINO VECINAL: PAMPAHUASI- HUARIÑOS SANTA VIRGINIA, DISTRITO DE PANAO, PROVINCIA DE PACHITEA-HUANUCO.</t>
  </si>
  <si>
    <t>CONSORCIO VIAS: 20507201793 - JELCH INGENIEROS E.I.R.L.
20573333081 - PS &amp; C DE VANGUARDIA E.I.R.L</t>
  </si>
  <si>
    <t>CONTRATACION DE SERVICIO PARA LA ELABORACION DEL EXPEDIENTE TECNICO DEL PROYECTO: CONSTRUCCION DEL SISTEMA DE RIEGO PRESURIZADO EN LA LOCALIDAD DE RAYAPATA, DISTRITO DE SAN FRANCISCO DE ASIS- LAURICOCHA-HUANUCO. </t>
  </si>
  <si>
    <t>CONSORCIO RIEGO RAYAPATA:  10403887493 - VELASQUEZ VASQUEZ EMILIO FELIX
 10404681210 - PALACIOS CAMPOS LENIN PORFIRIO (50)%</t>
  </si>
  <si>
    <t>CONTRATACIÓN DEL SERV DE CONSULTORÍA EN GENERAL PARA RESIDENTE EN LA EJECUCION DEL PROYECTO: RECUPERACIÓN DE LOS SERVICIOS AMBIENTALES EN LA MICROCUENCA DEL RIO HUERTAS, DISTRITO DE SAN FRANCISCO - CUENCA DEL HUALLAGA, PROV AMBO - DEPARTAMENTO HCO</t>
  </si>
  <si>
    <t>22509978 - SOBRADO PEREZ TEOFILO ALBERTO</t>
  </si>
  <si>
    <t>CONTRATACIÓN DEL SERVICIO DE CONSULTORÍA EN GENERAL PARA LA SUPERVISIÓN EN LA EJECUCION DEL PROYECTO: ¿RECUPERACIÓN DE LOS SERVICIOS AMBIENTALES EN LA MICROCUENCA DEL RIO HUERTAS, DISTRITO DE SAN FRANCISCO ¿ CUENCA DEL HUALLAGA, PROVINCIA DE AMBO - DEPARTAMENTO DE HUÁNUCO</t>
  </si>
  <si>
    <t>22674585 - HUAMAN CHEPE JULIO CESAR</t>
  </si>
  <si>
    <t>SERVICIOS DE CONSULTORIA DE OBRA PARA LA ELABORACION DEL EXPEDIENTE DEL PROYECTO "MEJORAMIENTO DE LOS SERVICIOS DE REGULACION HIDRICA A TRAVES DE SIEMBRA DE AGUA EN 9 PROVINCIAS DEL DEPARTAMENTO DE HUANUCO"</t>
  </si>
  <si>
    <t>CONSORCIO PROVINCIAS: 10403887493 - VELASQUEZ VASQUEZ EMILIO FELIX 
10224177882 - TEODORO LEANDRO CEFERINO LINDER</t>
  </si>
  <si>
    <t>1 CONTRATACIÓN DEL SERVICIO DE CONSULTORÍA DE OBRA PARA LA SUPERVISIÓN DE LA OBRA: MEJORAMIENTO DE LOS SERVICIOS EDUCATIVOS DE LA I.E. N° 33078 DEL CENTRO POBLADO DE SAN JUAN DE ÑAUZA, DISTRITO DE SANTA MARÍA DEL VALLE, PROVINCIA Y DEPARTAMENTO DE HUÁNUCO</t>
  </si>
  <si>
    <t>10009549931 - PADILLA PINEDO GUSTAVO</t>
  </si>
  <si>
    <t>215,523.26 </t>
  </si>
  <si>
    <t>2 CONTRATACION DE SERVICIO DE CONSULTORIA DE OBRA PARA LA ELABORACION DEL EXPEDIENTE TECNICO:CREACION DE LA DEFENSA RIBEREÑA EN EL MARGEN DERECHO DEL RIO HUALLAGA EN EL SECTOR SHAPAJILLA-CADENAS EN EL DISTRITO DE LUYANDO-PROVINCIA DE LEONCIO PRADO-DEPARTAMMENTO DE HUANUCO</t>
  </si>
  <si>
    <t>CONSORCIO REAL CONSULT    CHOCCECHANCA CUADRO SERGIO AUGUSTO    SOTA MONTECINO EDGAR PERCY</t>
  </si>
  <si>
    <t>EXPEDIENTE TECNICO</t>
  </si>
  <si>
    <t>3 CONTRATACION DEL SERVICIO DE CONSULTORIA DE OBRA PARA LA SUPERVISION DE OBRA DE LA IOARR : CONSTRUCCION DE CERCO PERIMETRICO Y AMBIENTE DE CONTROL/SEGURIDAD, REPARACION DE AMBIENTE DE ADMINISTRACION Y/O GESTION PEDAGOGICA Y COBERTURA, ADEMAS DE OTROS ACTIVOS EN EL (LA) INSTITUTO DE EDUCACION SUPERIOR PEDAGOGICA JOSE CRESPO Y CASTILLO DISTRITO DE JOSE CRESPO Y CASTILLO, PROVINCIA LEONCIO PRADO,DEPARTAMENTO HUANUCO.</t>
  </si>
  <si>
    <t>consorcio supervision castillo</t>
  </si>
  <si>
    <t>4 SUPERVISION DE OBRA DEL PROYECTO " CREACION DE LOS SERVICIOS DE INFRAESTRUCTURA DEPORTIVA Y RECREATIVA DE LA LOCALIDAD DE OBAS DEL DISTRITO DE OBAS-PROVINCIA DE YAROWILCA-DEPARTAMENTO DE HUANUCO</t>
  </si>
  <si>
    <t>20573333081 - PS &amp; C DE VANGUARDIA E.I.R.L</t>
  </si>
  <si>
    <t>5 CONTRATACION DE SERVICIO DE CONSULTORIA DE OBRA PARA LA ELABORACION DE EXPEDIENTE TECNICO: CREACION DEL SERVICIO DE TRANSITABILIDAD DEL PUENTE SANTA ZEFORA Y ACCESOS, EN LOS DISTRITOS DE AMARILIS Y HUANUCO DE LA PROVINCIA DE HUANUCO-DEPARTAMENTO DE HUANUCO.</t>
  </si>
  <si>
    <t>6 CONTRATACION DE SERVICIO DE CONSULTORIA DE SUPERVISION DE OBRA PARA LA OBRA: MEJORAMIENTO Y AMPLIACION DE LOS SERVICIOS DE SALUD DEL CENTRO DE SALUD MOLINO DISTRITO DE MOLINO-PROVINCIA DE PACHITEA DEPARTAMENTO DE HUANUCO</t>
  </si>
  <si>
    <t>CONSORCIO OLAYA II    10105873650 - VITOR BENAVENTE FORTUNATO JOSE    10164456990 - VIVES ARANA CARLOS ARTURO</t>
  </si>
  <si>
    <t>ELABORACION DEL EXPEDIENTE TECNICO DEL PROY: MEJORAMIENTO Y AMPLIACION DE LOS SERVICIOS DEL PUESTO DE SALUD DEL CENTRO POBLADO DE CHINCHINGA DEL DIST. DE SAN PABLO DE PILLAO-PROV. DE HCO</t>
  </si>
  <si>
    <t>CONTRATACION DE SERVICIO DE CONSULTORIA PARA  LA SUPERVISION Y EVALUACION DEL EXPEDIENTE TECNICO DEL PROY: CREACION DEL SERVICIO DE PROTECCION CONTRA INUNDACIONES EN EL RIO SUPTE CHICO Y EN LA QUEBRADA ANIPANTE, EN EL CASERIO SUPTE, SAN JORGE, DIST. DE RUPA RUPA, PROV. DE LEONCIO PRADO. DEPART. DE H</t>
  </si>
  <si>
    <t>SERVICIO DE CONSULTORÍA DE OBRA PARA LA SUPERVISIÓN DE LA OBRA DE CULMINACIÓN DE LA OBRA: "INSTALACIÓN DEL PUENTE VEHICULAR DE SANGAPILLA - DISTRITO DE JOSÉ CRESPO CASTILLO - LEONCIO PRADO - HUÁNUCO"</t>
  </si>
  <si>
    <t>ELABORACION DE EXPEDIENTE TECNICO DEL PROY: MEJORAMIENTO Y RECUPERACION DEL SERVICIO DE AGUA PARA EL SISTEMA DE IRRIGACION CHINCHANCOCHA 15 LOCALIDADES DEL DIST. HUACAYBAMBA- PROV. DE HUACAYBAMBA- DEPART. DE HCO</t>
  </si>
  <si>
    <t>ELABORACION DE EXPEDIENTE TECNICO PROY: MEJORAMIENTO DE LOS SERVICIOS DE SALUD EN LOS ESTABLECIMIENTOS DE SALUD DE PRINCIPE DE PAZ, PROGRESO, NVA HONORIA, ANTIGUA HONORIA, SEMUYA, UNION PORVENIR Y SR. DE LOS MILAGROS DE LA MICRORRED TOURNAVISTA- RED LEONCIO PRADO</t>
  </si>
  <si>
    <t>CONTRATACIÓN DEL SERV DE CONSULTORÍA DE OBRA PARA LA FORMULACION DEL ESTUDIO DE PREINVERSIÓN Y LA ELABORACIÓN DE ESTUDIO DEFINITIVO DEL PROY ¿MEJORAMIENTO Y CONSTRUCCIÓN DEL PUESTO DE SALUD DE CHICCHUY DEL DISTRITO DE AMARILIS PROVINCIA DE HUÁNUCO DEPARTAMENTO DE HUÁNUCO.</t>
  </si>
  <si>
    <t>CONTRATACIÓN DEL SERVICIO DE CONSULTARÍA DE OBRA PARA LA ELABORACIÓN DEL PERFIL Y EXPEDIENTE TÉCNICO DEL PROYECTO : CREACIÓN Y MEJORAMIENTO DEL SERVICIO DE AGUA PARA RIEGO EN 12 LOCALIDADES DEL DISTRITO DE OBAS, PROVINCIA DE YAROWILCA, DEPARTAMENTO DE HUANUCO</t>
  </si>
  <si>
    <t>CONTRATACIÓN DEL SERV DE CONSULTORÍA DE OBRA PARA LA FORMULACION DEL ESTUDIO DE PREINVERSIÓN Y LA ELABORACIÓN DE ESTUDIO DEFINITIVO DEL PROY. ¿MEJORAMIENTO DE LOS SERVICIOS DE LA POSTA DE SALUD DE PUENTE PEREZ DEL DISTRITO DE MARIANO DAMASO BERAUN, PROVINCIA DE LEONCIO PRADO ¿ DEPARTAMENTO DE HCO.</t>
  </si>
  <si>
    <t>SUPERVISION DE LA OBRA: MEJORAMIENTO E INSTALACION DE LOS SERVICIOS EDUCATIVOS EN LA INSTITUCION EDUCATIVA INICIAL N-32094 DE LA LOCALIDAD DE GASGO, DIST. DE YACUS, PROV. DE HCO, REGION HCO</t>
  </si>
  <si>
    <t>SERVICIO DE CONSULTORIA DE OBRA PARA LA SUPERVISION DE LA OBRA "MEJORAMIENTO DEL SERVICIO DE AGUA POTABLE Y CREACION DEL SERVICIO DE ALCANTARILLADO DE LA LOCALIDAD DE SANTA RITA ALTA, DISTRITO DE CHAGLLA, PROVINCIA DE PACHITEA, REGION HUANUCO"</t>
  </si>
  <si>
    <t>ELABORACION DEL EXPEDIENTE TECNICO DEL PROY: MEJORAMIENTO DE LOS SERVICIOS DE SALUD DEL ESTABLECIMIENTO DE SALUD ESTRATEGICO DE BAÑOS, DIST. DE BAÑOS, PROVINCIA DE LAURICOCHA-DEPARTAMENTO DE HCO</t>
  </si>
  <si>
    <t>FORMULACIÓN DEL ESTUDIO DE PRE INVERSIÓN Y ESTUDIO DEFINITIVO DEL PROY: MEJORAMIENTO Y AMPLIACIÓN DEL SERVICIO DE HABITABILIDAD INSTITUCIONAL DE LA SEDE CENTRAL DE LA DIRECCIÓN REGIONAL DE AGRICULTURA EN EL DISTRITO DE AMARILIS - PROV. DE HCO, DEPARTA. DE HCO</t>
  </si>
  <si>
    <t>SUPERVISION DE LA OBRA: CREACION DE LA LOSA DEPORTIVA CON GRASS SINTETICO EN LA LOCALIDAD DE QUIO, DIST. DE CAYNA, PROV. DE AMBO- DEPARTA. DE HCO</t>
  </si>
  <si>
    <t>ELABORACION DEL EXPEDIENTE TECNICO DEL PROY: MEJORAMIENTO DE LOS SERVICIOS DE REGULACION HIDRICA A TRAVES DE SIEMBRA DE AGUA EN 9 PROVINCIAS DEL DEPARTAMENTO DE HCO</t>
  </si>
  <si>
    <t>SUPERVISIÓN DE OBRA: INSTALACIÓN DEL SISTEMA DE RIEGO TECNIFICADO POR ASPERSION EN LA LOCALIDAD DE COCHOPAMPA, DEL DISTRITO DE RONDOS, PROVINCIA DE LAURICOCHA, REGIÓN DE HUÁNUCO.</t>
  </si>
  <si>
    <t>CONTRATACIÓN DEL SERVICIO DE CONSULTORÍA DE OBRA PARA LA SUPERVISION DE OBRA: CREACION DEL SERVICIO DEPORTIVO Y RECREATIVO CON GRASS SINTETICO EN EL DISTRITO DE QUEROPALCA ¿ PROVINCIA DE LAURICOCHA ¿ DEPARTAMENTO DE HUÁNUCO</t>
  </si>
  <si>
    <t>SUPERVISION DE LA OBRA: MEJORAMIENTO E INSTALACION DE LOS SERVICIOS EDUCATIVOS EN LA INSTITUCION EDUCATIVA INICIAL N-555 DE LA LOCALIDAD DE SARIAPAMPA, DIST. DE AMARILIS, PROV. DE HCO, REGION HCO</t>
  </si>
  <si>
    <t>SEDE  GOBIERNO REGIONAL HUANUCO</t>
  </si>
  <si>
    <t xml:space="preserve">MERINO COTRINA AMANCIO JOSE </t>
  </si>
  <si>
    <t xml:space="preserve">06 MESES </t>
  </si>
  <si>
    <t xml:space="preserve">MENSUAL </t>
  </si>
  <si>
    <t xml:space="preserve">JARA CARBAJAL ILDEFONSO </t>
  </si>
  <si>
    <t xml:space="preserve">10 MESES </t>
  </si>
  <si>
    <t xml:space="preserve">ROSALES ALCANTARA GLADIS ELENA </t>
  </si>
  <si>
    <t xml:space="preserve">4 MESES </t>
  </si>
  <si>
    <t>FANO FRETEL DENIS</t>
  </si>
  <si>
    <t xml:space="preserve">5 MESES </t>
  </si>
  <si>
    <t xml:space="preserve">FERNANDEZ MALPARTIDA KAREN </t>
  </si>
  <si>
    <t xml:space="preserve">11 MESES </t>
  </si>
  <si>
    <t xml:space="preserve">SANDOVAL COELLO SIDNEY </t>
  </si>
  <si>
    <t xml:space="preserve">AGUIRRE CERVANTES FAUSTO </t>
  </si>
  <si>
    <t xml:space="preserve">05 MESES </t>
  </si>
  <si>
    <t xml:space="preserve">NUÑEZ ARAUJO FREDY ALFREDO </t>
  </si>
  <si>
    <t xml:space="preserve">9 MESES </t>
  </si>
  <si>
    <t>ISIDRO SALAZAR ANGELICA GABRIELA</t>
  </si>
  <si>
    <t xml:space="preserve">6 MESES </t>
  </si>
  <si>
    <t xml:space="preserve">ARELLANO MARTORELL ANTONIO </t>
  </si>
  <si>
    <t xml:space="preserve">8 MESES </t>
  </si>
  <si>
    <t xml:space="preserve">ROJAS MENESES GREGORIO </t>
  </si>
  <si>
    <t xml:space="preserve">SAGRARIO DE LA MERCED HUANUCO </t>
  </si>
  <si>
    <t>1 MES</t>
  </si>
  <si>
    <t xml:space="preserve">PAGO UNICO </t>
  </si>
  <si>
    <t xml:space="preserve">NOLASCO AQUINO YENIDA </t>
  </si>
  <si>
    <t xml:space="preserve">1 MES </t>
  </si>
  <si>
    <t>3 MESES Y 17 DÍAS (107 DÍAS )</t>
  </si>
  <si>
    <t>3 MESES</t>
  </si>
  <si>
    <t xml:space="preserve">MONTES DE ORDOÑEZ VIOLETA </t>
  </si>
  <si>
    <t>1 MES Y 17 DÍAS (47 DIAS )</t>
  </si>
  <si>
    <t>MENSUAL Y PROPORCIONAL</t>
  </si>
  <si>
    <t xml:space="preserve">ROJAS HUAMAN DIGNO ENRIQUE </t>
  </si>
  <si>
    <t xml:space="preserve">2 MESES Y 16 DÍAS </t>
  </si>
  <si>
    <t>MANZANO MARTEL LILIAM MONICA</t>
  </si>
  <si>
    <t>PROPIO</t>
  </si>
  <si>
    <t>700.00m2</t>
  </si>
  <si>
    <t>no</t>
  </si>
  <si>
    <t>mensual</t>
  </si>
  <si>
    <t>10 meses</t>
  </si>
  <si>
    <t>ASOCIACION MINISTERIO DIACONAL PAZ Y ESPERANZA - PAZ Y ESPERANZA</t>
  </si>
  <si>
    <t>BIEN PROPIO</t>
  </si>
  <si>
    <t>NO</t>
  </si>
  <si>
    <t>MENSUAL</t>
  </si>
  <si>
    <t>ROJAS HUAMAN DIGNO ENRIQUE</t>
  </si>
  <si>
    <t>si</t>
  </si>
  <si>
    <t>6 NESES</t>
  </si>
  <si>
    <t>000806 AGRICULTURA HUANUCO</t>
  </si>
  <si>
    <t>BANCO DE LA NACION</t>
  </si>
  <si>
    <t xml:space="preserve"> 00-481-024099</t>
  </si>
  <si>
    <t>PEN</t>
  </si>
  <si>
    <t>000807-REGION HUANUCO TRANSPORTE</t>
  </si>
  <si>
    <t>SOLES</t>
  </si>
  <si>
    <t>UE 302 UGEL LEONCIO PRADO</t>
  </si>
  <si>
    <t xml:space="preserve">BANCO DE LA NACION </t>
  </si>
  <si>
    <t>00-490-014136</t>
  </si>
  <si>
    <t>UE 305 UGEL HLIES 1387</t>
  </si>
  <si>
    <t>UE 309 UGEL LAURICOCHA</t>
  </si>
  <si>
    <t>00-500-000147</t>
  </si>
  <si>
    <t xml:space="preserve">                              -  </t>
  </si>
  <si>
    <t>UE 400 SALUD HUANUCO</t>
  </si>
  <si>
    <t>00-481-024080</t>
  </si>
  <si>
    <t>NUEVO SOL</t>
  </si>
  <si>
    <t>UE 402 HOSPITAL HERMILIO VALDIZAN</t>
  </si>
  <si>
    <t>BANCO DE LA NACIÒN</t>
  </si>
  <si>
    <t xml:space="preserve">00-481-020832      </t>
  </si>
  <si>
    <t>UE 403 SALUD LEONCIO PRADO</t>
  </si>
  <si>
    <t>490-014152</t>
  </si>
  <si>
    <t>UE 405 SALUD HUAMALIES</t>
  </si>
  <si>
    <t>UE 407 RED SALUD PUERTO INCA</t>
  </si>
  <si>
    <t>00-517-001104</t>
  </si>
  <si>
    <t>UE 408 RED DE SALUD AMBO</t>
  </si>
  <si>
    <t>BACO DE LA NACION</t>
  </si>
  <si>
    <t>00-483-000863</t>
  </si>
  <si>
    <t xml:space="preserve"> S/.                        -  </t>
  </si>
  <si>
    <t xml:space="preserve"> S/.    1,171,697.33</t>
  </si>
  <si>
    <t>UE 409 RED DE SALUD PACHITEA</t>
  </si>
  <si>
    <t xml:space="preserve">0488-000888        </t>
  </si>
  <si>
    <t xml:space="preserve"> S/. </t>
  </si>
  <si>
    <t>00-481-015936</t>
  </si>
  <si>
    <t>00-490-014136 CUT</t>
  </si>
  <si>
    <t>R.D.R.  CUT</t>
  </si>
  <si>
    <t>R.D.R. TASAS</t>
  </si>
  <si>
    <t>00-481-015960</t>
  </si>
  <si>
    <t>R.D.R. MEDICINAS</t>
  </si>
  <si>
    <t>00-481-016134</t>
  </si>
  <si>
    <t>490-012230</t>
  </si>
  <si>
    <t>UE 404 RED DE SALUD HUANUCO</t>
  </si>
  <si>
    <t>00-481-031273</t>
  </si>
  <si>
    <t>00-483-000871</t>
  </si>
  <si>
    <t xml:space="preserve"> S/.            8,539.08</t>
  </si>
  <si>
    <t xml:space="preserve">0488-000896        </t>
  </si>
  <si>
    <t>00490-014136</t>
  </si>
  <si>
    <t>TR (18) 1105761.28</t>
  </si>
  <si>
    <t xml:space="preserve">TR (20) </t>
  </si>
  <si>
    <t xml:space="preserve"> S/.       584,392.27</t>
  </si>
  <si>
    <t xml:space="preserve"> S/.       170,515.58</t>
  </si>
  <si>
    <t>00-490-14136</t>
  </si>
  <si>
    <t>00-481-031826</t>
  </si>
  <si>
    <t xml:space="preserve"> S/.         93,318.48</t>
  </si>
  <si>
    <t xml:space="preserve"> S/.       129,497.13</t>
  </si>
  <si>
    <t xml:space="preserve">    -CUT</t>
  </si>
  <si>
    <t>TR/CANON</t>
  </si>
  <si>
    <t>TR/FONCOR</t>
  </si>
  <si>
    <t>2056427: CONSTRUCCION DEL SISTEMA DE AGUA POTABLE Y ALCANTARILLADO DEL CENTRO POBLADO LA ESPERANZA Y ANEXOS - AMARILIS HUANUCO, PROVINCIA DE HUANUCO - HUANUCO</t>
  </si>
  <si>
    <t>AS-SM-163-2019-GRH/GR-1</t>
  </si>
  <si>
    <t>2164917: CREACION DE CAMINO VECINAL DE MONOPAMPA - ABRA ALEGRIA - SHOTOJ - PUENTE CHOROPAMPA, PROVINCIA DE PACHITEA - HUANUCO</t>
  </si>
  <si>
    <t xml:space="preserve">LP-SM-20-2019-GRH/GR-1
</t>
  </si>
  <si>
    <t xml:space="preserve">13/02/2022
</t>
  </si>
  <si>
    <t>2196406: CONSTRUCCION DEL PUENTE TINGO MARIA-CASTILLO GRANDE, DISTRITO DE RUPA RUPA-PROVINCIA DE LEONCIO PRADO-DEPARTAMENTO DE HUANUCO</t>
  </si>
  <si>
    <t xml:space="preserve">AS-SM-110-2018-GRH/GR-2
</t>
  </si>
  <si>
    <t xml:space="preserve">23/05/21
</t>
  </si>
  <si>
    <t>2308385: MEJORAMIENTO DE LOS SERVICIOS DE TRANSITABILIDAD DE LA AVENIDA HEROES DE JACTAY-AV.CIRCUNVALACION, TRAMO CRUZ VERDE -LOMA BLANCA-LAS MORAS Y PUENTE VIACRUCIS, PROVINCIA DE HUANUCO - HUANUCO</t>
  </si>
  <si>
    <t xml:space="preserve">LP-SM-16-2019-GRH/GR-1
</t>
  </si>
  <si>
    <t xml:space="preserve">46,614,701.82
</t>
  </si>
  <si>
    <t xml:space="preserve">22/12/2020
</t>
  </si>
  <si>
    <t>_</t>
  </si>
  <si>
    <t>2320101: MEJORAMIENTO DE LOS SERVICIOS DE EDUCACION SECUNDARIA DEL COLEGIO NACIONAL INDUSTRIAL HERMILIO VALDIZAN, DISTRITO DE HUANUCO, PROVINCIA DE HUANUCO, REGION HUANUCO</t>
  </si>
  <si>
    <t>LP-SM-33-2019-GRH/GR-1</t>
  </si>
  <si>
    <t>2214487: MEJORAMIENTO DEL SERVICIO EDUCATIVO DE LA INSTITUCION EDUCATIVA DE TUPAC AMARU II, DISTRITO DE PANAO, PROVINCIA DE PACHITEA - HUANUCO</t>
  </si>
  <si>
    <t xml:space="preserve">LP-SM-25-2019-GRH/GR-1
</t>
  </si>
  <si>
    <t xml:space="preserve">01/04/2021
</t>
  </si>
  <si>
    <t>2308399: MEJORAMIENTO DE LOS SERVICIOS DE TRANSITABILIDAD DEL PUENTE ESTEBAN PAVLETICH, CREACION DE LOS SERVICIOS DE TRANSITABILIDAD DEL PUENTE CIRCUNVALACION Y ACCESOS EN LA AV. COLECTORA, DISTRITO DE AMARILIS, PROVINCIA Y DEPARTAMENTO DE HUANUCO</t>
  </si>
  <si>
    <t xml:space="preserve">LP-SM-15-2019-GRH/GR-1
</t>
  </si>
  <si>
    <t xml:space="preserve">25852698.28
</t>
  </si>
  <si>
    <t xml:space="preserve">17/05/21
</t>
  </si>
  <si>
    <t>2324482: MEJORAMIENTO DE LOS SERVICIOS DE SALUD DEL CENTRO DE SALUD YUYAPICHIS EN EL DISTRITO DE YUYAPICHIS, PROVINCIA DE PUERTO INCA - REGION HUANUCO</t>
  </si>
  <si>
    <t xml:space="preserve">AS-SM-55-2019-GRH/GR-1
</t>
  </si>
  <si>
    <t xml:space="preserve">27/02/21
</t>
  </si>
  <si>
    <t>2309621: MEJORAMIENTO, AMPLIACION DEL SERVICIO EDUCATIVO EN EL INSTITUTO PEDAGOGICO PUBLICO JUANA MORENO DISTRITO DE LLATA, HUAMALES, HUANUCO</t>
  </si>
  <si>
    <t xml:space="preserve">LP-SM-1-2019-GRH/GR-1
</t>
  </si>
  <si>
    <t xml:space="preserve">10/06/2020
</t>
  </si>
  <si>
    <t xml:space="preserve">AS-SM-66-2019-GRH/GR-1
</t>
  </si>
  <si>
    <t xml:space="preserve">17/03/2020
</t>
  </si>
  <si>
    <t>31/11/20</t>
  </si>
  <si>
    <t xml:space="preserve">05/04/2020
</t>
  </si>
  <si>
    <t xml:space="preserve">30/03/2020
</t>
  </si>
  <si>
    <t>2324286: MEJORAMIENTO DE LOS SERVICIOS DE SALUD DEL PUESTO DE SALUD SAN PEDRO DE CHOLON, DISTRITO DE CHOLON, PROVINCIA DE MARAÑON, REGION HUANUCO</t>
  </si>
  <si>
    <t xml:space="preserve">LP-SM-10-2019-GRH/GR-1
</t>
  </si>
  <si>
    <t xml:space="preserve">13/11/2020
</t>
  </si>
  <si>
    <t>2308074: AMPLIACION DE LOS SERVICIOS DE EDUCACION SECUNDARIA EN LA INSTITUCION EDUCATIVA N 32082 DE PAGSHAG, DISTRITO DE CHURUBAMBA, PROVINCIA Y REGION HUANUCO</t>
  </si>
  <si>
    <t xml:space="preserve">LP-SM-31-2019-GRH/GR-1
</t>
  </si>
  <si>
    <t xml:space="preserve">27/12/2020
</t>
  </si>
  <si>
    <t>2324622: MEJORAMIENTO DE LOS SERVICIOS DE SALUD DEL CENTRO DE SALUD DE MONZON EN EL DISTRITO DE MONZON, PROVINCIA DE HUAMALIES - HUANUCO</t>
  </si>
  <si>
    <t>lICITACION PUBLICA</t>
  </si>
  <si>
    <t xml:space="preserve">LP-SM-8-2019-GRH/GR-1
</t>
  </si>
  <si>
    <t xml:space="preserve">15/03/2021
</t>
  </si>
  <si>
    <t>2441667: CONSTRUCCION DE DEFENSA RIBEREÑA; EN EL(LA) SISTEMA DE AGUA POTABLE EN LA LOCALIDAD QUINCHAS, DISTRITO DE RIPAN, PROVINCIA DOS DE MAYO, DEPARTAMENTO HUANUCO</t>
  </si>
  <si>
    <t xml:space="preserve">LP-SM-28-2019-GRH/GR-1
</t>
  </si>
  <si>
    <t>2443724: REPARACION DE LINEA DE CONDUCCION, CANAL DE RIEGO Y TOMAS O CENTROS DE MEDIDORES; EN EL(LA) SERVICIO DE AGUA PARA RIEGO DE LOS CENTROS POBLADOS ANTIJIRCA - CANCAN DISTRITO DE CHURUBAMBA, PROVINCIA HUANUCO, DEPARTAMENTO HUANUCO</t>
  </si>
  <si>
    <t xml:space="preserve">LP-SM-30-2019-GRH/GR-1
</t>
  </si>
  <si>
    <t>2260586: MEJORAMIENTO DE LOS SERVICIOS DE EDUCACION EN LA INSTITUCION EDUCATIVA PRIMARIA N 33331 DE LA LOCALIDAD DE PRIMAVERA, DISTRITO Y PROVINCIA DE HUACAYBAMBA - HUANUCO</t>
  </si>
  <si>
    <t xml:space="preserve">AS-SM-83-2019-GRH/GR-1
</t>
  </si>
  <si>
    <t xml:space="preserve">10/06/20
</t>
  </si>
  <si>
    <t>2198756: INSTALACION DEL SISTEMA DE RIEGO TECNIFICADO POR ASPERSION EN LA LOCALIDAD DE CHINCHAYPARAC, DISTRITO DE SAN FRANCISCO DE CAYRAN, PROVINCIA DE HUANUCO, REGION HUANUCO</t>
  </si>
  <si>
    <t xml:space="preserve">LP-SM-27-2019-GRH/GR-1
</t>
  </si>
  <si>
    <t xml:space="preserve">29/06/20
</t>
  </si>
  <si>
    <t>2441602: CONSTRUCCION DE DEFENSA RIBEREÑA; EN EL(LA) CAMAL MUNICIPAL EN LA LOCALIDAD SHAYAN, DISTRITO DE LA UNION, PROVINCIA DOS DE MAYO, DEPARTAMENTO HUANUCO</t>
  </si>
  <si>
    <t xml:space="preserve">LP-SM-29-2019-GRH/GR-1
</t>
  </si>
  <si>
    <t>2441579: REPARACION DE DEFENSA RIBEREÑA, VEREDA, RED DE ALCANTARILLADO Y BARANDAS; EN EL(LA) MERCADO MUNICIPAL DE LA UNION DISTRITO DE LA UNION, PROVINCIA DOS DE MAYO, DEPARTAMENTO HUANUCO</t>
  </si>
  <si>
    <t xml:space="preserve">AS-SM-76-2019-GRH/GR-1
</t>
  </si>
  <si>
    <t xml:space="preserve">26/02/2020
</t>
  </si>
  <si>
    <t>2260457: MEJORAMIENTO E INSTALACION DE LOS SERVICIOS EDUCATIVOS EN LA INSTITUCION EDUCATIVA INICIAL N 690 DE SAN GABRIEL DE LA LOCALIDAD DE CAYHUAYNA, DISTRITO DE PILLCOMARCA, PROVINCIA DE HUANUCO-HUANUCO</t>
  </si>
  <si>
    <t xml:space="preserve">LP-SM-3-2019-GRH/GR-1
</t>
  </si>
  <si>
    <t xml:space="preserve">12/02/20
</t>
  </si>
  <si>
    <t>2303768: MEJORAMIENTO E INSTALACION DE LOS SERVICIOS EDUCATIVOS EN LA INSTITUCION N 518, DE LA LOCALIDAD DE UMBE, DISTRITO DE CANCHABAMBA, PROVINCIA DE HUACAYBAMBA, REGION HUANUCO</t>
  </si>
  <si>
    <t xml:space="preserve">AS-SM-130-2019-GRH/GR-1
</t>
  </si>
  <si>
    <t xml:space="preserve">28/12/2020
</t>
  </si>
  <si>
    <t>2261602: MEJORAMIENTO E INSTALACION DE LOS SERVICIOS EDUCATIVOS EN LA INSTITUCION EDUCATIVA INICIAL N 558 DE CENTRO POBLADO DE LEON PAMPA, DISTRITO DE CHINCHAO, PROVINCIA DE HUANUCO-HUANUCO</t>
  </si>
  <si>
    <t xml:space="preserve">AS-SM-69-2019-GRH/PR-1
</t>
  </si>
  <si>
    <t xml:space="preserve">07/04/2020
</t>
  </si>
  <si>
    <t>2096035: AMPLIACION Y SUSTITUCION DE INFRAESTRUCTURA Y EQUIPAMIENTO DE LA INSTITUCION EDUCATIVA INICIAL Nº 311 DE FONAVI III, DISTRITO DE AMARILIS - HUANUCO - HUANUCO</t>
  </si>
  <si>
    <t xml:space="preserve">LP-SM-6-2019-GRH/GR-1
</t>
  </si>
  <si>
    <t xml:space="preserve">25/05/2020
</t>
  </si>
  <si>
    <t>2367295: AMPLIACION Y MEJORAMIENTO DEL SERVICIO EDUCATIVO DE LA I.E. INICIAL ESCOLARIZADO N 610 DEL CENTRO POBLADO YANACANDADO, DISTRITO DE MONZON - HUAMALIES - HUANUCO</t>
  </si>
  <si>
    <t>AS-SM-152-2019-GRH/GR-1</t>
  </si>
  <si>
    <t>2186113: INSTALACION DE LOS SERVICIOS DE EDUCACION INICIAL N 466 EN LA LOCALIDAD EL TRIUNFO DISTRITO DE CHOLON, PROVINCIA DE MARAÑON, DEPARTAMENTO DE HUANUCO</t>
  </si>
  <si>
    <t xml:space="preserve">AS-SM-47-2019-GRH/GR-1
</t>
  </si>
  <si>
    <t>2441682: RENOVACION DE AULA FUNCIONAL; ADQUISICION DE TABURETES PARA AULAS DE CLASE, MESAS PARA AULAS DE CLASE, CAJONERAS O ESTANTERIAS NO MODULARES Y TABLEROS DE TIZA O ACCESORIOS; EN EL(LA) IE 32645 - SAN RAFAEL EN LA LOCALIDAD CARAMPAYOG, DISTRITO DE SAN RAFAEL, PROVINCIA AMBO, DEPARTAMENTO HUANUCO</t>
  </si>
  <si>
    <t xml:space="preserve">AS-SM-105-2019-GRH/GR-1
</t>
  </si>
  <si>
    <t>2443566: RENOVACION DE AULA; ADQUISICION DE ASIENTOS, MESAS, CAJONERAS O ESTANTERIAS Y TABLEROS; EN EL(LA) IE 32287 - CHORAS EN LA LOCALIDAD QUILCAYHUARIN, DISTRITO DE CHORAS, PROVINCIA YAROWILCA, DEPARTAMENTO HUANUCO</t>
  </si>
  <si>
    <t xml:space="preserve">AS-SM-125-2019-GRH/GR-1
</t>
  </si>
  <si>
    <t>2443831: RENOVACION DE CANAL DE RIEGO; EN EL(LA) LOCALIDADES DE ISHOCAN - HUANDOBAMBA DISTRITO DE AMBO, PROVINCIA AMBO, DEPARTAMENTO HUANUCO</t>
  </si>
  <si>
    <t xml:space="preserve">AS-SM-106-2019-GRH/GR-1
</t>
  </si>
  <si>
    <t>2259441: INSTALACION DEL SERVICIO EDUCATIVO EN LA INSTITUCION EDUCATIVA INICIAL ESCOLARIZADA N 581 DE LA LOCALIDAD DE SAN SEBASTIAN DE GORAMARCA, DISTRITO DE SANTA MARIA DEL VALLE, PROVINCIA DE HUANUCO - HUANUCO</t>
  </si>
  <si>
    <t xml:space="preserve">AS-SM-70-2019-GRH/GR-1
</t>
  </si>
  <si>
    <t xml:space="preserve">24/03/2020
</t>
  </si>
  <si>
    <t>2443767: RENOVACION DE AULA FUNCIONAL; ADQUISICION DE TABURETES PARA AULAS DE CLASE, MESAS PARA AULAS DE CLASE, CAJONERAS O ESTANTERIAS NO MODULARES Y TABLEROS DE TIZA O ACCESORIOS; EN EL(LA) IE 633 - CHUQUIS EN LA LOCALIDAD SAN FRANCISCO DE CASHA, DISTRITO DE CHUQUIS, PROVINCIA DOS DE MAYO, DEPARTAMENTO HUANUCO</t>
  </si>
  <si>
    <t xml:space="preserve">AS-SM-104-2019-GRH/GR-1
</t>
  </si>
  <si>
    <t>2105555: REHABILITACION, MEJORAMIENTO DEL CAMINO VECINAL CHACAPAMPA - ICHOCAN, PROVINCIA DE AMBO - HUANUCO</t>
  </si>
  <si>
    <t xml:space="preserve">AS-SM-101-2019-GRH-GR-1
</t>
  </si>
  <si>
    <t>2450843: CONSTRUCCION DE AMBIENTE U OFICINA ADMINISTRATIVA; EN EL(LA) CONSEJO REGIONAL DEL GOBIERNO REGIONAL HUANUCO, DISTRITO DE AMARILIS, PROVINCIA HUANUCO, DEPARTAMENTO HUANUCO</t>
  </si>
  <si>
    <t xml:space="preserve">AS-SM-90-2019-GRH/GR-1
</t>
  </si>
  <si>
    <t xml:space="preserve">26/03/2020
</t>
  </si>
  <si>
    <t>2443926: REPARACION DE AULA; ADQUISICION DE ASIENTOS, MESAS, CAJONES O ESTANTES PARA TABLEROS Y TABLEROS; EN EL(LA) IE 86865 - HUACAYBAMBA DISTRITO DE HUACAYBAMBA, PROVINCIA HUACAYBAMBA, DEPARTAMENTO HUANUCO</t>
  </si>
  <si>
    <t xml:space="preserve">AS-SM-108-2019-GRH/GR-1
</t>
  </si>
  <si>
    <t>2443628: REPARACION DE MURO DE CONTENCION; EN EL(LA) MERCADO MUNICIPAL DE CHORAS; DISTRITO DE CHORAS, PROVINCIA YAROWILCA, DEPARTAMENTO HUANUCO</t>
  </si>
  <si>
    <t xml:space="preserve">AS-SM-124-2019-GRH/GR-1
</t>
  </si>
  <si>
    <t>2443641: REPARACION DE BOCATOMA Y LINEA DE CONDUCCION; EN EL(LA) SERVICIO DE AGUA PARA RIEGO HUASHGA - NEOCOLCA DISTRITO DE HUACAYBAMBA, PROVINCIA HUACAYBAMBA, DEPARTAMENTO HUANUCO</t>
  </si>
  <si>
    <t xml:space="preserve">AS-SM-110-2019-GRH/GR-1
</t>
  </si>
  <si>
    <t>2409/2020</t>
  </si>
  <si>
    <t>2443935: REPARACION DE CAPTACION, CAMARA DE VALVULAS Y LINEA DE CONDUCCION; EN EL(LA) LOCALIDADES DE CHACOS Y SAN RAFAEL DISTRITO DE SAN RAFAEL, PROVINCIA AMBO, DEPARTAMENTO HUANUCO</t>
  </si>
  <si>
    <t xml:space="preserve">AS-SM-109-2019-GRH/GR-1
</t>
  </si>
  <si>
    <t>2443616: REPARACION DE MURO DE CONTENCION; EN EL(LA) CAMINO VECINAL TRAMO HUACORA - PAMPAS, EN LOS CENTROS POBLADOS HUACORA Y PAMPAS; DISTRITO DE YACUS, PROVINCIA HUANUCO, DEPARTAMENTO HUANUCO</t>
  </si>
  <si>
    <t xml:space="preserve">AS-SM-111-2019-GRH/GR-1
</t>
  </si>
  <si>
    <t>2441683: REPARACION DE LINEA DE CONDUCCION Y CAMARA DE VALVULAS; EN EL(LA) SISTEMA DE AGUA POTABLE EN LA LOCALIDAD QUINCHAS, DISTRITO DE RIPAN, PROVINCIA DOS DE MAYO, DEPARTAMENTO HUANUCO</t>
  </si>
  <si>
    <t xml:space="preserve">AS-SM-102-2019-GRH/GR-1
</t>
  </si>
  <si>
    <t xml:space="preserve">14/11/20
</t>
  </si>
  <si>
    <t>2056427</t>
  </si>
  <si>
    <t>2164917</t>
  </si>
  <si>
    <t>2196406</t>
  </si>
  <si>
    <t>2308385</t>
  </si>
  <si>
    <t>2320101</t>
  </si>
  <si>
    <t>2214487</t>
  </si>
  <si>
    <t>2308399</t>
  </si>
  <si>
    <t>2324482</t>
  </si>
  <si>
    <t>2309621</t>
  </si>
  <si>
    <t>2193859: INSTALACION DE LOS SERVICIOS DE EDUCACION INICIAL ESCOLARIZADA QUE LES CORRESPONDE EN LOS CENTROS POBLADOS DE GUENAYHUILCA, GORGOR, TICTE, CHIPAQUILLO Y TANCUY, DISTRITOS DE MARIAS Y CHUQUIS, PROVINCIA DOS DE MAYO - REGION HUANUCO. ITEM GUENAYHUILCA</t>
  </si>
  <si>
    <t>2193859</t>
  </si>
  <si>
    <t>2193859: INSTALACION DE LOS SERVICIOS DE EDUCACION INICIAL ESCOLARIZADA QUE LES CORRESPONDE EN LOS CENTROS POBLADOS DE GUENAYHUILCA, GORGOR, TICTE, CHIPAQUILLO Y TANCUY, DISTRITOS DE MARIAS Y CHUQUIS, PROVINCIA DOS DE MAYO - REGION HUANUCO. ITEM GORGOR</t>
  </si>
  <si>
    <t>2193859: INSTALACION DE LOS SERVICIOS DE EDUCACION INICIAL ESCOLARIZADA QUE LES CORRESPONDE EN LOS CENTROS POBLADOS DE GUENAYHUILCA, GORGOR, TICTE, CHIPAQUILLO Y TANCUY, DISTRITOS DE MARIAS Y CHUQUIS, PROVINCIA DOS DE MAYO - REGION HUANUCO. ITEM TICTE</t>
  </si>
  <si>
    <t>2193859: INSTALACION DE LOS SERVICIOS DE EDUCACION INICIAL ESCOLARIZADA QUE LES CORRESPONDE EN LOS CENTROS POBLADOS DE GUENAYHUILCA, GORGOR, TICTE, CHIPAQUILLO Y TANCUY, DISTRITOS DE MARIAS Y CHUQUIS, PROVINCIA DOS DE MAYO - REGION HUANUCO. ITEM CHIPAQUILLO</t>
  </si>
  <si>
    <t>2193859: INSTALACION DE LOS SERVICIOS DE EDUCACION INICIAL ESCOLARIZADA QUE LES CORRESPONDE EN LOS CENTROS POBLADOS DE GUENAYHUILCA, GORGOR, TICTE, CHIPAQUILLO Y TANCUY, DISTRITOS DE MARIAS Y CHUQUIS, PROVINCIA DOS DE MAYO - REGION HUANUCO. ITEM TANCUY</t>
  </si>
  <si>
    <t>2324286</t>
  </si>
  <si>
    <t>2308074</t>
  </si>
  <si>
    <t>2324622</t>
  </si>
  <si>
    <t>2441667</t>
  </si>
  <si>
    <t>2443724</t>
  </si>
  <si>
    <t>2260586</t>
  </si>
  <si>
    <t>2198756</t>
  </si>
  <si>
    <t>2441602</t>
  </si>
  <si>
    <t>2441579</t>
  </si>
  <si>
    <t>2260457</t>
  </si>
  <si>
    <t>2303768</t>
  </si>
  <si>
    <t>2261602</t>
  </si>
  <si>
    <t>2096035</t>
  </si>
  <si>
    <t>2367295</t>
  </si>
  <si>
    <t>2186113</t>
  </si>
  <si>
    <t>2441682</t>
  </si>
  <si>
    <t>2443566</t>
  </si>
  <si>
    <t>2443831</t>
  </si>
  <si>
    <t>2259441</t>
  </si>
  <si>
    <t>2443767</t>
  </si>
  <si>
    <t>2105555</t>
  </si>
  <si>
    <t>2450843</t>
  </si>
  <si>
    <t>2443926</t>
  </si>
  <si>
    <t>2443628</t>
  </si>
  <si>
    <t>2443641</t>
  </si>
  <si>
    <t>2443935</t>
  </si>
  <si>
    <t>2443616</t>
  </si>
  <si>
    <t>2441683</t>
  </si>
  <si>
    <t>F-7</t>
  </si>
  <si>
    <t>F-6</t>
  </si>
  <si>
    <t>F-5</t>
  </si>
  <si>
    <t>F-4</t>
  </si>
  <si>
    <t>F-3</t>
  </si>
  <si>
    <t>F-2</t>
  </si>
  <si>
    <t>SPB</t>
  </si>
  <si>
    <t>SPC</t>
  </si>
  <si>
    <t>SPD</t>
  </si>
  <si>
    <t>SPF</t>
  </si>
  <si>
    <t>STB</t>
  </si>
  <si>
    <t>STC</t>
  </si>
  <si>
    <t>STD</t>
  </si>
  <si>
    <t>STF</t>
  </si>
  <si>
    <t>SAB</t>
  </si>
  <si>
    <t>SAC</t>
  </si>
  <si>
    <t>SAD</t>
  </si>
  <si>
    <t>SAF</t>
  </si>
  <si>
    <t>CARRERAS ESPECIALES</t>
  </si>
  <si>
    <t>PROFESIONALES DE LA SALUD</t>
  </si>
  <si>
    <t>REFORMA MAGISTERIAL</t>
  </si>
  <si>
    <t>PROFESOR CONTRATADO</t>
  </si>
  <si>
    <t>AUXILIAR DE EDUCACIÓN</t>
  </si>
  <si>
    <t>DOCENTE E INSTITUTO DE EDUCACIÓN SUPERIOR</t>
  </si>
  <si>
    <t>OTROS ACTIVOS</t>
  </si>
  <si>
    <t>Destacados</t>
  </si>
  <si>
    <t>Serums</t>
  </si>
  <si>
    <t>Prof. por hora</t>
  </si>
  <si>
    <t>Consejero Regional</t>
  </si>
  <si>
    <t>Eventual</t>
  </si>
  <si>
    <t>Palma Magisterial</t>
  </si>
  <si>
    <t>PENSIONISTAS</t>
  </si>
  <si>
    <t>Pensionistas</t>
  </si>
  <si>
    <t>Sobrevivientes</t>
  </si>
  <si>
    <t>PpR</t>
  </si>
  <si>
    <t>UGEL</t>
  </si>
  <si>
    <t>Practicantes</t>
  </si>
  <si>
    <t>Promotoas</t>
  </si>
  <si>
    <t>Funcionarios y Directivos</t>
  </si>
  <si>
    <t>Profesionales</t>
  </si>
  <si>
    <t>Tecnicos</t>
  </si>
  <si>
    <t>Auxiliares</t>
  </si>
  <si>
    <t>Reforma Magisterial</t>
  </si>
  <si>
    <t>Porfesor Contratado</t>
  </si>
  <si>
    <t>Auxiliar de Educación</t>
  </si>
  <si>
    <t>Docente de Instituto de Educación Superior</t>
  </si>
  <si>
    <t>Prof. por Hora</t>
  </si>
  <si>
    <t>Asistencial - Profesionales</t>
  </si>
  <si>
    <t>Asistencial - Técnicos</t>
  </si>
  <si>
    <t>Asistencial - Auxilaires</t>
  </si>
  <si>
    <t>Profesionales de la Salud</t>
  </si>
  <si>
    <t>Serum</t>
  </si>
  <si>
    <t xml:space="preserve">     CAS</t>
  </si>
  <si>
    <t>Cas</t>
  </si>
  <si>
    <t xml:space="preserve">    OTROS</t>
  </si>
  <si>
    <t>Practicante</t>
  </si>
  <si>
    <t>Promotoras</t>
  </si>
  <si>
    <t>001 SEDE HUÁNUCO</t>
  </si>
  <si>
    <t>RECURSOS ORDINARIOS</t>
  </si>
  <si>
    <t>Gerente General</t>
  </si>
  <si>
    <t>Luis Augusto Briceño Jara</t>
  </si>
  <si>
    <t>Contador Publico</t>
  </si>
  <si>
    <t>Superior</t>
  </si>
  <si>
    <t>Titulo Profesióonal,</t>
  </si>
  <si>
    <t>N° 001-2019-GRH/GR</t>
  </si>
  <si>
    <t>12 MESES</t>
  </si>
  <si>
    <t>N° 001-2020-GRH/GR</t>
  </si>
  <si>
    <t>Consultora</t>
  </si>
  <si>
    <t>Edelmira Zulma Picón Ruiz</t>
  </si>
  <si>
    <t>Abogada</t>
  </si>
  <si>
    <t>N° 002-2019-GRH/GR</t>
  </si>
  <si>
    <t>N° 002-2020-GRH/GR</t>
  </si>
  <si>
    <t>10</t>
  </si>
  <si>
    <t>Consultor</t>
  </si>
  <si>
    <t>Pedro Antonio Carrasco Guerra</t>
  </si>
  <si>
    <t>Ingeniero Ambiental</t>
  </si>
  <si>
    <t>N° 003-2019-GRH/GR</t>
  </si>
  <si>
    <t>N° 003-2020-GRH/GR</t>
  </si>
  <si>
    <t>Eduardo Rubira Acosta</t>
  </si>
  <si>
    <t>N° 004-2019-GRH/GR</t>
  </si>
  <si>
    <t>6 MESES</t>
  </si>
  <si>
    <t>Silvia Dalila Sullca</t>
  </si>
  <si>
    <t>Ingeniera Agronomo</t>
  </si>
  <si>
    <t>N° 005-2019-GRH/GR</t>
  </si>
  <si>
    <t>Fidel Félix Montes Godoy</t>
  </si>
  <si>
    <t>Economista</t>
  </si>
  <si>
    <t>N° 007-2019-GRH/GR</t>
  </si>
  <si>
    <t>N° 007-2020-GRH/GR</t>
  </si>
  <si>
    <t>Bahuer Gilmar López Tucto</t>
  </si>
  <si>
    <t>Nutricionista</t>
  </si>
  <si>
    <t>N° 006-2019-GRH/GR</t>
  </si>
  <si>
    <t>10 MESES</t>
  </si>
  <si>
    <t>Lening Llanos Dosantos</t>
  </si>
  <si>
    <t>Sociologo</t>
  </si>
  <si>
    <t>N° 008-2019-GRH/GR</t>
  </si>
  <si>
    <t>Yoel Eduardo Alcedo Benancio</t>
  </si>
  <si>
    <t>N° 009-2019-GRH/GR</t>
  </si>
  <si>
    <t>N° 006-2020-GRH/GR</t>
  </si>
  <si>
    <t>César Salazar Rojas</t>
  </si>
  <si>
    <t>Ingeniero de Sistemas e Infomatica</t>
  </si>
  <si>
    <t>N° 010-2019-GRH/GR</t>
  </si>
  <si>
    <t>N° 008-2020-GRH/GR</t>
  </si>
  <si>
    <t>Miguel Enrique, Leonardo Carranza</t>
  </si>
  <si>
    <t>Ingeniero Mecanico Electrico</t>
  </si>
  <si>
    <t>N° 011-2019-GRH/GR</t>
  </si>
  <si>
    <t>N° 004-2020-GRH/GR</t>
  </si>
  <si>
    <t>Elvino Benancio Quijano Remigio</t>
  </si>
  <si>
    <t>Ingeniero Industrial</t>
  </si>
  <si>
    <t>N° 013-2019-GRH/GR</t>
  </si>
  <si>
    <t>N° 010-2020-GRH/GR</t>
  </si>
  <si>
    <t>Edward Christian Calixto Llanos</t>
  </si>
  <si>
    <t>N° 014-2019-GRH/GR</t>
  </si>
  <si>
    <t>N° 009-2020-GRH/GR</t>
  </si>
  <si>
    <t>Alex Olimpio Córdova Aquino</t>
  </si>
  <si>
    <t>ingeniero Civil</t>
  </si>
  <si>
    <t>N° 015-2020-GRH/GR</t>
  </si>
  <si>
    <t>Aldrin Krujer Cayetano Cornelio</t>
  </si>
  <si>
    <t>Ingeniero Sistemas</t>
  </si>
  <si>
    <t>N° 017-2019-GRH/GR</t>
  </si>
  <si>
    <t>2 MESES</t>
  </si>
  <si>
    <t>N° 005-2020-GRH/GR</t>
  </si>
  <si>
    <t>305 EDUCACION HUAMALIES</t>
  </si>
  <si>
    <t>R.O</t>
  </si>
  <si>
    <t>RESPONSABLE LOCAL DE CALIDAD DE LA INFORMACION</t>
  </si>
  <si>
    <t>47121919</t>
  </si>
  <si>
    <t>GARCIA LAGUNA, JHON ERICK</t>
  </si>
  <si>
    <t>CONTADOR</t>
  </si>
  <si>
    <t>TITULADO</t>
  </si>
  <si>
    <t>ADMINISTRATIVO DE RED EDUCATIVA RURAL</t>
  </si>
  <si>
    <t>10860068</t>
  </si>
  <si>
    <t>PALACIOS BORJA, NOELIA ANATOLIA</t>
  </si>
  <si>
    <t>PROFESORA</t>
  </si>
  <si>
    <t>DOCENTE</t>
  </si>
  <si>
    <t>46603412</t>
  </si>
  <si>
    <t>SABRERA JARA, YULIZA BEATRIZ</t>
  </si>
  <si>
    <t>47364175</t>
  </si>
  <si>
    <t>FLORES ESPIRITU, AMBY KATTY</t>
  </si>
  <si>
    <t>71917232</t>
  </si>
  <si>
    <t>BRAVO OCHOA, DELHI MARLENI</t>
  </si>
  <si>
    <t>COORDINADOR(A) DE RER</t>
  </si>
  <si>
    <t>22884032</t>
  </si>
  <si>
    <t>ESPIRITU CAMPO, EDITH GREGORIA</t>
  </si>
  <si>
    <t>80074838</t>
  </si>
  <si>
    <t>PEÑA LEIVA, EVER</t>
  </si>
  <si>
    <t>PROFESOR</t>
  </si>
  <si>
    <t>22876696</t>
  </si>
  <si>
    <t>ROSADO HUARAC, WILLY</t>
  </si>
  <si>
    <t>19696801</t>
  </si>
  <si>
    <t>ASCATE MURGA, MARITZA MARILU</t>
  </si>
  <si>
    <t>APOYO EDUCATIVO</t>
  </si>
  <si>
    <t>71931537</t>
  </si>
  <si>
    <t>HUAMAN TRINIDAD, HASLER</t>
  </si>
  <si>
    <t xml:space="preserve">EGRESADO EN EDUCACION </t>
  </si>
  <si>
    <t>48454534</t>
  </si>
  <si>
    <t>CUEVA CALIXTO, TECHI MARUJA</t>
  </si>
  <si>
    <t>44428216</t>
  </si>
  <si>
    <t>TARAZONA MARTEL, KELIN DIOGENES</t>
  </si>
  <si>
    <t>44144060</t>
  </si>
  <si>
    <t>GUZMAN LIVIAS, ROLANDO HUGO</t>
  </si>
  <si>
    <t>42036909</t>
  </si>
  <si>
    <t>DAZA TRUJILLO, BENILDO RONOLFO</t>
  </si>
  <si>
    <t>40300041</t>
  </si>
  <si>
    <t>ESCALANTE LAVERIANO, VERONICA CELIA</t>
  </si>
  <si>
    <t>22896149</t>
  </si>
  <si>
    <t>ASENCIOS SALAZAR, NAZARIO SERAFIN</t>
  </si>
  <si>
    <t>22891197</t>
  </si>
  <si>
    <t>ORTIZ REYES, ELSA MARLENE</t>
  </si>
  <si>
    <t>22890625</t>
  </si>
  <si>
    <t>SANTIAGO MORALES, JANE VIOLETA</t>
  </si>
  <si>
    <t>22880699</t>
  </si>
  <si>
    <t>JAIMES BARRIONUEVO, EMILIANO EMER</t>
  </si>
  <si>
    <t>22878349</t>
  </si>
  <si>
    <t>CEFERINO ROJAS, EMER</t>
  </si>
  <si>
    <t>22877931</t>
  </si>
  <si>
    <t>PADILLA CAPCHA, SAN JUAN TEOLOGO</t>
  </si>
  <si>
    <t>22864133</t>
  </si>
  <si>
    <t>AQUILINO HUANCA, NESTOR JULIO</t>
  </si>
  <si>
    <t>22863883</t>
  </si>
  <si>
    <t>RIMAS ROJAS, ALVINO ISIDRO</t>
  </si>
  <si>
    <t>15998151</t>
  </si>
  <si>
    <t>NIETO CADILLO, CLOTILDE REINA</t>
  </si>
  <si>
    <t>COORDINADOR ADMINISTRATIVO Y DE RECURSOS EDUCATIVOS PARA ZONAS RURALES</t>
  </si>
  <si>
    <t>71917212</t>
  </si>
  <si>
    <t>BRAVO SEBASTIAN, ROBERTO ANIBAL</t>
  </si>
  <si>
    <t xml:space="preserve">LIC. ADMINISTRACION </t>
  </si>
  <si>
    <t>45255171</t>
  </si>
  <si>
    <t>VALVERDE CIERTO, CRISS MILAGROS</t>
  </si>
  <si>
    <t>70087039</t>
  </si>
  <si>
    <t>ITURRIZAGA ISLA, NOHELIA</t>
  </si>
  <si>
    <t>73009075</t>
  </si>
  <si>
    <t>TARAZONA BENANCIO, ELINA</t>
  </si>
  <si>
    <t>44966169</t>
  </si>
  <si>
    <t>VALLADARES SOTO, JOEL ANDRES</t>
  </si>
  <si>
    <t>46930601</t>
  </si>
  <si>
    <t>TRUJILLO JUSTO, ROMULO</t>
  </si>
  <si>
    <t>COORDINADOR ADMINISTRATIVO Y DE RECURSOS EDUCATIVOS PARA ZONAS URBANAS</t>
  </si>
  <si>
    <t>46935346</t>
  </si>
  <si>
    <t>ZELAYA SALAZAR, HAROLD JOSEPH</t>
  </si>
  <si>
    <t>47664523</t>
  </si>
  <si>
    <t>GARCIA PINEDA, GIANINA IRMA</t>
  </si>
  <si>
    <t>47961650</t>
  </si>
  <si>
    <t>SANTOS VERAMENDI, SUN YAT SEN</t>
  </si>
  <si>
    <t>22887115</t>
  </si>
  <si>
    <t>CABALLERO RIMAC, IGNACIO HILARIO</t>
  </si>
  <si>
    <t>46902930</t>
  </si>
  <si>
    <t>ALVARADO LAZARO, JACKELINE LIZBETH</t>
  </si>
  <si>
    <t>42484210</t>
  </si>
  <si>
    <t>APONTE ROJAS, ESTHER CLEMENCIA</t>
  </si>
  <si>
    <t>42898430</t>
  </si>
  <si>
    <t>JORGE HILARIO, AMELIA</t>
  </si>
  <si>
    <t>76557830</t>
  </si>
  <si>
    <t>JAVIER VALDIVIA, JAIRO JESUS</t>
  </si>
  <si>
    <t>05399469</t>
  </si>
  <si>
    <t>SANCHO BUSTAMANTE, CARLOS ALBERTO</t>
  </si>
  <si>
    <t>COORDINADOR DE INNOVACION Y SOPORTE TECNOLOGICO_JEC</t>
  </si>
  <si>
    <t>73638951</t>
  </si>
  <si>
    <t>GAVINO VALENZUELA, ESTEBAN</t>
  </si>
  <si>
    <t>73101707</t>
  </si>
  <si>
    <t>RIVERA TORRES, GLEISHY MERCEDES</t>
  </si>
  <si>
    <t>72556099</t>
  </si>
  <si>
    <t>FLORES GARCIA, EVER ADRIAN</t>
  </si>
  <si>
    <t>48260115</t>
  </si>
  <si>
    <t>JORGE CRISTOBAL, WALTER ELMER</t>
  </si>
  <si>
    <t>47732010</t>
  </si>
  <si>
    <t>ASENCIOS GARCIA, GLORIA ESTHER</t>
  </si>
  <si>
    <t>47172678</t>
  </si>
  <si>
    <t>GAMEZ SALAZAR, GILDER JORGE</t>
  </si>
  <si>
    <t>47169997</t>
  </si>
  <si>
    <t>ATANACIO INGA, IDA SILSA</t>
  </si>
  <si>
    <t>47165376</t>
  </si>
  <si>
    <t>ASENCIOS GARCIA, YESI CARMEN</t>
  </si>
  <si>
    <t>47129976</t>
  </si>
  <si>
    <t>SANTILLAN CERVANTES, JHON MAYCOL</t>
  </si>
  <si>
    <t>46635043</t>
  </si>
  <si>
    <t>PICON REYES, ROY ABRAHAM</t>
  </si>
  <si>
    <t>46377580</t>
  </si>
  <si>
    <t>CHAUPIS ROJAS, NELZON ELISEO</t>
  </si>
  <si>
    <t>45271969</t>
  </si>
  <si>
    <t>ASENCIOS CEFERINO, LENIN</t>
  </si>
  <si>
    <t>44747304</t>
  </si>
  <si>
    <t>ESPINOZA SANCHEZ, ZENEN JULIAN</t>
  </si>
  <si>
    <t>10125004</t>
  </si>
  <si>
    <t>SANTIAGO MORALES, ELEIM ABED</t>
  </si>
  <si>
    <t>04083138</t>
  </si>
  <si>
    <t>SALAZAR MEDRANO, NOE</t>
  </si>
  <si>
    <t>PERSONAL DE SECRETARIA</t>
  </si>
  <si>
    <t>46561469</t>
  </si>
  <si>
    <t>VELASQUEZ PABLO, FREDY</t>
  </si>
  <si>
    <t>SECRETARIA</t>
  </si>
  <si>
    <t>47549341</t>
  </si>
  <si>
    <t>SANTIAGO SALAZAR, FRIDA</t>
  </si>
  <si>
    <t>47239297</t>
  </si>
  <si>
    <t>PALACIOS NIETO, JISELA</t>
  </si>
  <si>
    <t>47746275</t>
  </si>
  <si>
    <t>ATANACIO CANO, BRUS LINER</t>
  </si>
  <si>
    <t>47253730</t>
  </si>
  <si>
    <t>CORI CHAVEZ, NORMA OLIVIA</t>
  </si>
  <si>
    <t>42852841</t>
  </si>
  <si>
    <t>VILLANUEVA HUANUCO, ROCIO VILMA</t>
  </si>
  <si>
    <t>47437670</t>
  </si>
  <si>
    <t>AMBROSIO ESPINOZA, ANDREA ELVIRA</t>
  </si>
  <si>
    <t>46254465</t>
  </si>
  <si>
    <t>CAQUI UGARTE, IRMA DELINA</t>
  </si>
  <si>
    <t>47076269</t>
  </si>
  <si>
    <t>SERNA CRUZADO, YHORSI</t>
  </si>
  <si>
    <t>76642166</t>
  </si>
  <si>
    <t>GARCIA CALIXTO, BIRSAVITH GABRIELA</t>
  </si>
  <si>
    <t>41661635</t>
  </si>
  <si>
    <t>CAQUI ESPINOZA, ESTHER ANGELICA</t>
  </si>
  <si>
    <t>PERSONAL DE VIGILANCIA_JEC</t>
  </si>
  <si>
    <t>09974734</t>
  </si>
  <si>
    <t>GONZALES JORGE, ALEJANDRO</t>
  </si>
  <si>
    <t>SECUNDARIA COMPLETA</t>
  </si>
  <si>
    <t>NINGUNO</t>
  </si>
  <si>
    <t>VIGILANTE</t>
  </si>
  <si>
    <t>22883164</t>
  </si>
  <si>
    <t>MORENO CIERTO, FRANCLIN</t>
  </si>
  <si>
    <t>22662655</t>
  </si>
  <si>
    <t>TELLO JAUREGUI, JORGE ERNESTO</t>
  </si>
  <si>
    <t>40024092</t>
  </si>
  <si>
    <t>CAMPO JAIMES, OQUELINDA PILAR</t>
  </si>
  <si>
    <t>40996504</t>
  </si>
  <si>
    <t>TARAZONA SANCHEZ, ELIZABETH</t>
  </si>
  <si>
    <t>45975452</t>
  </si>
  <si>
    <t>ESPINOZA GARCIA, FIDEL WENCESLAO</t>
  </si>
  <si>
    <t>48249425</t>
  </si>
  <si>
    <t>CAPCHA CIENFUEGOS, EMERSON SOCRATES</t>
  </si>
  <si>
    <t>41402464</t>
  </si>
  <si>
    <t>PADILLA CEFERINO, JULIO CESAR</t>
  </si>
  <si>
    <t>41660152</t>
  </si>
  <si>
    <t>BENANCIO INGA, SAULO</t>
  </si>
  <si>
    <t>41956371</t>
  </si>
  <si>
    <t>HUAMAN TRINIDAD, SALVADOR</t>
  </si>
  <si>
    <t>44754791</t>
  </si>
  <si>
    <t>GREGORIO TORIBIO, YOSEP</t>
  </si>
  <si>
    <t>22891085</t>
  </si>
  <si>
    <t>SABRERA SANCHEZ, ROGER JHONNY</t>
  </si>
  <si>
    <t>46982282</t>
  </si>
  <si>
    <t>CLAUDIO ESPINOZA, ROSALVINA EVA</t>
  </si>
  <si>
    <t>45420123</t>
  </si>
  <si>
    <t>CHAVEZ LIVIAS, EFRAIN</t>
  </si>
  <si>
    <t>45035866</t>
  </si>
  <si>
    <t>ESPINOZA SILVA, ELMER</t>
  </si>
  <si>
    <t>22890424</t>
  </si>
  <si>
    <t>MONTALVO ESPINOZA, LORENZO</t>
  </si>
  <si>
    <t>22880503</t>
  </si>
  <si>
    <t>SOLIZ ASENCIOS, ALEJANDRO</t>
  </si>
  <si>
    <t>41178123</t>
  </si>
  <si>
    <t>YACHA BRAVO, TEODORO ALEJANDRO</t>
  </si>
  <si>
    <t>42727352</t>
  </si>
  <si>
    <t>TIMOTEO ESPINOZA, JESUS</t>
  </si>
  <si>
    <t>22860570</t>
  </si>
  <si>
    <t>SOBRADO GARCIA, NICOLAS ESTANISLAO</t>
  </si>
  <si>
    <t>45326832</t>
  </si>
  <si>
    <t>MEDINA HUERTA, JOUBERT</t>
  </si>
  <si>
    <t>43211131</t>
  </si>
  <si>
    <t>PABLO MORALES, WILDER</t>
  </si>
  <si>
    <t>43268828</t>
  </si>
  <si>
    <t>ALEJANDRO FLORES, WILSON SAUL</t>
  </si>
  <si>
    <t>22890738</t>
  </si>
  <si>
    <t>SUDARIO LAVERIANO, EMILIANO</t>
  </si>
  <si>
    <t>48513617</t>
  </si>
  <si>
    <t>JORGE SUDARIO, LENIN VLADIMIR</t>
  </si>
  <si>
    <t>43149200</t>
  </si>
  <si>
    <t>OLAZA MIRAVAL, WILLIAMS MARCOS</t>
  </si>
  <si>
    <t>22863851</t>
  </si>
  <si>
    <t>SALAZAR VILLALOBOS, YONEL RAUL</t>
  </si>
  <si>
    <t>22895180</t>
  </si>
  <si>
    <t>CIERTO FLORES, EUSEBIO</t>
  </si>
  <si>
    <t>41729968</t>
  </si>
  <si>
    <t>FELIX MEJIA, BALER</t>
  </si>
  <si>
    <t>71926010</t>
  </si>
  <si>
    <t>PEÑA GUIBARRA, JERSON</t>
  </si>
  <si>
    <t>22877745</t>
  </si>
  <si>
    <t>ROJAS SARABIA, MARCIANO</t>
  </si>
  <si>
    <t>43009644</t>
  </si>
  <si>
    <t>CARHUAPOMA CAQUI, JOSE RUSEL</t>
  </si>
  <si>
    <t>22878784</t>
  </si>
  <si>
    <t>ROJAS OCAÑA, FELICICIMO</t>
  </si>
  <si>
    <t>45618385</t>
  </si>
  <si>
    <t>TARAZONA CARRILLO, DELFIN</t>
  </si>
  <si>
    <t>46380558</t>
  </si>
  <si>
    <t>QUINO JARA, YHON</t>
  </si>
  <si>
    <t>43526070</t>
  </si>
  <si>
    <t>JORGE SUDARIO, RUSSELL TORIBIO</t>
  </si>
  <si>
    <t>71913403</t>
  </si>
  <si>
    <t>MEJIA RAMIREZ, REFEIS ELFELETT</t>
  </si>
  <si>
    <t>40377040</t>
  </si>
  <si>
    <t>ESPINOZA SABRERA, FRIDOLINO</t>
  </si>
  <si>
    <t>40712567</t>
  </si>
  <si>
    <t>TRUJILLO DAZA, URBANO</t>
  </si>
  <si>
    <t>22894085</t>
  </si>
  <si>
    <t>JORGE SUDARIO, TICHER ANGULO</t>
  </si>
  <si>
    <t>47511101</t>
  </si>
  <si>
    <t>ESPINOZA MEZA, MIGUEL ANGEL</t>
  </si>
  <si>
    <t>42777083</t>
  </si>
  <si>
    <t>NIETO VILLANUEVA, ORLANDO</t>
  </si>
  <si>
    <t>41569362</t>
  </si>
  <si>
    <t>MARTEL ROJAS, MIGUEL GABRIEL</t>
  </si>
  <si>
    <t>22862651</t>
  </si>
  <si>
    <t>LEIVA ALBORNOZ, JUAN</t>
  </si>
  <si>
    <t>71912944</t>
  </si>
  <si>
    <t>RODRIGUEZ SANCHEZ, STANLEY ROMER</t>
  </si>
  <si>
    <t>22889266</t>
  </si>
  <si>
    <t>RAMIREZ ZEVALLOS, ROMULO</t>
  </si>
  <si>
    <t>42998849</t>
  </si>
  <si>
    <t>OSTOS ACEVEDO, HILDA LUCIA</t>
  </si>
  <si>
    <t>22891152</t>
  </si>
  <si>
    <t>MALLQUI JORGE, VALERIANO CELSO</t>
  </si>
  <si>
    <t>09553456</t>
  </si>
  <si>
    <t>ARQUIÑEGO CCASANI, TADEO</t>
  </si>
  <si>
    <t>22890835</t>
  </si>
  <si>
    <t>APONTE ROJAS, DAVID</t>
  </si>
  <si>
    <t>16027155</t>
  </si>
  <si>
    <t>JARA LAURENTE, ELIAS</t>
  </si>
  <si>
    <t>42590116</t>
  </si>
  <si>
    <t>SALINAS ROJAS, BREZHNEV ABIMAEL</t>
  </si>
  <si>
    <t>22883956</t>
  </si>
  <si>
    <t>DAVILA GAMEZ, ANGEL NILTON</t>
  </si>
  <si>
    <t>41075045</t>
  </si>
  <si>
    <t>RIVERA JAMANCA, JUAN MANUEL</t>
  </si>
  <si>
    <t>22896263</t>
  </si>
  <si>
    <t>CAJALEON GAMEZ, ELOY MANOLO</t>
  </si>
  <si>
    <t>22861398</t>
  </si>
  <si>
    <t>LAGUNA ESPINOZA, ELIAS</t>
  </si>
  <si>
    <t>43934385</t>
  </si>
  <si>
    <t>ABAL JAIMES, MARCOS</t>
  </si>
  <si>
    <t>46850842</t>
  </si>
  <si>
    <t>CHAUPIS ESPINOZA, WILLIAM</t>
  </si>
  <si>
    <t>PSICOLOGO_JEC</t>
  </si>
  <si>
    <t>71789657</t>
  </si>
  <si>
    <t>MARIÑO MESICANO, BEQUER ESTALIN</t>
  </si>
  <si>
    <t>PSICOLOGO</t>
  </si>
  <si>
    <t>71609016</t>
  </si>
  <si>
    <t>OSTOS CHAUPIS, XIMENA DEL PILAR</t>
  </si>
  <si>
    <t>71004476</t>
  </si>
  <si>
    <t>ROBLES CASIO, MARIELA</t>
  </si>
  <si>
    <t>47165840</t>
  </si>
  <si>
    <t>CHICLOTE ROBLES, LEYDI JACKELINE</t>
  </si>
  <si>
    <t>46853063</t>
  </si>
  <si>
    <t>CABRERA ALBORNOZ, ANGELICA</t>
  </si>
  <si>
    <t>ESPECIALISTA DE CONVIVENCIA ESCOLAR DE LA UGEL</t>
  </si>
  <si>
    <t>46785200</t>
  </si>
  <si>
    <t>VILLACORTA LOPEZ, BRAYAN FREDERIK</t>
  </si>
  <si>
    <t>PROFESIONAL I PARA EQUIPO ITINERANTE DE CONVIVENCIA ESCOLAR</t>
  </si>
  <si>
    <t>46506431</t>
  </si>
  <si>
    <t>PASCUAL HUARANGA, LUISA</t>
  </si>
  <si>
    <t>PROFESIONAL II PARA EQUIPO ITINERANTE DE CONVIVENCIA ESCOLAR</t>
  </si>
  <si>
    <t>40997052</t>
  </si>
  <si>
    <t>CALIXTO ZEVALLOS, SADI</t>
  </si>
  <si>
    <t>ACOMPAÑANTE PEDAGOGICO PRIMARIA POLIDOCENTE COMPLETO</t>
  </si>
  <si>
    <t>22891135</t>
  </si>
  <si>
    <t>SANCHEZ CAMPO, EDGAR LUCHO</t>
  </si>
  <si>
    <t>ACOMPAÑANTE PEDAGOGICO DE EDUCACION SECUNDARIA COMUNICACION PARA IIEE POLIDOCENTE</t>
  </si>
  <si>
    <t>44344246</t>
  </si>
  <si>
    <t>BRAVO ANCHILLO, NILLER ULISES</t>
  </si>
  <si>
    <t>ACOMPAÑANTE PEDAGOGICO DE EDUCACION SECUNDARIA MATEMATICA PARA IIEE POLIDOCENTE</t>
  </si>
  <si>
    <t>46605478</t>
  </si>
  <si>
    <t>NOLAZCO ROMERO, GABRIEL</t>
  </si>
  <si>
    <t>ANALISTA ADMINISTRATIVO E INSTITUCIONAL</t>
  </si>
  <si>
    <t>74747760</t>
  </si>
  <si>
    <t>DELGADO ZEVALLOS, VANESSA MIRELLA</t>
  </si>
  <si>
    <t>INGENIERIA CIVIL</t>
  </si>
  <si>
    <t>43837053</t>
  </si>
  <si>
    <t>TACUCHE CESPEDES, MARILU</t>
  </si>
  <si>
    <t>ESPECIALISTA EN MONITOREO DE EVALUACIONES DE ESTUDIANTES Y DOCENTES</t>
  </si>
  <si>
    <t>73429907</t>
  </si>
  <si>
    <t>YALTA SALDAÑA, VICTOR MANUEL</t>
  </si>
  <si>
    <t>ECONOCMISTA</t>
  </si>
  <si>
    <t>ECONOMISTA</t>
  </si>
  <si>
    <t>ESPECIALISTA EN PROCESOS ADMINISTRATIVOS DISCIPLINARIOS_CAS UGEL DEL MINEDU</t>
  </si>
  <si>
    <t>43014071</t>
  </si>
  <si>
    <t>CARBAJAL MORALES, YONEL ROBERTO</t>
  </si>
  <si>
    <t>ABOGADO</t>
  </si>
  <si>
    <t>ESPECIALISTA EN PLANILLA</t>
  </si>
  <si>
    <t>46688759</t>
  </si>
  <si>
    <t>RODRIGUEZ REVOLLAR, KARLA FERNANDA</t>
  </si>
  <si>
    <t>CONTADORA</t>
  </si>
  <si>
    <t>ESPECIALISTA ABASTEMIENTO</t>
  </si>
  <si>
    <t>45326834</t>
  </si>
  <si>
    <t xml:space="preserve">RODRIGUEZ SOTO, RITA </t>
  </si>
  <si>
    <t>ESPECIALISTA EN ALMACEN</t>
  </si>
  <si>
    <t>40388178</t>
  </si>
  <si>
    <t>MEDRANO EVANGELISTA, MANUEL ALEX</t>
  </si>
  <si>
    <t>ESPECIALISTA EN ESCALAFON</t>
  </si>
  <si>
    <t>40814210</t>
  </si>
  <si>
    <t>CERVANTES GARCÍA,WILLIAM NOBEL</t>
  </si>
  <si>
    <t>SECRETARIA DIRECCION</t>
  </si>
  <si>
    <t>48218829</t>
  </si>
  <si>
    <t>RODRIGUEZ HILARIO, TANIA VERÓNICA</t>
  </si>
  <si>
    <t>SECRETARIA ADMINISTRACION</t>
  </si>
  <si>
    <t>71938840</t>
  </si>
  <si>
    <t>CAPCHA CAQUI, MARICELA</t>
  </si>
  <si>
    <t>ESPECIALISTA EN PATRIMONIO</t>
  </si>
  <si>
    <t>43199991</t>
  </si>
  <si>
    <t>MATEO ROSALES, MABEL ALDEIDA</t>
  </si>
  <si>
    <t>ESPECIALISTA CONTABILIDAD</t>
  </si>
  <si>
    <t>73227576</t>
  </si>
  <si>
    <t>MELGAREJO TOLENTINO, JHOSSELIN YESSENIA</t>
  </si>
  <si>
    <t>405 RED DE SALUD HUAMALIES</t>
  </si>
  <si>
    <t>OBSTETRA</t>
  </si>
  <si>
    <t>46332772</t>
  </si>
  <si>
    <t>ABAL JARA YAKELINA</t>
  </si>
  <si>
    <t>TITULO</t>
  </si>
  <si>
    <t>ENFERMERA(O)</t>
  </si>
  <si>
    <t>25782769</t>
  </si>
  <si>
    <t>BERNARDO CORI CARLOS</t>
  </si>
  <si>
    <t>ENFERMERO (A)</t>
  </si>
  <si>
    <t>LICENCIADO</t>
  </si>
  <si>
    <t>DIGITADOR(A)</t>
  </si>
  <si>
    <t>46978124</t>
  </si>
  <si>
    <t>BORDA GARCIA JEYSSON ABELARDO</t>
  </si>
  <si>
    <t>COMPUTACION E INFORMATICA</t>
  </si>
  <si>
    <t>TECNICO</t>
  </si>
  <si>
    <t>43227751</t>
  </si>
  <si>
    <t>DOMINGUEZ DAMACIO DANIEL</t>
  </si>
  <si>
    <t>TECNICO EN ENFERMERIA</t>
  </si>
  <si>
    <t>71907578</t>
  </si>
  <si>
    <t>GARCILAZO MALLQUI EMILDA</t>
  </si>
  <si>
    <t>ENFERMERIA TÉCNICA</t>
  </si>
  <si>
    <t>OBSTETRIZ</t>
  </si>
  <si>
    <t>45575367</t>
  </si>
  <si>
    <t>HIDALGO COTRINA LIDIA CANDIDA</t>
  </si>
  <si>
    <t>42798749</t>
  </si>
  <si>
    <t>LOAYZA GONZALES JOSE HAROLD</t>
  </si>
  <si>
    <t>22489144</t>
  </si>
  <si>
    <t>MENDOZA HUERTO RUBEN ALFREDO</t>
  </si>
  <si>
    <t>MEDICO</t>
  </si>
  <si>
    <t>41013421</t>
  </si>
  <si>
    <t>QUEZADA MORENO KARIN ROCIO</t>
  </si>
  <si>
    <t>MEDICO CIRUJANO</t>
  </si>
  <si>
    <t>43487748</t>
  </si>
  <si>
    <t>SAAVEDRA ZUÑIGA ROXANA RAQUEL</t>
  </si>
  <si>
    <t>42817733</t>
  </si>
  <si>
    <t>TUCTO CASTAÑEDA GABRIEL ARTURO</t>
  </si>
  <si>
    <t>43040287</t>
  </si>
  <si>
    <t>VALENZUELA SEGURA LIZETH MARGARITA</t>
  </si>
  <si>
    <t>ODONTOLOGO(A)</t>
  </si>
  <si>
    <t>10472618</t>
  </si>
  <si>
    <t>ZUÑIGA FLORES PILAR DEL ROSARIO</t>
  </si>
  <si>
    <t>ODONTOLOGÍA</t>
  </si>
  <si>
    <t>CIRUJANO DENTISTA</t>
  </si>
  <si>
    <t>TECNICO EN LABORATORIO</t>
  </si>
  <si>
    <t>74439765</t>
  </si>
  <si>
    <t>ANTONIO PRINCIPE ANTONIA</t>
  </si>
  <si>
    <t>CHOFER</t>
  </si>
  <si>
    <t>08169314</t>
  </si>
  <si>
    <t>ESTRADA LEYVA FRANK TRIFILO</t>
  </si>
  <si>
    <t>CAPACITACION</t>
  </si>
  <si>
    <t>47378300</t>
  </si>
  <si>
    <t>LUCIANO SANCHEZ JUAN LUIS</t>
  </si>
  <si>
    <t>TECNICO DE FARMACIA</t>
  </si>
  <si>
    <t>74927725</t>
  </si>
  <si>
    <t>MACHADO CHAUPIS EBELIN MISHEL</t>
  </si>
  <si>
    <t>FARMACIA</t>
  </si>
  <si>
    <t>71713112</t>
  </si>
  <si>
    <t>SALINAS SIFUENTES GLORIA</t>
  </si>
  <si>
    <t>47258096</t>
  </si>
  <si>
    <t>DAGA VERAMENDI SABY</t>
  </si>
  <si>
    <t>45676041</t>
  </si>
  <si>
    <t>MELGAREJO PRIMO MARGOTH GUISELA</t>
  </si>
  <si>
    <t>46860848</t>
  </si>
  <si>
    <t>ALARCON CELEDONIO JOYCE CRISTY</t>
  </si>
  <si>
    <t>46251449</t>
  </si>
  <si>
    <t>AVENDAÑO FRANCISCO GILMER</t>
  </si>
  <si>
    <t>43539458</t>
  </si>
  <si>
    <t>CARHUAPOMA JORGE LIDIA</t>
  </si>
  <si>
    <t>75485393</t>
  </si>
  <si>
    <t>FERNANDEZ GARGATE PALIME MARILU</t>
  </si>
  <si>
    <t>47531446</t>
  </si>
  <si>
    <t>FLORES ZAPATA YEAN CARLO</t>
  </si>
  <si>
    <t>42629007</t>
  </si>
  <si>
    <t>HILARIO SANTIAGO OLIVE</t>
  </si>
  <si>
    <t>MEDICO VETERINARIO</t>
  </si>
  <si>
    <t>70089512</t>
  </si>
  <si>
    <t>HURTADO LOYOLA ADEMIR HERALDO</t>
  </si>
  <si>
    <t>VETERINARIO</t>
  </si>
  <si>
    <t>MÉDICO</t>
  </si>
  <si>
    <t>46892782</t>
  </si>
  <si>
    <t>MARTINEZ ORTIZ VERONICA</t>
  </si>
  <si>
    <t>70201634</t>
  </si>
  <si>
    <t>OLIVA LOPEZ SANDRA HORTENCIA</t>
  </si>
  <si>
    <t>47254204</t>
  </si>
  <si>
    <t>PINEDO ASPAJO ELIZABETH</t>
  </si>
  <si>
    <t>41336494</t>
  </si>
  <si>
    <t>TOLEDO CARO CELIA ELSA</t>
  </si>
  <si>
    <t>43487344</t>
  </si>
  <si>
    <t>ATANACIO FELIX CARLOS</t>
  </si>
  <si>
    <t>22894886</t>
  </si>
  <si>
    <t>HUERTA TRUJILLO ALICIA</t>
  </si>
  <si>
    <t>23097363</t>
  </si>
  <si>
    <t>SIFUENTES RUFINO NILDA</t>
  </si>
  <si>
    <t>41471850</t>
  </si>
  <si>
    <t>CRUZ RUFINO HIMBLER</t>
  </si>
  <si>
    <t>73973851</t>
  </si>
  <si>
    <t>ROJAS CORONEL EUTROPIA</t>
  </si>
  <si>
    <t>71936166</t>
  </si>
  <si>
    <t>MANDUJANO TRUJILLO DELICIA</t>
  </si>
  <si>
    <t>45517977</t>
  </si>
  <si>
    <t>PAREDES DAVILA DAVID HARLINTON</t>
  </si>
  <si>
    <t>43828707</t>
  </si>
  <si>
    <t>VERA LOPEZ YSABEL CLAUDIA</t>
  </si>
  <si>
    <t>22886884</t>
  </si>
  <si>
    <t>AIRA CEFERINO PROSPERO GUILLERMO</t>
  </si>
  <si>
    <t>71320597</t>
  </si>
  <si>
    <t>AVENDAÑO VERAMENDI FLORMIRA</t>
  </si>
  <si>
    <t>47837708</t>
  </si>
  <si>
    <t>HUALPA VITOR SILVIA LIZ</t>
  </si>
  <si>
    <t>42302795</t>
  </si>
  <si>
    <t>HUANACO LABRA YOVANA</t>
  </si>
  <si>
    <t>PSICOLOGO(A)</t>
  </si>
  <si>
    <t>47004806</t>
  </si>
  <si>
    <t>HUAYUNGA MATTOS DIANA BEATRIZ</t>
  </si>
  <si>
    <t>PSICOLOGIA</t>
  </si>
  <si>
    <t>44286055</t>
  </si>
  <si>
    <t>JORGE ASTORAYME ELIZABETH GRACE</t>
  </si>
  <si>
    <t>43594037</t>
  </si>
  <si>
    <t>MARCELO QUIJANO IRENE INES</t>
  </si>
  <si>
    <t>42315066</t>
  </si>
  <si>
    <t>MORALES HURTADO RICHARD JHACKSON</t>
  </si>
  <si>
    <t>47551324</t>
  </si>
  <si>
    <t>REINOSO ACUÑA RUTH</t>
  </si>
  <si>
    <t>73310254</t>
  </si>
  <si>
    <t>ROSAS PALACIOS SABINA</t>
  </si>
  <si>
    <t>41343612</t>
  </si>
  <si>
    <t>COLLAZOS VELA JUAN CARLOS</t>
  </si>
  <si>
    <t>45212130</t>
  </si>
  <si>
    <t>GAMARRA ESPINOZA KAIN ALBERTO</t>
  </si>
  <si>
    <t>45632556</t>
  </si>
  <si>
    <t>INGA CLAUDIO EPIFANIA MODESTA</t>
  </si>
  <si>
    <t>71394244</t>
  </si>
  <si>
    <t>LLASHAG VASQUEZ LURVIS</t>
  </si>
  <si>
    <t>46522558</t>
  </si>
  <si>
    <t>POLINAR RIVERA MARLENI</t>
  </si>
  <si>
    <t>41565598</t>
  </si>
  <si>
    <t>VICTORIO CAMARGO ELIZABET</t>
  </si>
  <si>
    <t>72312521</t>
  </si>
  <si>
    <t>IZARRA ROSALES SILVIA MARISOL</t>
  </si>
  <si>
    <t>ESPECIALISTA EN PRESUPUESTO</t>
  </si>
  <si>
    <t>70750794</t>
  </si>
  <si>
    <t>BERRIO GORDILLO ALEXIS</t>
  </si>
  <si>
    <t>CONTADOR (A)</t>
  </si>
  <si>
    <t>CTC</t>
  </si>
  <si>
    <t>ASISTENTE ADMINISTRATIVO</t>
  </si>
  <si>
    <t>45205716</t>
  </si>
  <si>
    <t>CARRILLO PINO FRANCESCOLY ALHEMAO</t>
  </si>
  <si>
    <t>ESPECIALISTA ADMINISTRATIVO</t>
  </si>
  <si>
    <t>41346247</t>
  </si>
  <si>
    <t>CHAUPIS HUANCA HIMMBLER ANDRES</t>
  </si>
  <si>
    <t>73071225</t>
  </si>
  <si>
    <t>FONSECA TRUJILLO DIELSA KAREN</t>
  </si>
  <si>
    <t>AUXILIAR ADMINISTRATIVO</t>
  </si>
  <si>
    <t>46687584</t>
  </si>
  <si>
    <t>LAGUNA RIVERA NATACHA</t>
  </si>
  <si>
    <t>72691564</t>
  </si>
  <si>
    <t>TORRES PEREZ BRIGGITH VALENTINA</t>
  </si>
  <si>
    <t>ADMINISTRACION</t>
  </si>
  <si>
    <t>BACHILLER</t>
  </si>
  <si>
    <t>22669326</t>
  </si>
  <si>
    <t>VALDEZ DOMINGUEZ NEMESIO ANTONIO</t>
  </si>
  <si>
    <t>NUTRICIONISTA</t>
  </si>
  <si>
    <t>71100938</t>
  </si>
  <si>
    <t>VELA GARCIA DEYSI FLOR</t>
  </si>
  <si>
    <t>NUTRICIONISTA BROMATOLOGA</t>
  </si>
  <si>
    <t>72794379</t>
  </si>
  <si>
    <t>VERA JAICO VALERIA</t>
  </si>
  <si>
    <t>QUIMICO FARMACEUTICO</t>
  </si>
  <si>
    <t>44753579</t>
  </si>
  <si>
    <t>AGUILAR GOMEZ DE MAMANI LINNEY SARAH</t>
  </si>
  <si>
    <t>FARMACIA Y BIOQUÍMICA</t>
  </si>
  <si>
    <t>ESTADISTICO</t>
  </si>
  <si>
    <t>44198728</t>
  </si>
  <si>
    <t>ANGELES OCROSPOMA VICTOR GIOVANNY</t>
  </si>
  <si>
    <t>TESORERO</t>
  </si>
  <si>
    <t>41168779</t>
  </si>
  <si>
    <t>ATAVILLOS ESTELA CIRILO</t>
  </si>
  <si>
    <t>CPC</t>
  </si>
  <si>
    <t>ASESOR LEGAL</t>
  </si>
  <si>
    <t>40996502</t>
  </si>
  <si>
    <t>AVILA SALAZAR LUZMILA</t>
  </si>
  <si>
    <t>ABOGADA</t>
  </si>
  <si>
    <t>PROFESIONAL</t>
  </si>
  <si>
    <t>22890546</t>
  </si>
  <si>
    <t>BALTAZAR GAMEZ JULIA MARISOL</t>
  </si>
  <si>
    <t>44672056</t>
  </si>
  <si>
    <t>BARTOLO AMBROSIO EDER</t>
  </si>
  <si>
    <t>42186851</t>
  </si>
  <si>
    <t>BERAUN AYALA CEFERINO</t>
  </si>
  <si>
    <t>INGENIERO DE SISTEMAS</t>
  </si>
  <si>
    <t>45255166</t>
  </si>
  <si>
    <t>CAQUI PADILLA WILMER JOHNSTON</t>
  </si>
  <si>
    <t>INGENIERIA DE SISTEMAS</t>
  </si>
  <si>
    <t>INGENIERO</t>
  </si>
  <si>
    <t>48438838</t>
  </si>
  <si>
    <t>CASTRO GAITAN MARLENY SILVIA</t>
  </si>
  <si>
    <t>46365527</t>
  </si>
  <si>
    <t>CERVANTES CALIXTO CINDY JHOANA</t>
  </si>
  <si>
    <t>74092560</t>
  </si>
  <si>
    <t>CERVANTES CALIXTO MILAGROS</t>
  </si>
  <si>
    <t>TECNICO ADMINISTRATIVO</t>
  </si>
  <si>
    <t>43584696</t>
  </si>
  <si>
    <t>CESPEDES GARCIA EDGAR DIOSCORIDES</t>
  </si>
  <si>
    <t>TRABAJADOR DE SERVICIO</t>
  </si>
  <si>
    <t>22890621</t>
  </si>
  <si>
    <t>CHAUPIS GARCIA JAVIER</t>
  </si>
  <si>
    <t>TECNICO COMPUTACION  INFORMATI</t>
  </si>
  <si>
    <t>42585518</t>
  </si>
  <si>
    <t>CRUZ CAMPOS TABITA VICTORIA</t>
  </si>
  <si>
    <t>47253749</t>
  </si>
  <si>
    <t>FONSECA ALVARADO LUIS CARLOS</t>
  </si>
  <si>
    <t>SECRETARIA - RECEPCIONISTA</t>
  </si>
  <si>
    <t>47574071</t>
  </si>
  <si>
    <t>GAVIDIA PRINCIPE KARINA NOEMI</t>
  </si>
  <si>
    <t>72033669</t>
  </si>
  <si>
    <t>GONZALES ISIDRO ASIS KEKLING</t>
  </si>
  <si>
    <t>46902119</t>
  </si>
  <si>
    <t>HUAMAN PARI JOSE LUIS</t>
  </si>
  <si>
    <t>44132334</t>
  </si>
  <si>
    <t>JAIMES GARCIA THOMAS FREDY</t>
  </si>
  <si>
    <t>INGENIERO DE TRANSPORTES</t>
  </si>
  <si>
    <t>73480246</t>
  </si>
  <si>
    <t>JAPA CIERTO EDEN JHON</t>
  </si>
  <si>
    <t>46111649</t>
  </si>
  <si>
    <t>LEIVA GARCIA VILMA ELIA</t>
  </si>
  <si>
    <t>TECNICO EN FARMACIA</t>
  </si>
  <si>
    <t>22894174</t>
  </si>
  <si>
    <t>LIZANO CABALLERO ALFREDO SALVADOR</t>
  </si>
  <si>
    <t>DIGITADOR DE AFILIACION SIS</t>
  </si>
  <si>
    <t>71913663</t>
  </si>
  <si>
    <t>MEJIA GARAY FAUSTO SAMUEL</t>
  </si>
  <si>
    <t>41620743</t>
  </si>
  <si>
    <t>MEZA MELGAREJO NORA IBETT</t>
  </si>
  <si>
    <t>41623092</t>
  </si>
  <si>
    <t>MEZA PINO KEDY ALBINA</t>
  </si>
  <si>
    <t>46497448</t>
  </si>
  <si>
    <t>MUÑOZ SAENZ MAIDA ROSA</t>
  </si>
  <si>
    <t>44660506</t>
  </si>
  <si>
    <t>PABLO ROJAS AGEO ELIAS</t>
  </si>
  <si>
    <t>ASISTENTE TECNICO</t>
  </si>
  <si>
    <t>43166189</t>
  </si>
  <si>
    <t>RAMIREZ ROSALES SILVIA CECILIA</t>
  </si>
  <si>
    <t>46984077</t>
  </si>
  <si>
    <t>RAMOS MENDOZA AYDEE</t>
  </si>
  <si>
    <t>45562965</t>
  </si>
  <si>
    <t>SALAZAR BERROSPI MARISOL</t>
  </si>
  <si>
    <t>22703867</t>
  </si>
  <si>
    <t>SANTAMARIA HUAYTAN MARISOL</t>
  </si>
  <si>
    <t>46648328</t>
  </si>
  <si>
    <t>AIRA MEJIA YESABELLA LILIANA</t>
  </si>
  <si>
    <t>47748429</t>
  </si>
  <si>
    <t>ALATA VALDERRAMA ANGELICA</t>
  </si>
  <si>
    <t>71499071</t>
  </si>
  <si>
    <t>ALBORNOZ CERVANTES PILAR</t>
  </si>
  <si>
    <t>46276319</t>
  </si>
  <si>
    <t>ALCANTARA TOMAS LIZZETH YAKELYN</t>
  </si>
  <si>
    <t>23013002</t>
  </si>
  <si>
    <t>ALDAVE ESPAÑA MINIE</t>
  </si>
  <si>
    <t>46941211</t>
  </si>
  <si>
    <t>CABALLERO TRUJILLO MIRIAM YANET</t>
  </si>
  <si>
    <t>42719630</t>
  </si>
  <si>
    <t>CALDERON RIMAS LENIN</t>
  </si>
  <si>
    <t>44278474</t>
  </si>
  <si>
    <t>CHAVEZ LUIS JHANET FIORELA</t>
  </si>
  <si>
    <t>46089775</t>
  </si>
  <si>
    <t>COZ NOLBERTO AIDA JUDITH</t>
  </si>
  <si>
    <t>73858607</t>
  </si>
  <si>
    <t>COZ NOLBERTO KATHERIN MILUSCA</t>
  </si>
  <si>
    <t>47367709</t>
  </si>
  <si>
    <t>ESPINOZA CHAHUA KETY CARMEN</t>
  </si>
  <si>
    <t>74318874</t>
  </si>
  <si>
    <t>ESTEBAN JARA LIZ</t>
  </si>
  <si>
    <t>70231314</t>
  </si>
  <si>
    <t>GRANADOS MERCADO DELIZ LIDIA</t>
  </si>
  <si>
    <t>42332389</t>
  </si>
  <si>
    <t>GUZMAN VERGARA CARLOS EDUARDO</t>
  </si>
  <si>
    <t>42272686</t>
  </si>
  <si>
    <t>HUAMAN GOMEZ LIZBETH</t>
  </si>
  <si>
    <t>45640728</t>
  </si>
  <si>
    <t>HUERTO FLORES OLIVIA</t>
  </si>
  <si>
    <t>70914550</t>
  </si>
  <si>
    <t>LIVIA CRISTOBAL KATIA LIZ</t>
  </si>
  <si>
    <t>47246567</t>
  </si>
  <si>
    <t>LOYOLA GARAY MARIBEL DENNIS</t>
  </si>
  <si>
    <t>46866986</t>
  </si>
  <si>
    <t>MACHADO TUEROS FATIMA JUDITH</t>
  </si>
  <si>
    <t>48268615</t>
  </si>
  <si>
    <t>MAIZ SOLORZANO BANY MADAI</t>
  </si>
  <si>
    <t>46295945</t>
  </si>
  <si>
    <t>MAYTA PEREZ DIANA</t>
  </si>
  <si>
    <t>40513504</t>
  </si>
  <si>
    <t>MENDOZA FLORES MARION ELIZABETH</t>
  </si>
  <si>
    <t>71849043</t>
  </si>
  <si>
    <t>NIETO TUCTO ROSITA MILEIDY</t>
  </si>
  <si>
    <t>42086826</t>
  </si>
  <si>
    <t>ORTIZ SABRERA LUIS ARTURO</t>
  </si>
  <si>
    <t>46892765</t>
  </si>
  <si>
    <t>PANDO TUCTO LUZ ANGELICA</t>
  </si>
  <si>
    <t>22415656</t>
  </si>
  <si>
    <t>PEÑA DIONICIO AUREA JOSEFINA</t>
  </si>
  <si>
    <t>40440880</t>
  </si>
  <si>
    <t>PINO SOTO ELIZABETH</t>
  </si>
  <si>
    <t>71916545</t>
  </si>
  <si>
    <t>ROSALES PUJAY ESTHER BEATRIZ</t>
  </si>
  <si>
    <t>40762472</t>
  </si>
  <si>
    <t>SABRERA SANCHEZ YENE LIDA</t>
  </si>
  <si>
    <t>74091833</t>
  </si>
  <si>
    <t>SANCHEZ AVILA CYNTHYA YACQUELINE</t>
  </si>
  <si>
    <t>22510778</t>
  </si>
  <si>
    <t>SERNAQUE LLANTO BETZABE MARLENE</t>
  </si>
  <si>
    <t>40185525</t>
  </si>
  <si>
    <t>VALVERDE BARDALES MOISES</t>
  </si>
  <si>
    <t>22884198</t>
  </si>
  <si>
    <t>ALVARADO SIFUENTES JORGE ANDRES</t>
  </si>
  <si>
    <t>46719005</t>
  </si>
  <si>
    <t>CAMPO CHAUPIS JHONY PERCY</t>
  </si>
  <si>
    <t>43211128</t>
  </si>
  <si>
    <t>CAQUI CABALLERO MAXIMILIANA</t>
  </si>
  <si>
    <t>44810024</t>
  </si>
  <si>
    <t>CAQUI ESPINOZA JUAN TEOFANES</t>
  </si>
  <si>
    <t>42959369</t>
  </si>
  <si>
    <t>CASTRO COLLAO NEHEMIAS</t>
  </si>
  <si>
    <t>46374027</t>
  </si>
  <si>
    <t>CEFERINO FLORES ELVA</t>
  </si>
  <si>
    <t>44183920</t>
  </si>
  <si>
    <t>CHAUPIS ESPINOZA DELCY</t>
  </si>
  <si>
    <t>43057042</t>
  </si>
  <si>
    <t>CLAUDIO JUSTINIANO EDITH SUSY</t>
  </si>
  <si>
    <t>48037828</t>
  </si>
  <si>
    <t>GARAY BRAVO LUCY</t>
  </si>
  <si>
    <t>73992109</t>
  </si>
  <si>
    <t>GONZALES CALIXTO JUDITH MERY</t>
  </si>
  <si>
    <t>45326830</t>
  </si>
  <si>
    <t>GUERRA OCAÑA ROLDAN BELISARIO</t>
  </si>
  <si>
    <t>47037581</t>
  </si>
  <si>
    <t>INGA ROJAS JOSEFINA</t>
  </si>
  <si>
    <t>46176287</t>
  </si>
  <si>
    <t>LEIVA ESPINOZA MARIVEL</t>
  </si>
  <si>
    <t>74097625</t>
  </si>
  <si>
    <t>LEIVA ESPINOZA SOFIA BETZAIDA</t>
  </si>
  <si>
    <t>41836921</t>
  </si>
  <si>
    <t>LOPEZ ROSALES YOLANDA</t>
  </si>
  <si>
    <t>22733264</t>
  </si>
  <si>
    <t>LORENZO ROMERO OLIVIA OLIVA</t>
  </si>
  <si>
    <t>45419657</t>
  </si>
  <si>
    <t>MEDINA CLAUDIO TOSTAO PEDRO</t>
  </si>
  <si>
    <t>48023357</t>
  </si>
  <si>
    <t>OSTOS JORGE RUTH ANGELICA</t>
  </si>
  <si>
    <t>76302385</t>
  </si>
  <si>
    <t>PARI CHAVEZ THALIA MEDELEY</t>
  </si>
  <si>
    <t>46221933</t>
  </si>
  <si>
    <t>PICON SEGURA KARINA</t>
  </si>
  <si>
    <t>43006119</t>
  </si>
  <si>
    <t>PUJAY APONTE HILDA YOLANDA</t>
  </si>
  <si>
    <t>47181277</t>
  </si>
  <si>
    <t>QUINO JARA LIZET</t>
  </si>
  <si>
    <t>45197032</t>
  </si>
  <si>
    <t>QUISPE PABLO FELIPA VICTORIA</t>
  </si>
  <si>
    <t>72373700</t>
  </si>
  <si>
    <t>RAMIREZ DIAZ LUIS ENRIQUE</t>
  </si>
  <si>
    <t>43859714</t>
  </si>
  <si>
    <t>SALAS SOBRADO LIZ MARICELA</t>
  </si>
  <si>
    <t>45863251</t>
  </si>
  <si>
    <t>SALAZAR NEIRE BETTY MARISOL</t>
  </si>
  <si>
    <t>46380557</t>
  </si>
  <si>
    <t>VELASQUEZ CARHUAPOMA OLGA DELIA</t>
  </si>
  <si>
    <t>AUXILIAR DE NUTRICION</t>
  </si>
  <si>
    <t>22886653</t>
  </si>
  <si>
    <t>VILLANUEVA RAMOS ESMERALDA</t>
  </si>
  <si>
    <t>47741122</t>
  </si>
  <si>
    <t>NARCISO MERINO DIANA FIORELA</t>
  </si>
  <si>
    <t>70505138</t>
  </si>
  <si>
    <t>BARZOLA VILLANES FRANCYS</t>
  </si>
  <si>
    <t>47414709</t>
  </si>
  <si>
    <t>GARCIA PINEDA EVELIN LUISA</t>
  </si>
  <si>
    <t>22884068</t>
  </si>
  <si>
    <t>CAMPO SANCHEZ NABONID ASUNCION</t>
  </si>
  <si>
    <t>22884246</t>
  </si>
  <si>
    <t>CHAUPIS LEZAMETA LUCIO</t>
  </si>
  <si>
    <t>42484635</t>
  </si>
  <si>
    <t>FERNANDEZ ROJAS DELINA</t>
  </si>
  <si>
    <t>43307875</t>
  </si>
  <si>
    <t>JORGE CESPEDES VILMA YOLANDA</t>
  </si>
  <si>
    <t>45883442</t>
  </si>
  <si>
    <t>CALERO VICTORIO YOSMEL</t>
  </si>
  <si>
    <t>46138439</t>
  </si>
  <si>
    <t>FONSECA ESPINOZA AQUILA ROSITA</t>
  </si>
  <si>
    <t>41704851</t>
  </si>
  <si>
    <t>TORRES ROJAS ADA VICTORIA</t>
  </si>
  <si>
    <t>45859252</t>
  </si>
  <si>
    <t>ZAMBRANO COTRINA MAYRA KAREN</t>
  </si>
  <si>
    <t>76804599</t>
  </si>
  <si>
    <t>PICON ESCALANTE MARIZOL REVECA</t>
  </si>
  <si>
    <t>43848175</t>
  </si>
  <si>
    <t>AQUILINO REYES IVETH NADIR</t>
  </si>
  <si>
    <t>46528048</t>
  </si>
  <si>
    <t>HUARCAYA CHILINGANO ANA ROSA</t>
  </si>
  <si>
    <t>43580227</t>
  </si>
  <si>
    <t>REYES HUERTA ESTHER EDITH</t>
  </si>
  <si>
    <t>41478854</t>
  </si>
  <si>
    <t>PABLO SERNA MARLENE ADELAIDA</t>
  </si>
  <si>
    <t>76828940</t>
  </si>
  <si>
    <t>ALBINO VELASQUEZ ELISA</t>
  </si>
  <si>
    <t>71000873</t>
  </si>
  <si>
    <t>ALVARADO ESPINOZA THALIA LIZ</t>
  </si>
  <si>
    <t>72910322</t>
  </si>
  <si>
    <t>CARBAJAL MORALES MANUEL</t>
  </si>
  <si>
    <t>73068623</t>
  </si>
  <si>
    <t>DIONISIO SALIS YUDY ZULEMA</t>
  </si>
  <si>
    <t>48069260</t>
  </si>
  <si>
    <t>FONSECA ESPINOZA FLAVIA MADELY</t>
  </si>
  <si>
    <t>73011269</t>
  </si>
  <si>
    <t>HINOSTROZA PORTAL STEPHANY GRACE</t>
  </si>
  <si>
    <t>44229145</t>
  </si>
  <si>
    <t>IBARRA TENORIO OMAR</t>
  </si>
  <si>
    <t>41729987</t>
  </si>
  <si>
    <t>LASTRA VALVERDE VICTOR RAUL</t>
  </si>
  <si>
    <t>41459609</t>
  </si>
  <si>
    <t>CALIXTO LAGUNA MAELA LIA</t>
  </si>
  <si>
    <t>75716933</t>
  </si>
  <si>
    <t>ANDRES MEDRANO JESUS ALEJANDRO</t>
  </si>
  <si>
    <t>71949852</t>
  </si>
  <si>
    <t>CAQUI ROBLES LEBI ROGER</t>
  </si>
  <si>
    <t>46968351</t>
  </si>
  <si>
    <t>GOMEZ OYARCE FLOR MARIA</t>
  </si>
  <si>
    <t>14071760</t>
  </si>
  <si>
    <t>HERRERA SANCHEZ ROSA ELVIRA</t>
  </si>
  <si>
    <t>47690042</t>
  </si>
  <si>
    <t>ISLA DIONICIO ADRIANA ROBERTINA</t>
  </si>
  <si>
    <t>45685102</t>
  </si>
  <si>
    <t>LUIS VALLE JOSE ARTURO</t>
  </si>
  <si>
    <t>76219026</t>
  </si>
  <si>
    <t>MORENO LAGOS CARMEN FIORELLA</t>
  </si>
  <si>
    <t>45009580</t>
  </si>
  <si>
    <t>RIVERA CIENFUEGOS VALERIA DEL PILAR</t>
  </si>
  <si>
    <t>72729315</t>
  </si>
  <si>
    <t>SAMANEZ GALINDO MAYRA SOLEDAD</t>
  </si>
  <si>
    <t>42503731</t>
  </si>
  <si>
    <t>ALARCON MEZA LIMBER</t>
  </si>
  <si>
    <t>40683872</t>
  </si>
  <si>
    <t>GONZALES VELA VERONICA</t>
  </si>
  <si>
    <t>46913336</t>
  </si>
  <si>
    <t>GUERRERO CALIXTO DAYVI</t>
  </si>
  <si>
    <t>42161351</t>
  </si>
  <si>
    <t>MIRANDA ESPINOZA OLINDA GUINET</t>
  </si>
  <si>
    <t>46965326</t>
  </si>
  <si>
    <t>SANTOS FELIX BILLSAN</t>
  </si>
  <si>
    <t>46049908</t>
  </si>
  <si>
    <t>CLAUDIO GOMEZ MIRIAM LIZ</t>
  </si>
  <si>
    <t>71654879</t>
  </si>
  <si>
    <t>GAVIDIA PRINCIPE LIZETTE ADELAIDA</t>
  </si>
  <si>
    <t>71623886</t>
  </si>
  <si>
    <t>RIMAS CAMPOS AIDE</t>
  </si>
  <si>
    <t>41371395</t>
  </si>
  <si>
    <t>AVILA JORGE GIOVANNA MARISOL</t>
  </si>
  <si>
    <t>43768466</t>
  </si>
  <si>
    <t>TICLA DAVILA CARMEN GILBERTA</t>
  </si>
  <si>
    <t>46902909</t>
  </si>
  <si>
    <t>ALONSO MALLQUI CRISTINA HELDY</t>
  </si>
  <si>
    <t>45527418</t>
  </si>
  <si>
    <t>CALIXTO CABALLERO LOYDA CLEMENTINA</t>
  </si>
  <si>
    <t>45970302</t>
  </si>
  <si>
    <t>ALCEDO GONZALES ESTEFANY LESLY</t>
  </si>
  <si>
    <t>72211751</t>
  </si>
  <si>
    <t>BERAUN SALAZAR BECQUER ALEX</t>
  </si>
  <si>
    <t>42282280</t>
  </si>
  <si>
    <t>DAGA MARIÑO MELINA</t>
  </si>
  <si>
    <t>73567775</t>
  </si>
  <si>
    <t>MEJIA SALAZAR MARIVEL</t>
  </si>
  <si>
    <t>40359162</t>
  </si>
  <si>
    <t>MELENDEZ DIAZ FLOR CAROLINA</t>
  </si>
  <si>
    <t>47795834</t>
  </si>
  <si>
    <t>MIRAVAL DEPAZ FAQUINA ELIAQUINA</t>
  </si>
  <si>
    <t>71916624</t>
  </si>
  <si>
    <t>MORALES MARIÑO RICARDO EBER</t>
  </si>
  <si>
    <t>08676971</t>
  </si>
  <si>
    <t>OJEDA ROSALES TATIANA</t>
  </si>
  <si>
    <t>47504146</t>
  </si>
  <si>
    <t>RAMOS RAMIREZ CARLOS CESAR</t>
  </si>
  <si>
    <t>44715567</t>
  </si>
  <si>
    <t>CALIXTO SERNA RUBEN FILESTEOS</t>
  </si>
  <si>
    <t>70114042</t>
  </si>
  <si>
    <t>AVILES SULCA ERIKA PRINS</t>
  </si>
  <si>
    <t>72542176</t>
  </si>
  <si>
    <t>SANCHEZ BARRERA CRISTHIAN JONATHAN</t>
  </si>
  <si>
    <t>40255095</t>
  </si>
  <si>
    <t>CANCHUMANI PARRA RONAL</t>
  </si>
  <si>
    <t>44657344</t>
  </si>
  <si>
    <t>MATOS CARHUARICRA MELISA</t>
  </si>
  <si>
    <t>42005678</t>
  </si>
  <si>
    <t>PRINCIPE VILLAORDUÑA ARAM</t>
  </si>
  <si>
    <t>41917668</t>
  </si>
  <si>
    <t>QUINO JARA MARIA</t>
  </si>
  <si>
    <t>73638930</t>
  </si>
  <si>
    <t>SALAZAR GARAY GEMELY YELINA</t>
  </si>
  <si>
    <t>71916448</t>
  </si>
  <si>
    <t>SANTILLAN CAMPO ROSAURA</t>
  </si>
  <si>
    <t>72278842</t>
  </si>
  <si>
    <t>CAQUI ROSALES LUCINDA LISVET</t>
  </si>
  <si>
    <t>80528797</t>
  </si>
  <si>
    <t>SALAZAR AYALA CESAR CARLOS</t>
  </si>
  <si>
    <t>47032099</t>
  </si>
  <si>
    <t>SANTA CRUZ CAMPOS ESTEFANY CLAUDIA</t>
  </si>
  <si>
    <t>40997040</t>
  </si>
  <si>
    <t>VILLANUEVA CADILLO ALFREDO HECTOR</t>
  </si>
  <si>
    <t>74989335</t>
  </si>
  <si>
    <t>ATANACIO INGA ELVIA SOLIA</t>
  </si>
  <si>
    <t>45479204</t>
  </si>
  <si>
    <t>GOMEZ REYES LIZ YUDIT</t>
  </si>
  <si>
    <t>46416394</t>
  </si>
  <si>
    <t>GONZALES JESUS TANIA LIOLIA</t>
  </si>
  <si>
    <t>22890497</t>
  </si>
  <si>
    <t>PAUCAR CHAVEZ OLGA</t>
  </si>
  <si>
    <t>40847714</t>
  </si>
  <si>
    <t>REYES CLAUDIO AUREA</t>
  </si>
  <si>
    <t>45505784</t>
  </si>
  <si>
    <t>MEZA GUERRA IDANIA VERONICA</t>
  </si>
  <si>
    <t>46730136</t>
  </si>
  <si>
    <t>CAQUI LAGUNA SHEYLA NORIS</t>
  </si>
  <si>
    <t>20100394</t>
  </si>
  <si>
    <t>PEREZ HUAMANLAZO PAUL</t>
  </si>
  <si>
    <t>41001145</t>
  </si>
  <si>
    <t>ASTETE VERDE LINMDAY MARITZA</t>
  </si>
  <si>
    <t>71949851</t>
  </si>
  <si>
    <t>CAQUI ROBLES JOSUE</t>
  </si>
  <si>
    <t>45212134</t>
  </si>
  <si>
    <t>CAQUI ROJAS MANUEL WUALBERTO</t>
  </si>
  <si>
    <t>46341329</t>
  </si>
  <si>
    <t>CLAUDIO FRETEL WUALTER ELADIO</t>
  </si>
  <si>
    <t>70340605</t>
  </si>
  <si>
    <t>LAOS MELITON ELENA INES</t>
  </si>
  <si>
    <t>45527413</t>
  </si>
  <si>
    <t>SALAZAR LIVIAS DAVID</t>
  </si>
  <si>
    <t>72399073</t>
  </si>
  <si>
    <t>TRINIDAD MIRAVAL DAIVI FRANCI</t>
  </si>
  <si>
    <t>71842636</t>
  </si>
  <si>
    <t>CABEZUDO ZARATE STEFANY SOFIA</t>
  </si>
  <si>
    <t>48228301</t>
  </si>
  <si>
    <t>CARHUAS DE LA CRUZ WINNY KERLY</t>
  </si>
  <si>
    <t>73372065</t>
  </si>
  <si>
    <t>CAJALEON DE LA CRUZ JHANELA ARACELI</t>
  </si>
  <si>
    <t>47415700</t>
  </si>
  <si>
    <t>LARA ALVAREZ JEFFERSON JONATHAN</t>
  </si>
  <si>
    <t>46108306</t>
  </si>
  <si>
    <t>PACHECO TEODORO MARCELINA MARIA</t>
  </si>
  <si>
    <t>43202265</t>
  </si>
  <si>
    <t>CAMPO ROJAS LIZBET NEMESCIA</t>
  </si>
  <si>
    <t>47437644</t>
  </si>
  <si>
    <t>CAQUI ROJAS ELIO JHON</t>
  </si>
  <si>
    <t>74422802</t>
  </si>
  <si>
    <t>GAMEZ SALAZAR ELOY NEFTALY</t>
  </si>
  <si>
    <t>71931263</t>
  </si>
  <si>
    <t>LIZANO JAIMES CELIA AGUSTINA</t>
  </si>
  <si>
    <t>46817049</t>
  </si>
  <si>
    <t>PABLO CABALLERO ANTONIA</t>
  </si>
  <si>
    <t>40464346</t>
  </si>
  <si>
    <t>MENDOZA HUERTO ELMER EDWARDO</t>
  </si>
  <si>
    <t>42719360</t>
  </si>
  <si>
    <t>GARCIA GARAY BERLINA</t>
  </si>
  <si>
    <t>63395738</t>
  </si>
  <si>
    <t>FALCON BERROSPI SILVANO KENY</t>
  </si>
  <si>
    <t>75277976</t>
  </si>
  <si>
    <t>HUAMAN LEANDRO SANDRA KATTY</t>
  </si>
  <si>
    <t>46272263</t>
  </si>
  <si>
    <t>JARAMILLO MARTEL OSVER HENRY</t>
  </si>
  <si>
    <t>42490801</t>
  </si>
  <si>
    <t>MALPARTIDA SIFUENTES CHANEL</t>
  </si>
  <si>
    <t>70843205</t>
  </si>
  <si>
    <t>RAMIREZ POMA JOSSELIN WENDY</t>
  </si>
  <si>
    <t>73047425</t>
  </si>
  <si>
    <t>SOBRADO ASENCIO CLEDDY MIRIAM</t>
  </si>
  <si>
    <t>46138336</t>
  </si>
  <si>
    <t>CHAVEZ ASENCIOS TEOFILO MANSUETO</t>
  </si>
  <si>
    <t>71936468</t>
  </si>
  <si>
    <t>HUANCA HILARIO KUELING HERLYN</t>
  </si>
  <si>
    <t>43456515</t>
  </si>
  <si>
    <t>ESCANDON MUNGUIA ANALI CECILIA</t>
  </si>
  <si>
    <t>46056122</t>
  </si>
  <si>
    <t>ISIDRO CAQUI NORMA SILVIA</t>
  </si>
  <si>
    <t>43280817</t>
  </si>
  <si>
    <t>SALVIO NONATO OLGA</t>
  </si>
  <si>
    <t>45126186</t>
  </si>
  <si>
    <t>GARNIQUE QUIROZ LUZ FABIOLA</t>
  </si>
  <si>
    <t>46374316</t>
  </si>
  <si>
    <t>PEÑA GUIBARRA AMANDA</t>
  </si>
  <si>
    <t xml:space="preserve">LICENDIADO </t>
  </si>
  <si>
    <t xml:space="preserve">TECNICO </t>
  </si>
  <si>
    <t xml:space="preserve">TITULO </t>
  </si>
  <si>
    <t>45429850</t>
  </si>
  <si>
    <t>ROJAS PARDO FLOR AMELIA</t>
  </si>
  <si>
    <t>44724914</t>
  </si>
  <si>
    <t>VARA RAMIREZ WALTER ORLANDO</t>
  </si>
  <si>
    <t>46073974</t>
  </si>
  <si>
    <t>CANTARO VALENZUELA YOSNINO</t>
  </si>
  <si>
    <t>43862033</t>
  </si>
  <si>
    <t>NIETO TRUJILLO MARLENE</t>
  </si>
  <si>
    <t>42302951</t>
  </si>
  <si>
    <t>ROJAS MACHADO LUIS MIGUEL</t>
  </si>
  <si>
    <t>43974888</t>
  </si>
  <si>
    <t>ARIAS TRUJILLO LUISA OFELIA</t>
  </si>
  <si>
    <t>48390620</t>
  </si>
  <si>
    <t>SANCHEZ PRINCIPE WILSON ARCADIO</t>
  </si>
  <si>
    <t>10455069</t>
  </si>
  <si>
    <t>CISNEROS ARELLANO ALINA MARITZA</t>
  </si>
  <si>
    <t>71936467</t>
  </si>
  <si>
    <t>HUANCA HILARIO MARVYN KEVYN</t>
  </si>
  <si>
    <t>03093873</t>
  </si>
  <si>
    <t>PRIETO SEQUERA ROGER ELIU</t>
  </si>
  <si>
    <t>42567448</t>
  </si>
  <si>
    <t>YOVERA RISCO MARTIRES</t>
  </si>
  <si>
    <t>71279611</t>
  </si>
  <si>
    <t>ACUÑA PENADILLO OLGER</t>
  </si>
  <si>
    <t>47551310</t>
  </si>
  <si>
    <t>HUAYANAY AGUILAR CELIBETH</t>
  </si>
  <si>
    <t>42519929</t>
  </si>
  <si>
    <t>FERRER NAUPAY RAUL</t>
  </si>
  <si>
    <t>47623867</t>
  </si>
  <si>
    <t>CHAVEZ NEGRETE WALDEMAR ORLANDO</t>
  </si>
  <si>
    <t>22760222</t>
  </si>
  <si>
    <t>MENDOZA ALVAREZ NAKIA LIZ</t>
  </si>
  <si>
    <t>40206352</t>
  </si>
  <si>
    <t>SANTAMARIA OMONTE ROMMEL RAUL</t>
  </si>
  <si>
    <t>TITUTLO</t>
  </si>
  <si>
    <t>71907471</t>
  </si>
  <si>
    <t>OSTOS ESPINOZA SMITH ALICIA</t>
  </si>
  <si>
    <t>TECNICO EN ADMINISTRACION</t>
  </si>
  <si>
    <t>77500020</t>
  </si>
  <si>
    <t>PABLO LOARTE NELIDA</t>
  </si>
  <si>
    <t>73636390</t>
  </si>
  <si>
    <t>PEREZ CALIXTO BETHZY</t>
  </si>
  <si>
    <t>47504019</t>
  </si>
  <si>
    <t>VALVERDE SALAZAR EDGARD KENNSY</t>
  </si>
  <si>
    <t>40926097</t>
  </si>
  <si>
    <t>VEGA JAIMES GLADYS</t>
  </si>
  <si>
    <t>71944722</t>
  </si>
  <si>
    <t>CAQUI CAPCHA KARINA</t>
  </si>
  <si>
    <t>71900152</t>
  </si>
  <si>
    <t>CLAUDIO GARCIA RUTH FARES</t>
  </si>
  <si>
    <t>47239305</t>
  </si>
  <si>
    <t>CONCHA ESPINOZA EDILI NANCY</t>
  </si>
  <si>
    <t>47705222</t>
  </si>
  <si>
    <t>HUAYABAN SABOYA LUISA KAREN</t>
  </si>
  <si>
    <t>74425507</t>
  </si>
  <si>
    <t>JAVIER ABAD WALDIR</t>
  </si>
  <si>
    <t>40367097</t>
  </si>
  <si>
    <t>LOYOLA VALDIVIEZO YIMMG LEONARDO</t>
  </si>
  <si>
    <t>76747821</t>
  </si>
  <si>
    <t>MALDONADO CARRION MIRIAM PAMELA</t>
  </si>
  <si>
    <t>43972623</t>
  </si>
  <si>
    <t>OCAÑA VELASQUEZ JHONATAN</t>
  </si>
  <si>
    <t>40275246</t>
  </si>
  <si>
    <t>OLAZA ALBORNOZ JHON CURCINO</t>
  </si>
  <si>
    <t xml:space="preserve">TRAUMATOLOGIA Y ORTOPEDIA </t>
  </si>
  <si>
    <t>43683563</t>
  </si>
  <si>
    <t>PARDO APOLO DANITZA AREANET</t>
  </si>
  <si>
    <t>47379675</t>
  </si>
  <si>
    <t>TORRES CACERES PAUL EMILIO</t>
  </si>
  <si>
    <t>46802312</t>
  </si>
  <si>
    <t>TUCTO ESPINOZA SHBILL</t>
  </si>
  <si>
    <t>73020605</t>
  </si>
  <si>
    <t>VELASQUEZ ALEJANDRO LIZZI BELISA</t>
  </si>
  <si>
    <t>42948905</t>
  </si>
  <si>
    <t>SALAZAR ABAL MARY LUZ</t>
  </si>
  <si>
    <t>43771026</t>
  </si>
  <si>
    <t>VALDIVIESO CESPEDES RODOLFO ALBERTO</t>
  </si>
  <si>
    <t>74729927</t>
  </si>
  <si>
    <t>SANCHEZ CAQUI ISAIAS WALDIR</t>
  </si>
  <si>
    <t>04071760</t>
  </si>
  <si>
    <t>41931414</t>
  </si>
  <si>
    <t>MALLMA MALLQUI RICHAR</t>
  </si>
  <si>
    <t>60475992</t>
  </si>
  <si>
    <t>MEZA CLAUDIO JHON DARWIN</t>
  </si>
  <si>
    <t>73343051</t>
  </si>
  <si>
    <t>BERROSPI OSTOS IRIS MILAGROS</t>
  </si>
  <si>
    <t>41695241</t>
  </si>
  <si>
    <t>MIRANDA FONSECA DE REYNOSO CINTHYA KATHERINE</t>
  </si>
  <si>
    <t>44296379</t>
  </si>
  <si>
    <t>CALIXTO BEZARES EDELMIRA CAROLINA</t>
  </si>
  <si>
    <t>41316783</t>
  </si>
  <si>
    <t>ALMIDON CALLALLI JAVIER SANTIAGO</t>
  </si>
  <si>
    <t>47107505</t>
  </si>
  <si>
    <t>CARRILLO CIERTO MARGARITA</t>
  </si>
  <si>
    <t>46082322</t>
  </si>
  <si>
    <t>MEZA PIO ERICK</t>
  </si>
  <si>
    <t>41620726</t>
  </si>
  <si>
    <t>CAPCHA ROJAS ANTONIO FEDERICO</t>
  </si>
  <si>
    <t>46677058</t>
  </si>
  <si>
    <t>TUCTO SANTIAGO YESSICA MELISA</t>
  </si>
  <si>
    <t>10562004</t>
  </si>
  <si>
    <t>GONZALES ARNAO ROMAN</t>
  </si>
  <si>
    <t>45518626</t>
  </si>
  <si>
    <t>SALAZAR ACOSTA YESSICA ANGELICA</t>
  </si>
  <si>
    <t>UE. 407 RS. PUERTO INCA</t>
  </si>
  <si>
    <t>R.O.</t>
  </si>
  <si>
    <t>ASISTENCIAL</t>
  </si>
  <si>
    <t>43116674</t>
  </si>
  <si>
    <t>PINEDO PEREZ DANIEL</t>
  </si>
  <si>
    <t>PILOTO DE AMBULANCIA</t>
  </si>
  <si>
    <t>1</t>
  </si>
  <si>
    <t>6</t>
  </si>
  <si>
    <t>44317976</t>
  </si>
  <si>
    <t>LOPEZ TEJADA RUSVER</t>
  </si>
  <si>
    <t>71919280</t>
  </si>
  <si>
    <t>FIGUEROA ORIZANO JHONATAN JULIO</t>
  </si>
  <si>
    <t>46343702</t>
  </si>
  <si>
    <t>MELGAREJO BARRIONUEVO JORGE LUIS</t>
  </si>
  <si>
    <t>41009061</t>
  </si>
  <si>
    <t>QUEVEDO ESPIRITU SIXTO ELISBAN</t>
  </si>
  <si>
    <t>45301519</t>
  </si>
  <si>
    <t>CARITAS BAYLON MOISES DANIEL</t>
  </si>
  <si>
    <t>23156476</t>
  </si>
  <si>
    <t>LINO FASABI GILMA LANE</t>
  </si>
  <si>
    <t>PERSONAL DE LIMPIEZA</t>
  </si>
  <si>
    <t>09899659</t>
  </si>
  <si>
    <t>RAMIREZ AMPICHI JUSTA OLABETI</t>
  </si>
  <si>
    <t>23172560</t>
  </si>
  <si>
    <t>CASTRO RUIZ SEGUNDO ABSALON</t>
  </si>
  <si>
    <t>PERSONAL DE VIGILANCIA</t>
  </si>
  <si>
    <t>44756166</t>
  </si>
  <si>
    <t>DEL AGUILA PEREZ VICTOR</t>
  </si>
  <si>
    <t>ADMINISTRATIVA</t>
  </si>
  <si>
    <t>41920420</t>
  </si>
  <si>
    <t>SANTILLAN LEAÑO DANY DANIEL</t>
  </si>
  <si>
    <t>DIRECTOR EJECUTIVO</t>
  </si>
  <si>
    <t>72880401</t>
  </si>
  <si>
    <t>LOZANO AREVALO DELIANNE ISABEL</t>
  </si>
  <si>
    <t>ASISTENTE ADMINISTRATIVO I</t>
  </si>
  <si>
    <t>00106483</t>
  </si>
  <si>
    <t>TELLO NORIEGA JOSE</t>
  </si>
  <si>
    <t>44051637</t>
  </si>
  <si>
    <t>PEREZ RAMIREZ ADOLFO MAGNO</t>
  </si>
  <si>
    <t>44424968</t>
  </si>
  <si>
    <t>HEREDIA RUIZ ELITA</t>
  </si>
  <si>
    <t>43326066</t>
  </si>
  <si>
    <t>CAMPOS CORREA ALAN MARCELO</t>
  </si>
  <si>
    <t>43385679</t>
  </si>
  <si>
    <t>CERVANTES FASABI JEAN CARLO</t>
  </si>
  <si>
    <t>72038284</t>
  </si>
  <si>
    <t>CORAS HUAMAN ROCIO KAROOL</t>
  </si>
  <si>
    <t>70440360</t>
  </si>
  <si>
    <t>TELLO ZEVALLOS PERCY PAUL</t>
  </si>
  <si>
    <t>00000000</t>
  </si>
  <si>
    <t>NO REGISTRADO NO REGISTRADO NO REGISTRADO</t>
  </si>
  <si>
    <t>JEFE DE LOGISTICA</t>
  </si>
  <si>
    <t>41307215</t>
  </si>
  <si>
    <t>FLORES NASCIMENTO DONNY STEVIE</t>
  </si>
  <si>
    <t>45003603</t>
  </si>
  <si>
    <t>LOPEZ RIOS OSCAR JEAN PIERRE</t>
  </si>
  <si>
    <t>ADMINISTRATIVO I</t>
  </si>
  <si>
    <t>00113344</t>
  </si>
  <si>
    <t>RUIZ VALERA ALAN</t>
  </si>
  <si>
    <t>DIRECTOR ADMINISTRATIVO I</t>
  </si>
  <si>
    <t>61134036</t>
  </si>
  <si>
    <t>PEREZ AREVALO MELITA IVANA</t>
  </si>
  <si>
    <t>SECRETARIA/O</t>
  </si>
  <si>
    <t>42620171</t>
  </si>
  <si>
    <t>VARGAS RUIZ NELSON</t>
  </si>
  <si>
    <t>45693564</t>
  </si>
  <si>
    <t>GUARNIZ VARGAS CLAUDINA LILIANA</t>
  </si>
  <si>
    <t>AUXILIAR ADMINISTRATIVO I</t>
  </si>
  <si>
    <t>TERAPISTA I</t>
  </si>
  <si>
    <t>47560531</t>
  </si>
  <si>
    <t>ALVIZ FERREYRA DALMA NEREA</t>
  </si>
  <si>
    <t>44166809</t>
  </si>
  <si>
    <t>ROMERO LA TORRE FILOMENA MIREYA</t>
  </si>
  <si>
    <t>ENFERMERA/O</t>
  </si>
  <si>
    <t>43428649</t>
  </si>
  <si>
    <t>CHAVEZ CALIXTO AURELIA</t>
  </si>
  <si>
    <t>45954194</t>
  </si>
  <si>
    <t>VALENZUELA BARDALES JHONATAN</t>
  </si>
  <si>
    <t>41335880</t>
  </si>
  <si>
    <t>VELEZ DE VILLA TINEO ELA ANNALA JOJAYWUAN</t>
  </si>
  <si>
    <t>44709313</t>
  </si>
  <si>
    <t>GRANDEZ TUTUSIMA LIZ</t>
  </si>
  <si>
    <t>44664800</t>
  </si>
  <si>
    <t>AYALA NIÑO GISELA DENISSE</t>
  </si>
  <si>
    <t>46670153</t>
  </si>
  <si>
    <t>CRUZ BENITES DIANA LIZ</t>
  </si>
  <si>
    <t>07362371</t>
  </si>
  <si>
    <t>VILLANUEVA YACOLCA AMPARO MILAGROS</t>
  </si>
  <si>
    <t>MEDICO I</t>
  </si>
  <si>
    <t>22666273</t>
  </si>
  <si>
    <t>CHAHUA LUJAN LORENZO</t>
  </si>
  <si>
    <t>44570310</t>
  </si>
  <si>
    <t>TRINIDAD JACO JOHN EFRAIN</t>
  </si>
  <si>
    <t>45651068</t>
  </si>
  <si>
    <t>YAURI BALDEON CINDY PAOLA</t>
  </si>
  <si>
    <t>44303185</t>
  </si>
  <si>
    <t>VELASQUEZ CAQUI CRISTHIAN NILTON</t>
  </si>
  <si>
    <t>73037501</t>
  </si>
  <si>
    <t>ORNETA MEZA GLENNY LORENA</t>
  </si>
  <si>
    <t>22513711</t>
  </si>
  <si>
    <t>SILVA ROMERO GIOVANNA</t>
  </si>
  <si>
    <t>46001269</t>
  </si>
  <si>
    <t>GAMARRA MIRANDA JOHN ANTHONY</t>
  </si>
  <si>
    <t>41372040</t>
  </si>
  <si>
    <t>FRETEL ACOSTA YESICA TERESA</t>
  </si>
  <si>
    <t>45491809</t>
  </si>
  <si>
    <t>HERRERA ESTEBAN YIMI RONALD</t>
  </si>
  <si>
    <t>44124163</t>
  </si>
  <si>
    <t>CURO SAYAS CINDY LIZET</t>
  </si>
  <si>
    <t>PROFESIONAL DE LA SALUD</t>
  </si>
  <si>
    <t>45791093</t>
  </si>
  <si>
    <t>MATEO DE LA CRUZ ANDREA DEL PILAR</t>
  </si>
  <si>
    <t>47113389</t>
  </si>
  <si>
    <t>CUCHILLA CUENCA ANGEL EDUARDO</t>
  </si>
  <si>
    <t>44553663</t>
  </si>
  <si>
    <t>SOTELO ESPIRITU MARIA INES</t>
  </si>
  <si>
    <t>80630899</t>
  </si>
  <si>
    <t>ALBORNOZ CAJAS GONZALO YOFFRE</t>
  </si>
  <si>
    <t>70436100</t>
  </si>
  <si>
    <t>RENGIFO TORRES REWIN STEVEN GRACO</t>
  </si>
  <si>
    <t>COORDINADOR DEL CUIDADO INTEGRAL DE SALUD</t>
  </si>
  <si>
    <t>45372152</t>
  </si>
  <si>
    <t>MIGUEL EUSEBIO DORIS LILIANA</t>
  </si>
  <si>
    <t xml:space="preserve">  </t>
  </si>
  <si>
    <t>47272783</t>
  </si>
  <si>
    <t>AGUIRRE RICAPA MARIA ISABEL</t>
  </si>
  <si>
    <t>48220091</t>
  </si>
  <si>
    <t>ARANDA ANAYA CHABELI MILAGROS</t>
  </si>
  <si>
    <t>TRABAJADOR SOCIAL</t>
  </si>
  <si>
    <t>70422973</t>
  </si>
  <si>
    <t>LUKASHEVICH VARGAS ALEXA</t>
  </si>
  <si>
    <t>44916767</t>
  </si>
  <si>
    <t>CUIZANO BLAS LUIS ANTONIO</t>
  </si>
  <si>
    <t>72287107</t>
  </si>
  <si>
    <t>GONZALEZ QUEVEDO ALEJANDRO</t>
  </si>
  <si>
    <t>70579174</t>
  </si>
  <si>
    <t>MEZA ARPASI ABIDÁN UZIEL</t>
  </si>
  <si>
    <t>47991127</t>
  </si>
  <si>
    <t>HIDALGO AGUIRRE JOSSY MILAGROS</t>
  </si>
  <si>
    <t>46730769</t>
  </si>
  <si>
    <t>GARCIA ACUÑA BRAYEN ANDREE</t>
  </si>
  <si>
    <t>47850262</t>
  </si>
  <si>
    <t>FLORES HUAMAN YECENIA</t>
  </si>
  <si>
    <t>45261438</t>
  </si>
  <si>
    <t>LEYVA DIAZ LEYDI</t>
  </si>
  <si>
    <t>46814085</t>
  </si>
  <si>
    <t>ESPINOZA CARPIO MARIA PATRICIA</t>
  </si>
  <si>
    <t>73821796</t>
  </si>
  <si>
    <t>VILCHEZ PAZ RAYZA CRISTINA</t>
  </si>
  <si>
    <t>45092122</t>
  </si>
  <si>
    <t>JUSTINIANO TRINIDAD KARINA LIZETH</t>
  </si>
  <si>
    <t>48321625</t>
  </si>
  <si>
    <t>CABRERA CECILIO MAURA CECILIA</t>
  </si>
  <si>
    <t>47193227</t>
  </si>
  <si>
    <t>YAUSIN LOPEZ HELLEN EMILIA</t>
  </si>
  <si>
    <t>48459706</t>
  </si>
  <si>
    <t>CELIS MUCHA RONALD JUVENAL</t>
  </si>
  <si>
    <t>47196464</t>
  </si>
  <si>
    <t>JIMENEZ TORRES ANHELA LIA</t>
  </si>
  <si>
    <t>75147623</t>
  </si>
  <si>
    <t>CARRERA RAMIREZ ALEXANDRA</t>
  </si>
  <si>
    <t>45573749</t>
  </si>
  <si>
    <t>ALMERCO MARTINEZ RONALD JHON</t>
  </si>
  <si>
    <t>21147902</t>
  </si>
  <si>
    <t>SILVA EGOAVIL CELIA MARIA</t>
  </si>
  <si>
    <t>41997152</t>
  </si>
  <si>
    <t>LLANOS ELESCANO SUSSAN ANTONELA</t>
  </si>
  <si>
    <t>22515085</t>
  </si>
  <si>
    <t>GONZALES AUGUSTO MIRIAM</t>
  </si>
  <si>
    <t>73311951</t>
  </si>
  <si>
    <t>SILVA VILLANUEVA YANDIRA KRUPSKAYA</t>
  </si>
  <si>
    <t>44114163</t>
  </si>
  <si>
    <t>MANUEL CUELLAR ZAIRA MANUELA</t>
  </si>
  <si>
    <t>41736457</t>
  </si>
  <si>
    <t>MIRAVAL RAMOS ELI UZZIEL</t>
  </si>
  <si>
    <t>23009427</t>
  </si>
  <si>
    <t>DOROTEO SILVA OSCAR HINSSON</t>
  </si>
  <si>
    <t>TECNICO EN COMPUTACION</t>
  </si>
  <si>
    <t>48501905</t>
  </si>
  <si>
    <t>RAMIREZ MAIZ EVALI</t>
  </si>
  <si>
    <t>72811780</t>
  </si>
  <si>
    <t>ZUÑIGA BERAUN JOSUE</t>
  </si>
  <si>
    <t>41546188</t>
  </si>
  <si>
    <t>EVANGELISTA VARGAS JOEL FILIMON</t>
  </si>
  <si>
    <t>45124121</t>
  </si>
  <si>
    <t>RUIZ PELAEZ GILBERTO</t>
  </si>
  <si>
    <t>45284869</t>
  </si>
  <si>
    <t>TINEO SILVA CLENDA NERY</t>
  </si>
  <si>
    <t>TECNICO EN LABORATORIO I</t>
  </si>
  <si>
    <t>43917596</t>
  </si>
  <si>
    <t>SILVA REYES ROSALIA</t>
  </si>
  <si>
    <t>41196382</t>
  </si>
  <si>
    <t>PALACIOS MEZA BADWIN YURI</t>
  </si>
  <si>
    <t>42078892</t>
  </si>
  <si>
    <t>ALIAGA ESPINOZA JOSE ANGEL</t>
  </si>
  <si>
    <t>45951193</t>
  </si>
  <si>
    <t>TINCO CANTURIN RONALD</t>
  </si>
  <si>
    <t>47455702</t>
  </si>
  <si>
    <t>GRANDEZ ESPIRITU ANITA BELLIS</t>
  </si>
  <si>
    <t>TECNICO EN FARMACIA I</t>
  </si>
  <si>
    <t>70233456</t>
  </si>
  <si>
    <t>VARGAS MORENO JERSSON FELIX</t>
  </si>
  <si>
    <t>TECNICO ADMINISTRATIVO I</t>
  </si>
  <si>
    <t>42110007</t>
  </si>
  <si>
    <t>ASTUHUAMAN SANTIAGO JAVIER</t>
  </si>
  <si>
    <t>47108566</t>
  </si>
  <si>
    <t>GONZALES GARCIA CEILA</t>
  </si>
  <si>
    <t>47661916</t>
  </si>
  <si>
    <t>FALCON RIMAS ROBER RODRIGO</t>
  </si>
  <si>
    <t>75652827</t>
  </si>
  <si>
    <t>CORDOVA JAIMES SAYURI MISHELY</t>
  </si>
  <si>
    <t>75681134</t>
  </si>
  <si>
    <t>LOPEZ VELA JACKELIN KARMINA</t>
  </si>
  <si>
    <t>43815689</t>
  </si>
  <si>
    <t>MURO UPIACHIHUA YESSENIA EDITH</t>
  </si>
  <si>
    <t>45318548</t>
  </si>
  <si>
    <t>PAREDES OLIVEIRA JUAN GILBERTH</t>
  </si>
  <si>
    <t>47596739</t>
  </si>
  <si>
    <t>LOPEZ RODRIGUEZ TESSY STEFANY</t>
  </si>
  <si>
    <t>42045776</t>
  </si>
  <si>
    <t>ORTIZ DIONICIO YEBY</t>
  </si>
  <si>
    <t>70232717</t>
  </si>
  <si>
    <t>YUPANQUI CASTRO GERALD DANIEL</t>
  </si>
  <si>
    <t>TECNICO EN ESTADISTICA</t>
  </si>
  <si>
    <t>44964071</t>
  </si>
  <si>
    <t>FLORIDA EVANGELISTA KAREN LUZ</t>
  </si>
  <si>
    <t>46730977</t>
  </si>
  <si>
    <t>TORRES ROLIN LICETH LISVANIA</t>
  </si>
  <si>
    <t>23156859</t>
  </si>
  <si>
    <t>PANDURO VARGAS BORIS</t>
  </si>
  <si>
    <t>43114757</t>
  </si>
  <si>
    <t>SANDOVAL QUEVEDO JESICA</t>
  </si>
  <si>
    <t>409 RED DE SALUD PACHITEA</t>
  </si>
  <si>
    <t xml:space="preserve">CAS REGULAR </t>
  </si>
  <si>
    <t>44089983</t>
  </si>
  <si>
    <t>ESPINOZA RIVERA MIRTHA CORALI</t>
  </si>
  <si>
    <t>44414472</t>
  </si>
  <si>
    <t>LINO EDUARDO TANIA MARLENI</t>
  </si>
  <si>
    <t>46255703</t>
  </si>
  <si>
    <t>ESTEBAN INGA ELIZABETH</t>
  </si>
  <si>
    <t>71057426</t>
  </si>
  <si>
    <t>NOLAZCO SIMON JOSEPPE JOEL</t>
  </si>
  <si>
    <t xml:space="preserve">TECNICO EN COMPUTACION </t>
  </si>
  <si>
    <t>23164084</t>
  </si>
  <si>
    <t>AROSTEGUI ARBE CLARA</t>
  </si>
  <si>
    <t>47228430</t>
  </si>
  <si>
    <t>CELESTINO AGUERO CHERCY SHARIN</t>
  </si>
  <si>
    <t>44201992</t>
  </si>
  <si>
    <t>RAFAELO SANTOS PILAR</t>
  </si>
  <si>
    <t>72464637</t>
  </si>
  <si>
    <t>CHAHUA SILVA NITZY YAJAIRA</t>
  </si>
  <si>
    <t>45289562</t>
  </si>
  <si>
    <t>MIRAVAL MARQUEZ GUISELA YANET</t>
  </si>
  <si>
    <t>40259028</t>
  </si>
  <si>
    <t>VALLE GARCIA LUZMILA AIDA</t>
  </si>
  <si>
    <t>46892775</t>
  </si>
  <si>
    <t>BASILIO SOLORZANO YECELINA YENY</t>
  </si>
  <si>
    <t>44593600</t>
  </si>
  <si>
    <t>AMBROSIO ROJAS CECILIA</t>
  </si>
  <si>
    <t>44414434</t>
  </si>
  <si>
    <t>PAZOS PONCE CESAR LEONARD</t>
  </si>
  <si>
    <t xml:space="preserve">UNIVERSITARIO </t>
  </si>
  <si>
    <t xml:space="preserve">CIRIJANO DENTISTA </t>
  </si>
  <si>
    <t>44324941</t>
  </si>
  <si>
    <t>SIMEON DUEÑAS YESENIA RUBI</t>
  </si>
  <si>
    <t>46642130</t>
  </si>
  <si>
    <t>GONZALES MENDIZABAL ROSARIO GIANINA</t>
  </si>
  <si>
    <t>22509332</t>
  </si>
  <si>
    <t>CACERES COTRINA SANDRO YOBANI</t>
  </si>
  <si>
    <t>41032749</t>
  </si>
  <si>
    <t>BASUALDO COTERA TYLER JOHN</t>
  </si>
  <si>
    <t>46093802</t>
  </si>
  <si>
    <t>RAMOS LEON LIZETH ALINA</t>
  </si>
  <si>
    <t>43925894</t>
  </si>
  <si>
    <t>DIAZ GALINDO RALSTON JESUS</t>
  </si>
  <si>
    <t>43847942</t>
  </si>
  <si>
    <t>QUINTANA AYLAS LUZ MERY</t>
  </si>
  <si>
    <t>41819288</t>
  </si>
  <si>
    <t>RIVERA ATAVILLOS YHON ERNANDO</t>
  </si>
  <si>
    <t xml:space="preserve">SECUNDARIA COMPLETA </t>
  </si>
  <si>
    <t>44757747</t>
  </si>
  <si>
    <t>TRINIDAD TOLENTINO ROMERO</t>
  </si>
  <si>
    <t>45050905</t>
  </si>
  <si>
    <t>ESTELA SANTIAGO WILIAN RONAL</t>
  </si>
  <si>
    <t>47272431</t>
  </si>
  <si>
    <t>BERROSPI MENDOZA ALEX</t>
  </si>
  <si>
    <t>23152094</t>
  </si>
  <si>
    <t>ORDOÑEZ TINEO HERACLIO</t>
  </si>
  <si>
    <t>22411316</t>
  </si>
  <si>
    <t>BERROSPI ROCANO HONORATO CAYO</t>
  </si>
  <si>
    <t>72351086</t>
  </si>
  <si>
    <t>TRUJILLO MOLINA ANA PAULA</t>
  </si>
  <si>
    <t>44276053</t>
  </si>
  <si>
    <t>CRUZ SANTA MARIA MIGUEL MEQUIES</t>
  </si>
  <si>
    <t>72731689</t>
  </si>
  <si>
    <t>SUMARAN RICAPA SCHERLY MADELINE</t>
  </si>
  <si>
    <t>77334901</t>
  </si>
  <si>
    <t>CARBAJAL MARTINEZ DANIELA JASMIN</t>
  </si>
  <si>
    <t>42751826</t>
  </si>
  <si>
    <t>PANDURO ATENCIA DIANA SOLEDAD</t>
  </si>
  <si>
    <t>70190573</t>
  </si>
  <si>
    <t>GRADOS VENTURA ZOINA MARITZA</t>
  </si>
  <si>
    <t>74218586</t>
  </si>
  <si>
    <t>PLEJO JUIPA YULE ANDREA</t>
  </si>
  <si>
    <t>40518241</t>
  </si>
  <si>
    <t>HERRERA RENGIFO YULIANA</t>
  </si>
  <si>
    <t>74933007</t>
  </si>
  <si>
    <t>ESPINOZA BARTOLOME LILIANA</t>
  </si>
  <si>
    <t>SECRETARIA EJECUTIVA</t>
  </si>
  <si>
    <t>TECNICO EN SECRETARIA</t>
  </si>
  <si>
    <t>75912188</t>
  </si>
  <si>
    <t>ESPINOZA VALENTIN KATMIEL</t>
  </si>
  <si>
    <t>TECNICO EN CONTABILIDAD</t>
  </si>
  <si>
    <t>71057411</t>
  </si>
  <si>
    <t>MORALES DURAN MARTA MARIA</t>
  </si>
  <si>
    <t>43709845</t>
  </si>
  <si>
    <t>PANDURO ATENCIA ELIAS MIGUEL</t>
  </si>
  <si>
    <t>BACHILLER EN CONTABILIDAD</t>
  </si>
  <si>
    <t>72102327</t>
  </si>
  <si>
    <t>SALAS REYES KATHERINE FELICITAS</t>
  </si>
  <si>
    <t>23145103</t>
  </si>
  <si>
    <t>ESPINOZA QUIROZ JOSE ANTONIO</t>
  </si>
  <si>
    <t>22412677</t>
  </si>
  <si>
    <t>LEANDRO ISIDRO EGMER</t>
  </si>
  <si>
    <t>CAS COVID</t>
  </si>
  <si>
    <t>22520484</t>
  </si>
  <si>
    <t>CUEVA PEÑA JOSE ANTONIO</t>
  </si>
  <si>
    <t>45498835</t>
  </si>
  <si>
    <t>MEDRANO SANCHEZ SILVIA</t>
  </si>
  <si>
    <t>48354995</t>
  </si>
  <si>
    <t>TOLENTINO ALANIA CARMINA</t>
  </si>
  <si>
    <t>22512323</t>
  </si>
  <si>
    <t>ALVARADO VASQUEZ MERCEDES</t>
  </si>
  <si>
    <t>74779528</t>
  </si>
  <si>
    <t>MONTOYA SALIS YADDY THALIA</t>
  </si>
  <si>
    <t>42795140</t>
  </si>
  <si>
    <t>SALVADOR NOREÑA GABRIELA</t>
  </si>
  <si>
    <t>72112665</t>
  </si>
  <si>
    <t>TRUJILLO CAMPOS DHACELYN ANTUANE</t>
  </si>
  <si>
    <t>72891526</t>
  </si>
  <si>
    <t>VELA HIDALGO GERSON JULINHO</t>
  </si>
  <si>
    <t>75064494</t>
  </si>
  <si>
    <t>AGUILAR VASQUEZ DIANA THALIA</t>
  </si>
  <si>
    <t>46600723</t>
  </si>
  <si>
    <t>ASPAJO ROJAS KELYTH</t>
  </si>
  <si>
    <t>47190604</t>
  </si>
  <si>
    <t>ATUNCAR CARMEN CARLOS FERNANDO JUNIOR</t>
  </si>
  <si>
    <t>73358767</t>
  </si>
  <si>
    <t>AVELINO MENDOZA SORAYA INGRID</t>
  </si>
  <si>
    <t>76410157</t>
  </si>
  <si>
    <t>BLAS RODRIGUEZ RUTH DIANA</t>
  </si>
  <si>
    <t>43333874</t>
  </si>
  <si>
    <t>ENCARNACION CANTARO VILMA</t>
  </si>
  <si>
    <t>45620490</t>
  </si>
  <si>
    <t>GOMEZ LEON YESENIA YAHAIDA</t>
  </si>
  <si>
    <t>46239109</t>
  </si>
  <si>
    <t>HUACHO SUSANIVAR RUSSELL HERNAN</t>
  </si>
  <si>
    <t>41498308</t>
  </si>
  <si>
    <t>JARA ESPINOZA JORDAN</t>
  </si>
  <si>
    <t>22498736</t>
  </si>
  <si>
    <t>JARA MORALES FRANCISCA</t>
  </si>
  <si>
    <t>75682250</t>
  </si>
  <si>
    <t>LEON MASGO JUMIRA EDITH</t>
  </si>
  <si>
    <t>76961505</t>
  </si>
  <si>
    <t>MONTES ORTEGA FLAVIO VAROTI</t>
  </si>
  <si>
    <t>47865002</t>
  </si>
  <si>
    <t>ORDOÑEZ SANTA MARIA DEYSI SELENE</t>
  </si>
  <si>
    <t>46077324</t>
  </si>
  <si>
    <t>PONCE CASTAÑEDA DANICA LISSETH</t>
  </si>
  <si>
    <t>46973261</t>
  </si>
  <si>
    <t>RIVERA LAURENCIO EMILIA</t>
  </si>
  <si>
    <t>40257914</t>
  </si>
  <si>
    <t>ROCHABRUN ECHEVARRIA MARJORIE DAISY</t>
  </si>
  <si>
    <t>42778848</t>
  </si>
  <si>
    <t>SANTA CRUZ ALCEDO GROBY RAUL</t>
  </si>
  <si>
    <t>47683353</t>
  </si>
  <si>
    <t>SUMARAN SANTILLAN ARITZA STEFANI</t>
  </si>
  <si>
    <t>43907856</t>
  </si>
  <si>
    <t>TADEO CHAVEZ ROLING LEONCIO</t>
  </si>
  <si>
    <t>73241518</t>
  </si>
  <si>
    <t>VENTURA LORENZO KERLIN GABRIEL</t>
  </si>
  <si>
    <t>74278760</t>
  </si>
  <si>
    <t>VILCA ASTUHUAMAN BETSABE NOEMI</t>
  </si>
  <si>
    <t>44139189</t>
  </si>
  <si>
    <t>ALANIA ESPIRITU FRIDA MEDALIT</t>
  </si>
  <si>
    <t>47165884</t>
  </si>
  <si>
    <t>AQUINO SANDOVAL ELSA</t>
  </si>
  <si>
    <t>43137036</t>
  </si>
  <si>
    <t>CALDAS TARAZONA SHIRLY MAIT</t>
  </si>
  <si>
    <t>46553682</t>
  </si>
  <si>
    <t>ESPINOZA MORENO JUAN JOSE AMER</t>
  </si>
  <si>
    <t>23165394</t>
  </si>
  <si>
    <t>FIGUEROA PONCE JUAN MANUEL</t>
  </si>
  <si>
    <t>46979424</t>
  </si>
  <si>
    <t>JARA MAZGO EDNA</t>
  </si>
  <si>
    <t>46579606</t>
  </si>
  <si>
    <t>JINCHE TELLO ELEODORA</t>
  </si>
  <si>
    <t>74206096</t>
  </si>
  <si>
    <t>PALOMINO SEGURA EDITH ERICA</t>
  </si>
  <si>
    <t>70145025</t>
  </si>
  <si>
    <t>PEREZ EVARISTO SONIA</t>
  </si>
  <si>
    <t>73213231</t>
  </si>
  <si>
    <t>SABINO TALANCHA LUIS ENRIQUE</t>
  </si>
  <si>
    <t>70145028</t>
  </si>
  <si>
    <t>JORGE GUERRA MARIA DEL PILAR</t>
  </si>
  <si>
    <t>42852160</t>
  </si>
  <si>
    <t>JORGE SANDOVAL RUTH GINA</t>
  </si>
  <si>
    <t>74577354</t>
  </si>
  <si>
    <t>TRINIDAD FABIAN PAUL JOSE</t>
  </si>
  <si>
    <t>73856760</t>
  </si>
  <si>
    <t>CARHUAS LASTRA ROSARIO DEL PILAR</t>
  </si>
  <si>
    <t>46678308</t>
  </si>
  <si>
    <t>CRUZ SOLORZANO ABRAHAM FRANKLYN</t>
  </si>
  <si>
    <t>41748179</t>
  </si>
  <si>
    <t>LINO LEON WELENTON</t>
  </si>
  <si>
    <t>72296280</t>
  </si>
  <si>
    <t>BERNARDO MANDUJANO RODY</t>
  </si>
  <si>
    <t>46978457</t>
  </si>
  <si>
    <t>PARDAVE VILLAR JORGE SMIT</t>
  </si>
  <si>
    <t>72166313</t>
  </si>
  <si>
    <t>SANDOVAL LOPEZ LUIS ALBERTO</t>
  </si>
  <si>
    <t>42371424</t>
  </si>
  <si>
    <t>MENDEZ FLORES WILMER OMAR</t>
  </si>
  <si>
    <t>73362436</t>
  </si>
  <si>
    <t>CAMPOS BERNARDO CECILIA</t>
  </si>
  <si>
    <t>43522534</t>
  </si>
  <si>
    <t>RUEDA VILLANUEVA ERMELINDA ANGELITA</t>
  </si>
  <si>
    <t>46530573</t>
  </si>
  <si>
    <t>ABAD ANGELES ROLIN</t>
  </si>
  <si>
    <t>22674825</t>
  </si>
  <si>
    <t>CABELLO CANTEÑO JUBERTH</t>
  </si>
  <si>
    <t>46865609</t>
  </si>
  <si>
    <t>CRUZ VEGA EMELY JANETH</t>
  </si>
  <si>
    <t>70268683</t>
  </si>
  <si>
    <t>ESPINOZA BERNARDO ANA BEATRIZ</t>
  </si>
  <si>
    <t>71919304</t>
  </si>
  <si>
    <t>ESPINOZA BUSTILLOS KATHERINE FIORELA</t>
  </si>
  <si>
    <t>76646599</t>
  </si>
  <si>
    <t>ESPINOZA GINCHI INDIRA</t>
  </si>
  <si>
    <t>70128749</t>
  </si>
  <si>
    <t>LEON QUIROZ GIANINA BILDAD</t>
  </si>
  <si>
    <t>72922518</t>
  </si>
  <si>
    <t>MALPARTIDA QUISPE MILEIDY YOSELYN</t>
  </si>
  <si>
    <t>09869897</t>
  </si>
  <si>
    <t>MASGO ACOSTA NILVA</t>
  </si>
  <si>
    <t>22508257</t>
  </si>
  <si>
    <t>QUIÑONES LAUREANO AIDA ROSA</t>
  </si>
  <si>
    <t>40605496</t>
  </si>
  <si>
    <t>RAMON ABAL YISELL ARMIDA</t>
  </si>
  <si>
    <t>44382292</t>
  </si>
  <si>
    <t>SIMON SANTAMARIA AYNER BAUMAN</t>
  </si>
  <si>
    <t>43759315</t>
  </si>
  <si>
    <t>ATENCIA RIVERA JUAN JAIME</t>
  </si>
  <si>
    <t>47210081</t>
  </si>
  <si>
    <t>CASTAÑEDA VILLANUEVA DELIA</t>
  </si>
  <si>
    <t>43702689</t>
  </si>
  <si>
    <t>HILARIO SANTIAGO FELIX</t>
  </si>
  <si>
    <t>43883838</t>
  </si>
  <si>
    <t>MORALES MIRABEL ZILA ADA</t>
  </si>
  <si>
    <t>72264512</t>
  </si>
  <si>
    <t>ORDOÑEZ EVARISTO MARIA DEL PILAR</t>
  </si>
  <si>
    <t>45467618</t>
  </si>
  <si>
    <t>PLACIDO ROJAS EDITH ROSA</t>
  </si>
  <si>
    <t>74041668</t>
  </si>
  <si>
    <t>TRINIDAD CALERO YOLINDA</t>
  </si>
  <si>
    <t>73645197</t>
  </si>
  <si>
    <t>REYES UBALDO YESSENIA</t>
  </si>
  <si>
    <t>73986482</t>
  </si>
  <si>
    <t>AGUIRRE ZEVALLOS MILAGROS</t>
  </si>
  <si>
    <t>41035524</t>
  </si>
  <si>
    <t>JAVIER CRUZ PULGINA CIRCUNSICIONA</t>
  </si>
  <si>
    <t>46694030</t>
  </si>
  <si>
    <t>ROJAS MEJIA EUGENIA</t>
  </si>
  <si>
    <t>73311370</t>
  </si>
  <si>
    <t>DURAN MENDOZA ROSA ANDREA</t>
  </si>
  <si>
    <t>23169520</t>
  </si>
  <si>
    <t>MERINO ESPINOZA BLADIMIR</t>
  </si>
  <si>
    <t>45202645</t>
  </si>
  <si>
    <t>AVILA CALIXTO ALEX ROLANDO</t>
  </si>
  <si>
    <t>47038466</t>
  </si>
  <si>
    <t>TRINIDAD JORGE MARTHABEL</t>
  </si>
  <si>
    <t>46864330</t>
  </si>
  <si>
    <t>TRINIDAD VENTURA RICHARD</t>
  </si>
  <si>
    <t>74072397</t>
  </si>
  <si>
    <t>PEREZ ZEVALLOS MIRIAN VANESA</t>
  </si>
  <si>
    <t>42882366</t>
  </si>
  <si>
    <t>BERROSPI PAUCAR GRELI MABEL</t>
  </si>
  <si>
    <t>70676686</t>
  </si>
  <si>
    <t>BOZA ESPINOZA ASTRITH TATIANA</t>
  </si>
  <si>
    <t>22474639</t>
  </si>
  <si>
    <t>BUSTAMANTE COTRINA LUIS FERNANDO</t>
  </si>
  <si>
    <t>44405962</t>
  </si>
  <si>
    <t>FABIAN LEIVA TANIA ROSALI</t>
  </si>
  <si>
    <t>40803949</t>
  </si>
  <si>
    <t>FERNANDEZ OSTOS STALIN FILOMENO</t>
  </si>
  <si>
    <t>45917825</t>
  </si>
  <si>
    <t>RAMOS SILVA LEDY DENDA</t>
  </si>
  <si>
    <t>46932777</t>
  </si>
  <si>
    <t>SALAZAR DURAND CARMEN BEATRIZ</t>
  </si>
  <si>
    <t>70204604</t>
  </si>
  <si>
    <t>SIMON TRUJILLO JANET YESICA</t>
  </si>
  <si>
    <t>22497401</t>
  </si>
  <si>
    <t>CERCEDO TOLENTINO ANTHONY TONY</t>
  </si>
  <si>
    <t>42972226</t>
  </si>
  <si>
    <t>MEZA VILLANUEVA KELLY PAOLA</t>
  </si>
  <si>
    <t>73466200</t>
  </si>
  <si>
    <t>PALOMINO NIEVES WENNDY YERINA</t>
  </si>
  <si>
    <t>46569866</t>
  </si>
  <si>
    <t>PALOMINO SARAVIA SARAI LIZETH</t>
  </si>
  <si>
    <t>71061095</t>
  </si>
  <si>
    <t>ROJAS ALLPAS BEATRIZ SIMPLICIO</t>
  </si>
  <si>
    <t>43686185</t>
  </si>
  <si>
    <t>TAMARA FERRER ODILLON ILER</t>
  </si>
  <si>
    <t>72121578</t>
  </si>
  <si>
    <t>VILLARREAL SUAREZ YONEL MERLIN</t>
  </si>
  <si>
    <t>70122248</t>
  </si>
  <si>
    <t>CANTARO SIMON LUZ VERONICA</t>
  </si>
  <si>
    <t>72134045</t>
  </si>
  <si>
    <t>FLORES LUNA BETSY ANALI</t>
  </si>
  <si>
    <t>76183707</t>
  </si>
  <si>
    <t>RIVERA MACCHA CAROLINA</t>
  </si>
  <si>
    <t>45072769</t>
  </si>
  <si>
    <t>SERAFIN DELA CRUZ DEMETRIO</t>
  </si>
  <si>
    <t>45310090</t>
  </si>
  <si>
    <t>TOLENTINO HERRERA YAQUELINE</t>
  </si>
  <si>
    <t>42811187</t>
  </si>
  <si>
    <t>ATENCIA VENTURA YOLANDA</t>
  </si>
  <si>
    <t>61687324</t>
  </si>
  <si>
    <t>BAYLON ALMERCO SILVIA</t>
  </si>
  <si>
    <t>47694693</t>
  </si>
  <si>
    <t>CLEMENTE LINO YULBIT YENI</t>
  </si>
  <si>
    <t>44324631</t>
  </si>
  <si>
    <t>ESPIRITU LINO CESAR PERCY</t>
  </si>
  <si>
    <t>41293968</t>
  </si>
  <si>
    <t>HIDALGO CABRERA FELICIANA</t>
  </si>
  <si>
    <t>45605893</t>
  </si>
  <si>
    <t>HUAMAN SALVADOR CRISTIAN ERWIN</t>
  </si>
  <si>
    <t>72932356</t>
  </si>
  <si>
    <t>MANUEL ANGULO ENITH</t>
  </si>
  <si>
    <t>46669668</t>
  </si>
  <si>
    <t>MARIANO ESPINOZA RUSSEL ALBERTO</t>
  </si>
  <si>
    <t>41560968</t>
  </si>
  <si>
    <t>MUNGUIA DAZA FRANCIS</t>
  </si>
  <si>
    <t>41520260</t>
  </si>
  <si>
    <t>RIVERA ENCARNACION YOEL</t>
  </si>
  <si>
    <t>48037728</t>
  </si>
  <si>
    <t>SORIA CANTA ROSI</t>
  </si>
  <si>
    <t>41239008</t>
  </si>
  <si>
    <t>MARQUEZ DAVILA ADELINA YUDITH</t>
  </si>
  <si>
    <t>40489623</t>
  </si>
  <si>
    <t>PEREZ SOTO WALTHER STANLEY</t>
  </si>
  <si>
    <t>44417937</t>
  </si>
  <si>
    <t>SANTILLAN GOMEZ JHON KENNEYD</t>
  </si>
  <si>
    <t>72264488</t>
  </si>
  <si>
    <t>LEON PEREZ YINA</t>
  </si>
  <si>
    <t>46512616</t>
  </si>
  <si>
    <t>PARIONA VASQUEZ SUSANA</t>
  </si>
  <si>
    <t>72298137</t>
  </si>
  <si>
    <t>TRINIDAD TORRES CRIS NERY</t>
  </si>
  <si>
    <t>45924503</t>
  </si>
  <si>
    <t>ESPINOZA JORGE MARILUZ</t>
  </si>
  <si>
    <t>43293139</t>
  </si>
  <si>
    <t>PURI GONZALES JAIME</t>
  </si>
  <si>
    <t>45574654</t>
  </si>
  <si>
    <t>ALANIA SIMON YANET MARIBEL</t>
  </si>
  <si>
    <t>72095496</t>
  </si>
  <si>
    <t>GONZALES RIVERA MARIBEL</t>
  </si>
  <si>
    <t>44444414</t>
  </si>
  <si>
    <t>GERONIMO NOREÑA MANUEL</t>
  </si>
  <si>
    <t>73993904</t>
  </si>
  <si>
    <t>RODRIGUEZ RIQUEZ GUERILYN YISENIA</t>
  </si>
  <si>
    <t>48208865</t>
  </si>
  <si>
    <t>ALEJANDRO TIXE BRIGGITTE ALLINSON</t>
  </si>
  <si>
    <t>43398439</t>
  </si>
  <si>
    <t>EUGENIO POLINAR IVAN ALFREDO</t>
  </si>
  <si>
    <t>22514849</t>
  </si>
  <si>
    <t>GARAY MARIN NANCY DARLING</t>
  </si>
  <si>
    <t>22489668</t>
  </si>
  <si>
    <t>JAUREGUI DEXTRE HAYDEE MARGOT</t>
  </si>
  <si>
    <t>73307818</t>
  </si>
  <si>
    <t>URETA DOMINGUEZ KELLY RUTH</t>
  </si>
  <si>
    <t>22509970</t>
  </si>
  <si>
    <t>ARRATEA PEREZ AVELINA ALEJANDRINA</t>
  </si>
  <si>
    <t>23006361</t>
  </si>
  <si>
    <t>DURAND NATIVIDAD DORA DORITA</t>
  </si>
  <si>
    <t>71995333</t>
  </si>
  <si>
    <t>FALCON MEZA CARLA CLARA</t>
  </si>
  <si>
    <t>44477217</t>
  </si>
  <si>
    <t>GALARZA CESPEDES LEOPOLDO ANTHONY</t>
  </si>
  <si>
    <t>70203670</t>
  </si>
  <si>
    <t>ALANIA ACCILIO HAYDEE ADELIA</t>
  </si>
  <si>
    <t>74088363</t>
  </si>
  <si>
    <t>CANTARO JARA LUZ MERY</t>
  </si>
  <si>
    <t>44444424</t>
  </si>
  <si>
    <t>SALAZAR SIMON JAQUELINE</t>
  </si>
  <si>
    <t>22517801</t>
  </si>
  <si>
    <t>TARAZONA AVILA JOSE PABLO</t>
  </si>
  <si>
    <t>22506429</t>
  </si>
  <si>
    <t>MARCOS CARLOS YENNY FELICITAS</t>
  </si>
  <si>
    <t>44724956</t>
  </si>
  <si>
    <t>PAUCAR MIRADA SILVIA</t>
  </si>
  <si>
    <t>48731360</t>
  </si>
  <si>
    <t>VIVIANO PONCIANO LISABEL MAVEL</t>
  </si>
  <si>
    <t>47082048</t>
  </si>
  <si>
    <t>ROJAS EVARISTO NELY</t>
  </si>
  <si>
    <t>47316047</t>
  </si>
  <si>
    <t>SERRANO DIONICIO PEDRO PASCUAL</t>
  </si>
  <si>
    <t>44815990</t>
  </si>
  <si>
    <t>ZAMBRANO ELGUERA EVELYN ANDROMEDA</t>
  </si>
  <si>
    <t>47071480</t>
  </si>
  <si>
    <t>AQUINO CONTRERAS ANDRI MASHUMI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</si>
</sst>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S/&quot;* #,##0.00_-;\-&quot;S/&quot;* #,##0.00_-;_-&quot;S/&quot;* &quot;-&quot;??_-;_-@_-"/>
    <numFmt numFmtId="43" formatCode="_-* #,##0.00_-;\-* #,##0.00_-;_-* &quot;-&quot;??_-;_-@_-"/>
    <numFmt numFmtId="164" formatCode="[$-280A]d&quot; de &quot;mmmm&quot; de &quot;yyyy;@"/>
    <numFmt numFmtId="165" formatCode="&quot;S/&quot;#,##0.00"/>
    <numFmt numFmtId="166" formatCode="_ * #,##0_ ;_ * \-#,##0_ ;_ * &quot;-&quot;??_ ;_ @_ "/>
  </numFmts>
  <fonts count="32" x14ac:knownFonts="1">
    <font>
      <sz val="10"/>
      <name val="Arial"/>
    </font>
    <font>
      <sz val="10"/>
      <name val="Arial"/>
      <family val="2"/>
    </font>
    <font>
      <sz val="8"/>
      <name val="Arial"/>
      <family val="2"/>
    </font>
    <font>
      <b/>
      <sz val="10"/>
      <name val="Arial"/>
      <family val="2"/>
    </font>
    <font>
      <sz val="10"/>
      <name val="Arial Narrow"/>
      <family val="2"/>
    </font>
    <font>
      <sz val="10"/>
      <name val="Arial"/>
      <family val="2"/>
    </font>
    <font>
      <b/>
      <sz val="8"/>
      <name val="Arial"/>
      <family val="2"/>
    </font>
    <font>
      <sz val="10"/>
      <name val="Courier"/>
      <family val="3"/>
    </font>
    <font>
      <b/>
      <sz val="12"/>
      <name val="Arial"/>
      <family val="2"/>
    </font>
    <font>
      <sz val="9"/>
      <name val="Arial"/>
      <family val="2"/>
    </font>
    <font>
      <b/>
      <sz val="9"/>
      <name val="Arial"/>
      <family val="2"/>
    </font>
    <font>
      <sz val="8"/>
      <name val="Arial"/>
      <family val="2"/>
    </font>
    <font>
      <b/>
      <sz val="9"/>
      <color indexed="8"/>
      <name val="Arial"/>
      <family val="2"/>
    </font>
    <font>
      <sz val="9"/>
      <color indexed="32"/>
      <name val="Arial"/>
      <family val="2"/>
    </font>
    <font>
      <sz val="9"/>
      <color indexed="8"/>
      <name val="Arial"/>
      <family val="2"/>
    </font>
    <font>
      <sz val="8"/>
      <color indexed="81"/>
      <name val="Tahoma"/>
      <family val="2"/>
    </font>
    <font>
      <sz val="12"/>
      <name val="Arial"/>
      <family val="2"/>
    </font>
    <font>
      <sz val="8"/>
      <name val="Calibri"/>
      <family val="2"/>
      <scheme val="minor"/>
    </font>
    <font>
      <b/>
      <sz val="8"/>
      <name val="Calibri"/>
      <family val="2"/>
      <scheme val="minor"/>
    </font>
    <font>
      <sz val="8"/>
      <color indexed="8"/>
      <name val="Arial"/>
      <family val="2"/>
    </font>
    <font>
      <b/>
      <u/>
      <sz val="8"/>
      <name val="Arial"/>
      <family val="2"/>
    </font>
    <font>
      <sz val="10"/>
      <name val="Arial"/>
    </font>
    <font>
      <b/>
      <sz val="8"/>
      <color indexed="8"/>
      <name val="Arial"/>
      <family val="2"/>
    </font>
    <font>
      <sz val="9"/>
      <color rgb="FF000000"/>
      <name val="Verdana"/>
      <family val="2"/>
    </font>
    <font>
      <sz val="9"/>
      <color rgb="FF000000"/>
      <name val="Arial"/>
      <family val="2"/>
    </font>
    <font>
      <sz val="8"/>
      <name val="Arial Narrow"/>
      <family val="2"/>
    </font>
    <font>
      <sz val="8"/>
      <color rgb="FF000000"/>
      <name val="Arial"/>
      <family val="2"/>
    </font>
    <font>
      <sz val="8"/>
      <color rgb="FF000000"/>
      <name val="Verdana"/>
      <family val="2"/>
    </font>
    <font>
      <sz val="9"/>
      <color rgb="FF333333"/>
      <name val="Trebuchet MS"/>
      <family val="2"/>
    </font>
    <font>
      <sz val="9"/>
      <color theme="1"/>
      <name val="Calibri"/>
      <family val="2"/>
      <scheme val="minor"/>
    </font>
    <font>
      <sz val="9"/>
      <name val="Calibri"/>
      <family val="2"/>
      <scheme val="minor"/>
    </font>
    <font>
      <sz val="10"/>
      <name val="Cambria"/>
      <family val="1"/>
      <scheme val="major"/>
    </font>
  </fonts>
  <fills count="11">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theme="9"/>
        <bgColor indexed="64"/>
      </patternFill>
    </fill>
    <fill>
      <patternFill patternType="solid">
        <fgColor theme="0" tint="-0.14999847407452621"/>
        <bgColor indexed="44"/>
      </patternFill>
    </fill>
    <fill>
      <patternFill patternType="solid">
        <fgColor theme="7" tint="0.79998168889431442"/>
        <bgColor indexed="64"/>
      </patternFill>
    </fill>
  </fills>
  <borders count="78">
    <border>
      <left/>
      <right/>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ck">
        <color indexed="64"/>
      </bottom>
      <diagonal/>
    </border>
    <border>
      <left style="medium">
        <color indexed="64"/>
      </left>
      <right style="thin">
        <color indexed="64"/>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top style="thin">
        <color indexed="64"/>
      </top>
      <bottom/>
      <diagonal/>
    </border>
    <border>
      <left style="medium">
        <color indexed="8"/>
      </left>
      <right style="thin">
        <color indexed="8"/>
      </right>
      <top style="thin">
        <color indexed="8"/>
      </top>
      <bottom style="medium">
        <color indexed="8"/>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top/>
      <bottom style="medium">
        <color indexed="64"/>
      </bottom>
      <diagonal/>
    </border>
  </borders>
  <cellStyleXfs count="9">
    <xf numFmtId="0" fontId="0" fillId="0" borderId="0"/>
    <xf numFmtId="0" fontId="4" fillId="0" borderId="0"/>
    <xf numFmtId="0" fontId="4" fillId="0" borderId="0"/>
    <xf numFmtId="49" fontId="7" fillId="0" borderId="0"/>
    <xf numFmtId="0" fontId="1" fillId="0" borderId="0"/>
    <xf numFmtId="9"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4" fontId="21" fillId="0" borderId="0" applyFont="0" applyFill="0" applyBorder="0" applyAlignment="0" applyProtection="0"/>
  </cellStyleXfs>
  <cellXfs count="666">
    <xf numFmtId="0" fontId="0" fillId="0" borderId="0" xfId="0"/>
    <xf numFmtId="0" fontId="9" fillId="0" borderId="0" xfId="2" applyFont="1" applyFill="1" applyBorder="1" applyAlignment="1">
      <alignment horizontal="left" vertical="center"/>
    </xf>
    <xf numFmtId="0" fontId="10" fillId="0" borderId="0" xfId="2" applyFont="1" applyFill="1" applyBorder="1" applyAlignment="1">
      <alignment vertical="center"/>
    </xf>
    <xf numFmtId="0" fontId="9" fillId="0" borderId="0" xfId="0" applyFont="1"/>
    <xf numFmtId="0" fontId="9" fillId="0" borderId="2" xfId="0" applyFont="1" applyBorder="1"/>
    <xf numFmtId="0" fontId="9" fillId="0" borderId="0" xfId="0" applyFont="1" applyFill="1"/>
    <xf numFmtId="0" fontId="10" fillId="0" borderId="0" xfId="0" applyFont="1" applyFill="1" applyAlignment="1">
      <alignment horizontal="center"/>
    </xf>
    <xf numFmtId="0" fontId="9" fillId="0" borderId="0" xfId="0" applyFont="1" applyFill="1" applyBorder="1"/>
    <xf numFmtId="0" fontId="9" fillId="0" borderId="0" xfId="0" applyFont="1" applyBorder="1"/>
    <xf numFmtId="0" fontId="10" fillId="0" borderId="0" xfId="0" applyFont="1" applyBorder="1"/>
    <xf numFmtId="49" fontId="9" fillId="0" borderId="0" xfId="3" applyFont="1" applyAlignment="1">
      <alignment vertical="center"/>
    </xf>
    <xf numFmtId="0" fontId="9" fillId="0" borderId="12" xfId="0" applyFont="1" applyBorder="1"/>
    <xf numFmtId="0" fontId="10" fillId="0" borderId="0" xfId="0" applyFont="1"/>
    <xf numFmtId="0" fontId="9" fillId="0" borderId="13" xfId="0" applyFont="1" applyBorder="1"/>
    <xf numFmtId="0" fontId="9" fillId="0" borderId="3" xfId="0" applyFont="1" applyBorder="1"/>
    <xf numFmtId="0" fontId="9" fillId="0" borderId="19" xfId="0" applyFont="1" applyBorder="1"/>
    <xf numFmtId="49" fontId="13" fillId="0" borderId="0" xfId="1" quotePrefix="1" applyNumberFormat="1" applyFont="1" applyFill="1" applyAlignment="1">
      <alignment horizontal="left" vertical="center"/>
    </xf>
    <xf numFmtId="0" fontId="9" fillId="0" borderId="5" xfId="0" applyFont="1" applyBorder="1"/>
    <xf numFmtId="49" fontId="9" fillId="0" borderId="2" xfId="0" applyNumberFormat="1" applyFont="1" applyBorder="1" applyAlignment="1">
      <alignment horizontal="left"/>
    </xf>
    <xf numFmtId="0" fontId="9" fillId="0" borderId="6" xfId="0" applyFont="1" applyBorder="1" applyAlignment="1">
      <alignment horizontal="right"/>
    </xf>
    <xf numFmtId="0" fontId="9" fillId="0" borderId="2" xfId="0" applyFont="1" applyBorder="1" applyAlignment="1">
      <alignment horizontal="center"/>
    </xf>
    <xf numFmtId="0" fontId="9" fillId="0" borderId="0" xfId="2" applyFont="1" applyAlignment="1">
      <alignment vertical="center"/>
    </xf>
    <xf numFmtId="0" fontId="10" fillId="0" borderId="0" xfId="2" applyFont="1" applyFill="1" applyBorder="1" applyAlignment="1">
      <alignment horizontal="center" vertical="center"/>
    </xf>
    <xf numFmtId="0" fontId="9" fillId="0" borderId="0" xfId="2" applyFont="1" applyBorder="1" applyAlignment="1">
      <alignment vertical="center"/>
    </xf>
    <xf numFmtId="0" fontId="10" fillId="2" borderId="18" xfId="2" applyFont="1" applyFill="1" applyBorder="1" applyAlignment="1">
      <alignment horizontal="center" vertical="center"/>
    </xf>
    <xf numFmtId="0" fontId="10" fillId="2" borderId="17" xfId="2" applyFont="1" applyFill="1" applyBorder="1" applyAlignment="1">
      <alignment horizontal="center" vertical="center"/>
    </xf>
    <xf numFmtId="0" fontId="9" fillId="0" borderId="13" xfId="2" applyFont="1" applyBorder="1" applyAlignment="1">
      <alignment horizontal="center" vertical="center"/>
    </xf>
    <xf numFmtId="0" fontId="10" fillId="2" borderId="13" xfId="2" applyFont="1" applyFill="1" applyBorder="1" applyAlignment="1">
      <alignment horizontal="center" vertical="center"/>
    </xf>
    <xf numFmtId="0" fontId="10" fillId="2" borderId="0" xfId="2" applyFont="1" applyFill="1" applyBorder="1" applyAlignment="1">
      <alignment vertical="center"/>
    </xf>
    <xf numFmtId="0" fontId="10" fillId="2" borderId="3" xfId="2" applyFont="1" applyFill="1" applyBorder="1" applyAlignment="1">
      <alignment vertical="center"/>
    </xf>
    <xf numFmtId="0" fontId="9" fillId="0" borderId="55" xfId="2" applyFont="1" applyBorder="1" applyAlignment="1">
      <alignment vertical="center"/>
    </xf>
    <xf numFmtId="0" fontId="9" fillId="0" borderId="12" xfId="2" applyFont="1" applyBorder="1" applyAlignment="1">
      <alignment vertical="center"/>
    </xf>
    <xf numFmtId="0" fontId="9" fillId="0" borderId="2" xfId="2" applyFont="1" applyBorder="1" applyAlignment="1">
      <alignment vertical="center"/>
    </xf>
    <xf numFmtId="0" fontId="9" fillId="0" borderId="3" xfId="2" applyFont="1" applyBorder="1" applyAlignment="1">
      <alignment vertical="center"/>
    </xf>
    <xf numFmtId="0" fontId="9" fillId="0" borderId="54" xfId="2" applyFont="1" applyBorder="1" applyAlignment="1">
      <alignment vertical="center"/>
    </xf>
    <xf numFmtId="0" fontId="10" fillId="2" borderId="4" xfId="2" applyFont="1" applyFill="1" applyBorder="1" applyAlignment="1">
      <alignment horizontal="center" vertical="center"/>
    </xf>
    <xf numFmtId="0" fontId="10" fillId="2" borderId="19" xfId="2" applyFont="1" applyFill="1" applyBorder="1" applyAlignment="1">
      <alignment vertical="center"/>
    </xf>
    <xf numFmtId="0" fontId="10" fillId="2" borderId="17" xfId="2" applyFont="1" applyFill="1" applyBorder="1" applyAlignment="1">
      <alignment vertical="center"/>
    </xf>
    <xf numFmtId="0" fontId="9" fillId="0" borderId="13" xfId="2" applyFont="1" applyFill="1" applyBorder="1" applyAlignment="1">
      <alignment horizontal="left" vertical="center"/>
    </xf>
    <xf numFmtId="0" fontId="9" fillId="0" borderId="11" xfId="0" applyFont="1" applyBorder="1"/>
    <xf numFmtId="0" fontId="10" fillId="2" borderId="20" xfId="2" applyFont="1" applyFill="1" applyBorder="1" applyAlignment="1">
      <alignment horizontal="center" vertical="center"/>
    </xf>
    <xf numFmtId="0" fontId="9" fillId="0" borderId="55" xfId="0" applyFont="1" applyBorder="1"/>
    <xf numFmtId="0" fontId="9" fillId="0" borderId="15" xfId="0" applyFont="1" applyBorder="1"/>
    <xf numFmtId="164" fontId="9" fillId="0" borderId="0" xfId="0" applyNumberFormat="1" applyFont="1"/>
    <xf numFmtId="0" fontId="9" fillId="0" borderId="14" xfId="0" applyFont="1" applyBorder="1"/>
    <xf numFmtId="0" fontId="10" fillId="0" borderId="25" xfId="2" applyFont="1" applyFill="1" applyBorder="1" applyAlignment="1">
      <alignment vertical="center"/>
    </xf>
    <xf numFmtId="0" fontId="10" fillId="0" borderId="28" xfId="2" applyFont="1" applyFill="1" applyBorder="1" applyAlignment="1">
      <alignment vertical="center"/>
    </xf>
    <xf numFmtId="0" fontId="9" fillId="0" borderId="13" xfId="0" applyFont="1" applyBorder="1" applyAlignment="1"/>
    <xf numFmtId="0" fontId="10" fillId="2" borderId="7" xfId="2" applyFont="1" applyFill="1" applyBorder="1" applyAlignment="1">
      <alignment horizontal="center" vertical="center"/>
    </xf>
    <xf numFmtId="0" fontId="10" fillId="0" borderId="59" xfId="2" applyFont="1" applyFill="1" applyBorder="1" applyAlignment="1">
      <alignment vertical="center"/>
    </xf>
    <xf numFmtId="0" fontId="10" fillId="2" borderId="3" xfId="2" applyFont="1" applyFill="1" applyBorder="1" applyAlignment="1">
      <alignment horizontal="center" vertical="center"/>
    </xf>
    <xf numFmtId="0" fontId="10" fillId="0" borderId="26" xfId="2" applyFont="1" applyFill="1" applyBorder="1" applyAlignment="1">
      <alignment vertical="center"/>
    </xf>
    <xf numFmtId="0" fontId="9" fillId="0" borderId="0" xfId="0" applyFont="1" applyAlignment="1">
      <alignment wrapText="1"/>
    </xf>
    <xf numFmtId="49" fontId="9" fillId="0" borderId="6" xfId="0" applyNumberFormat="1" applyFont="1" applyBorder="1" applyAlignment="1">
      <alignment horizontal="left"/>
    </xf>
    <xf numFmtId="0" fontId="9" fillId="0" borderId="2" xfId="0" applyFont="1" applyBorder="1" applyAlignment="1">
      <alignment horizontal="left"/>
    </xf>
    <xf numFmtId="0" fontId="9" fillId="0" borderId="0" xfId="2" applyFont="1" applyFill="1" applyBorder="1" applyAlignment="1">
      <alignment vertical="center"/>
    </xf>
    <xf numFmtId="0" fontId="10" fillId="0" borderId="41" xfId="0" applyFont="1" applyBorder="1" applyAlignment="1">
      <alignment horizontal="center"/>
    </xf>
    <xf numFmtId="0" fontId="9" fillId="0" borderId="0" xfId="0" applyFont="1" applyAlignment="1">
      <alignment horizontal="center" wrapText="1"/>
    </xf>
    <xf numFmtId="0" fontId="10" fillId="0" borderId="14" xfId="0" applyFont="1" applyBorder="1" applyAlignment="1">
      <alignment horizontal="center"/>
    </xf>
    <xf numFmtId="0" fontId="10" fillId="0" borderId="0" xfId="0" applyFont="1" applyAlignment="1">
      <alignment horizontal="center" textRotation="90" wrapText="1"/>
    </xf>
    <xf numFmtId="0" fontId="2" fillId="0" borderId="0" xfId="0" applyFont="1" applyAlignment="1">
      <alignment horizontal="center" vertical="center" wrapText="1"/>
    </xf>
    <xf numFmtId="0" fontId="2" fillId="0" borderId="0" xfId="0" applyFont="1"/>
    <xf numFmtId="0" fontId="2" fillId="0" borderId="0" xfId="0" applyFont="1" applyAlignment="1">
      <alignment wrapText="1"/>
    </xf>
    <xf numFmtId="0" fontId="9" fillId="0" borderId="0" xfId="0" applyFont="1"/>
    <xf numFmtId="0" fontId="10" fillId="2" borderId="20" xfId="2" applyFont="1" applyFill="1" applyBorder="1" applyAlignment="1">
      <alignment horizontal="center" vertical="center"/>
    </xf>
    <xf numFmtId="0" fontId="10" fillId="0" borderId="10" xfId="0" applyFont="1" applyBorder="1" applyAlignment="1">
      <alignment horizontal="center"/>
    </xf>
    <xf numFmtId="0" fontId="9" fillId="3" borderId="10" xfId="0" applyFont="1" applyFill="1" applyBorder="1" applyAlignment="1">
      <alignment horizontal="right"/>
    </xf>
    <xf numFmtId="0" fontId="9" fillId="0" borderId="63" xfId="0" applyNumberFormat="1" applyFont="1" applyBorder="1"/>
    <xf numFmtId="0" fontId="9" fillId="0" borderId="31" xfId="0" applyNumberFormat="1" applyFont="1" applyBorder="1"/>
    <xf numFmtId="0" fontId="9" fillId="0" borderId="30" xfId="0" applyNumberFormat="1" applyFont="1" applyBorder="1"/>
    <xf numFmtId="0" fontId="9" fillId="0" borderId="29" xfId="0" applyNumberFormat="1" applyFont="1" applyBorder="1"/>
    <xf numFmtId="0" fontId="9" fillId="0" borderId="25" xfId="0" applyNumberFormat="1" applyFont="1" applyBorder="1"/>
    <xf numFmtId="0" fontId="9" fillId="0" borderId="27" xfId="0" applyNumberFormat="1" applyFont="1" applyBorder="1"/>
    <xf numFmtId="0" fontId="9" fillId="0" borderId="28" xfId="0" applyNumberFormat="1" applyFont="1" applyBorder="1"/>
    <xf numFmtId="0" fontId="9" fillId="0" borderId="26" xfId="0" applyNumberFormat="1" applyFont="1" applyBorder="1"/>
    <xf numFmtId="0" fontId="9" fillId="0" borderId="33" xfId="0" applyNumberFormat="1" applyFont="1" applyBorder="1"/>
    <xf numFmtId="0" fontId="9" fillId="0" borderId="35" xfId="0" applyNumberFormat="1" applyFont="1" applyBorder="1"/>
    <xf numFmtId="0" fontId="9" fillId="0" borderId="36" xfId="0" applyNumberFormat="1" applyFont="1" applyBorder="1"/>
    <xf numFmtId="0" fontId="9" fillId="0" borderId="34" xfId="0" applyNumberFormat="1" applyFont="1" applyBorder="1"/>
    <xf numFmtId="0" fontId="9" fillId="3" borderId="37" xfId="0" applyNumberFormat="1" applyFont="1" applyFill="1" applyBorder="1"/>
    <xf numFmtId="0" fontId="9" fillId="3" borderId="39" xfId="0" applyNumberFormat="1" applyFont="1" applyFill="1" applyBorder="1"/>
    <xf numFmtId="0" fontId="9" fillId="3" borderId="38" xfId="0" applyNumberFormat="1" applyFont="1" applyFill="1" applyBorder="1"/>
    <xf numFmtId="0" fontId="9" fillId="3" borderId="50" xfId="0" applyNumberFormat="1" applyFont="1" applyFill="1" applyBorder="1"/>
    <xf numFmtId="0" fontId="9" fillId="0" borderId="21" xfId="0" applyNumberFormat="1" applyFont="1" applyBorder="1"/>
    <xf numFmtId="0" fontId="9" fillId="0" borderId="22" xfId="0" applyNumberFormat="1" applyFont="1" applyBorder="1"/>
    <xf numFmtId="0" fontId="9" fillId="0" borderId="24" xfId="0" applyNumberFormat="1" applyFont="1" applyBorder="1"/>
    <xf numFmtId="0" fontId="9" fillId="0" borderId="43" xfId="0" applyNumberFormat="1" applyFont="1" applyBorder="1"/>
    <xf numFmtId="0" fontId="9" fillId="0" borderId="38" xfId="0" applyNumberFormat="1" applyFont="1" applyBorder="1"/>
    <xf numFmtId="0" fontId="9" fillId="0" borderId="0" xfId="0" applyFont="1"/>
    <xf numFmtId="0" fontId="10" fillId="2" borderId="20" xfId="2" applyFont="1" applyFill="1" applyBorder="1" applyAlignment="1">
      <alignment horizontal="center" vertical="center"/>
    </xf>
    <xf numFmtId="0" fontId="10" fillId="2" borderId="17" xfId="2" applyFont="1" applyFill="1" applyBorder="1" applyAlignment="1">
      <alignment horizontal="center" vertical="center"/>
    </xf>
    <xf numFmtId="164" fontId="9" fillId="0" borderId="41" xfId="0" applyNumberFormat="1" applyFont="1" applyBorder="1"/>
    <xf numFmtId="164" fontId="9" fillId="0" borderId="15" xfId="0" applyNumberFormat="1" applyFont="1" applyBorder="1"/>
    <xf numFmtId="0" fontId="6" fillId="0" borderId="13" xfId="2" applyFont="1" applyBorder="1" applyAlignment="1">
      <alignment vertical="center"/>
    </xf>
    <xf numFmtId="0" fontId="9" fillId="0" borderId="62" xfId="0" applyFont="1" applyBorder="1"/>
    <xf numFmtId="0" fontId="10" fillId="0" borderId="0" xfId="0" applyFont="1" applyFill="1"/>
    <xf numFmtId="0" fontId="8" fillId="5" borderId="0" xfId="0" applyFont="1" applyFill="1" applyBorder="1"/>
    <xf numFmtId="0" fontId="9" fillId="5" borderId="0" xfId="0" applyFont="1" applyFill="1" applyBorder="1"/>
    <xf numFmtId="0" fontId="6" fillId="5" borderId="0" xfId="2" applyFont="1" applyFill="1" applyBorder="1" applyAlignment="1">
      <alignment horizontal="center" vertical="center"/>
    </xf>
    <xf numFmtId="0" fontId="6" fillId="5" borderId="0" xfId="2" applyFont="1" applyFill="1" applyBorder="1" applyAlignment="1">
      <alignment horizontal="center" vertical="center" textRotation="90" wrapText="1"/>
    </xf>
    <xf numFmtId="0" fontId="10" fillId="5" borderId="0" xfId="2" applyFont="1" applyFill="1" applyBorder="1" applyAlignment="1">
      <alignment vertical="center"/>
    </xf>
    <xf numFmtId="0" fontId="8" fillId="5" borderId="0" xfId="0" applyFont="1" applyFill="1"/>
    <xf numFmtId="0" fontId="9" fillId="0" borderId="45" xfId="2" applyFont="1" applyFill="1" applyBorder="1" applyAlignment="1">
      <alignment horizontal="left" vertical="center"/>
    </xf>
    <xf numFmtId="0" fontId="9" fillId="0" borderId="0" xfId="0" applyFont="1"/>
    <xf numFmtId="0" fontId="10" fillId="5" borderId="0" xfId="0" applyFont="1" applyFill="1"/>
    <xf numFmtId="0" fontId="10" fillId="5" borderId="0" xfId="2" applyFont="1" applyFill="1" applyAlignment="1">
      <alignment vertical="center"/>
    </xf>
    <xf numFmtId="0" fontId="10" fillId="5" borderId="0" xfId="0" applyFont="1" applyFill="1" applyBorder="1"/>
    <xf numFmtId="0" fontId="9" fillId="5" borderId="0" xfId="0" applyFont="1" applyFill="1"/>
    <xf numFmtId="0" fontId="8" fillId="4" borderId="0" xfId="0" applyFont="1" applyFill="1" applyAlignment="1">
      <alignment vertical="center"/>
    </xf>
    <xf numFmtId="0" fontId="16" fillId="4" borderId="0" xfId="0" applyFont="1" applyFill="1" applyAlignment="1">
      <alignment vertical="center" wrapText="1"/>
    </xf>
    <xf numFmtId="0" fontId="16" fillId="4" borderId="0" xfId="0" applyFont="1" applyFill="1" applyAlignment="1">
      <alignment vertical="center"/>
    </xf>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3" fillId="0" borderId="0" xfId="0" applyFont="1" applyAlignment="1">
      <alignment vertical="center"/>
    </xf>
    <xf numFmtId="0" fontId="16" fillId="0" borderId="0" xfId="0" applyFont="1" applyFill="1" applyAlignment="1">
      <alignment vertical="center"/>
    </xf>
    <xf numFmtId="0" fontId="0" fillId="0" borderId="0" xfId="0" applyFill="1" applyAlignment="1">
      <alignment vertical="center"/>
    </xf>
    <xf numFmtId="0" fontId="5" fillId="0" borderId="0" xfId="0" applyFont="1" applyFill="1" applyAlignment="1">
      <alignment vertical="center"/>
    </xf>
    <xf numFmtId="0" fontId="9" fillId="0" borderId="0" xfId="0" applyFont="1"/>
    <xf numFmtId="0" fontId="10" fillId="0" borderId="0" xfId="2" applyFont="1" applyFill="1" applyAlignment="1">
      <alignment vertical="center"/>
    </xf>
    <xf numFmtId="0" fontId="10" fillId="0" borderId="0" xfId="0" applyFont="1" applyFill="1" applyAlignment="1"/>
    <xf numFmtId="0" fontId="8" fillId="0" borderId="0" xfId="0" applyFont="1" applyFill="1"/>
    <xf numFmtId="0" fontId="8" fillId="0" borderId="0" xfId="2" applyFont="1" applyFill="1" applyAlignment="1">
      <alignment vertical="center"/>
    </xf>
    <xf numFmtId="0" fontId="16" fillId="0" borderId="0" xfId="0" applyFont="1" applyFill="1"/>
    <xf numFmtId="0" fontId="16" fillId="0" borderId="0" xfId="0" applyFont="1" applyFill="1" applyBorder="1"/>
    <xf numFmtId="49" fontId="8" fillId="0" borderId="0" xfId="3" applyFont="1" applyFill="1" applyAlignment="1">
      <alignment vertical="center"/>
    </xf>
    <xf numFmtId="49" fontId="8" fillId="0" borderId="0" xfId="3" applyFont="1" applyFill="1" applyBorder="1" applyAlignment="1">
      <alignment vertical="center"/>
    </xf>
    <xf numFmtId="0" fontId="6" fillId="0" borderId="0" xfId="0" applyFont="1" applyFill="1" applyAlignment="1">
      <alignment horizontal="left"/>
    </xf>
    <xf numFmtId="0" fontId="2" fillId="0" borderId="0" xfId="0" applyFont="1" applyFill="1" applyAlignment="1">
      <alignment horizontal="left"/>
    </xf>
    <xf numFmtId="0" fontId="6" fillId="0" borderId="0" xfId="2" applyFont="1" applyFill="1" applyAlignment="1">
      <alignment vertical="center"/>
    </xf>
    <xf numFmtId="0" fontId="2" fillId="0" borderId="25"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0" xfId="0" applyFont="1" applyAlignment="1">
      <alignment horizontal="justify" vertical="center" wrapText="1"/>
    </xf>
    <xf numFmtId="0" fontId="18" fillId="0" borderId="0" xfId="0" applyFont="1" applyFill="1"/>
    <xf numFmtId="0" fontId="18" fillId="0" borderId="0" xfId="0" applyFont="1" applyFill="1" applyAlignment="1"/>
    <xf numFmtId="0" fontId="18" fillId="0" borderId="0" xfId="2" applyFont="1" applyFill="1" applyAlignment="1">
      <alignment vertical="center"/>
    </xf>
    <xf numFmtId="0" fontId="17" fillId="0" borderId="0" xfId="0" applyFont="1" applyFill="1"/>
    <xf numFmtId="0" fontId="17" fillId="0" borderId="0" xfId="0" applyFont="1"/>
    <xf numFmtId="0" fontId="18" fillId="0" borderId="0" xfId="0" applyFont="1"/>
    <xf numFmtId="0" fontId="17" fillId="0" borderId="0" xfId="0" applyFont="1" applyFill="1" applyAlignment="1">
      <alignment horizontal="centerContinuous"/>
    </xf>
    <xf numFmtId="0" fontId="17" fillId="0" borderId="0" xfId="0" applyFont="1" applyAlignment="1">
      <alignment vertical="center" wrapText="1"/>
    </xf>
    <xf numFmtId="0" fontId="17" fillId="0" borderId="0" xfId="0" applyFont="1" applyAlignment="1">
      <alignment wrapText="1"/>
    </xf>
    <xf numFmtId="49" fontId="18" fillId="0" borderId="0" xfId="3" applyFont="1" applyBorder="1" applyAlignment="1">
      <alignment horizontal="left" vertical="center"/>
    </xf>
    <xf numFmtId="3" fontId="17" fillId="0" borderId="0" xfId="3" applyNumberFormat="1" applyFont="1" applyBorder="1" applyAlignment="1">
      <alignment vertical="center"/>
    </xf>
    <xf numFmtId="3" fontId="17" fillId="0" borderId="0" xfId="3" applyNumberFormat="1" applyFont="1" applyAlignment="1">
      <alignment vertical="center"/>
    </xf>
    <xf numFmtId="3" fontId="17" fillId="0" borderId="0" xfId="3" applyNumberFormat="1" applyFont="1" applyAlignment="1">
      <alignment horizontal="right" vertical="center"/>
    </xf>
    <xf numFmtId="3" fontId="17" fillId="0" borderId="13" xfId="0" applyNumberFormat="1" applyFont="1" applyBorder="1"/>
    <xf numFmtId="3" fontId="17" fillId="0" borderId="0" xfId="0" applyNumberFormat="1" applyFont="1" applyBorder="1"/>
    <xf numFmtId="3" fontId="17" fillId="0" borderId="3" xfId="0" applyNumberFormat="1" applyFont="1" applyBorder="1"/>
    <xf numFmtId="3" fontId="17" fillId="0" borderId="0" xfId="0" applyNumberFormat="1" applyFont="1" applyBorder="1" applyAlignment="1"/>
    <xf numFmtId="3" fontId="17" fillId="0" borderId="13" xfId="0" applyNumberFormat="1" applyFont="1" applyBorder="1" applyAlignment="1"/>
    <xf numFmtId="0" fontId="17" fillId="0" borderId="10" xfId="0" applyFont="1" applyBorder="1"/>
    <xf numFmtId="0" fontId="18" fillId="0" borderId="0" xfId="0" applyFont="1" applyAlignment="1">
      <alignment horizontal="center" vertical="center" textRotation="90"/>
    </xf>
    <xf numFmtId="0" fontId="18" fillId="0" borderId="13" xfId="0" applyFont="1" applyBorder="1" applyAlignment="1"/>
    <xf numFmtId="0" fontId="18" fillId="0" borderId="0" xfId="0" applyFont="1" applyFill="1" applyAlignment="1">
      <alignment horizontal="center" vertical="center" wrapText="1"/>
    </xf>
    <xf numFmtId="0" fontId="17" fillId="0" borderId="13" xfId="0" applyFont="1" applyBorder="1"/>
    <xf numFmtId="3" fontId="17" fillId="0" borderId="3" xfId="0" applyNumberFormat="1" applyFont="1" applyBorder="1" applyAlignment="1"/>
    <xf numFmtId="0" fontId="17" fillId="0" borderId="0" xfId="0" applyFont="1" applyBorder="1"/>
    <xf numFmtId="0" fontId="17" fillId="0" borderId="3" xfId="0" applyFont="1" applyBorder="1"/>
    <xf numFmtId="49" fontId="18" fillId="0" borderId="18" xfId="3" applyFont="1" applyBorder="1" applyAlignment="1">
      <alignment horizontal="left" vertical="center"/>
    </xf>
    <xf numFmtId="0" fontId="3" fillId="0" borderId="0" xfId="0" applyFont="1" applyAlignment="1">
      <alignment horizontal="center" vertical="center"/>
    </xf>
    <xf numFmtId="0" fontId="1" fillId="0" borderId="27" xfId="0" applyFont="1" applyFill="1" applyBorder="1" applyAlignment="1">
      <alignment horizontal="left" indent="2"/>
    </xf>
    <xf numFmtId="0" fontId="1" fillId="0" borderId="27" xfId="0" applyFont="1" applyFill="1" applyBorder="1"/>
    <xf numFmtId="0" fontId="1" fillId="0" borderId="0" xfId="0" applyFont="1" applyFill="1"/>
    <xf numFmtId="0" fontId="3" fillId="6" borderId="27" xfId="0" applyFont="1" applyFill="1" applyBorder="1"/>
    <xf numFmtId="0" fontId="1" fillId="0" borderId="0" xfId="0" applyFont="1" applyFill="1" applyBorder="1"/>
    <xf numFmtId="0" fontId="3" fillId="6" borderId="27" xfId="0" applyFont="1" applyFill="1" applyBorder="1" applyAlignment="1">
      <alignment horizontal="right" vertical="center"/>
    </xf>
    <xf numFmtId="0" fontId="1" fillId="0" borderId="0" xfId="0" applyFont="1" applyFill="1" applyAlignment="1">
      <alignment vertical="center"/>
    </xf>
    <xf numFmtId="0" fontId="3" fillId="6" borderId="27" xfId="0" applyFont="1" applyFill="1" applyBorder="1" applyAlignment="1">
      <alignment horizontal="right" vertical="center" indent="2"/>
    </xf>
    <xf numFmtId="0" fontId="17" fillId="0" borderId="0" xfId="0" applyFont="1"/>
    <xf numFmtId="0" fontId="3" fillId="7" borderId="27" xfId="0" applyFont="1" applyFill="1" applyBorder="1" applyAlignment="1">
      <alignment horizontal="center" vertical="center" wrapText="1"/>
    </xf>
    <xf numFmtId="0" fontId="3" fillId="7" borderId="27" xfId="0" applyFont="1" applyFill="1" applyBorder="1" applyAlignment="1">
      <alignment horizontal="center" vertical="center"/>
    </xf>
    <xf numFmtId="0" fontId="6" fillId="7" borderId="31"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18" fillId="7" borderId="17" xfId="0" applyFont="1" applyFill="1" applyBorder="1" applyAlignment="1">
      <alignment horizontal="center" vertical="center" textRotation="90" wrapText="1"/>
    </xf>
    <xf numFmtId="0" fontId="18" fillId="7" borderId="4" xfId="0" applyFont="1" applyFill="1" applyBorder="1" applyAlignment="1">
      <alignment horizontal="center" vertical="center" textRotation="90" wrapText="1"/>
    </xf>
    <xf numFmtId="0" fontId="18" fillId="7" borderId="19" xfId="0" applyFont="1" applyFill="1" applyBorder="1" applyAlignment="1">
      <alignment horizontal="center" vertical="center" textRotation="90" wrapText="1"/>
    </xf>
    <xf numFmtId="49" fontId="14" fillId="7" borderId="37" xfId="3" applyFont="1" applyFill="1" applyBorder="1" applyAlignment="1">
      <alignment horizontal="center" textRotation="90" wrapText="1"/>
    </xf>
    <xf numFmtId="49" fontId="14" fillId="7" borderId="39" xfId="3" applyFont="1" applyFill="1" applyBorder="1" applyAlignment="1">
      <alignment horizontal="center" textRotation="90" wrapText="1"/>
    </xf>
    <xf numFmtId="49" fontId="14" fillId="7" borderId="38" xfId="3" applyFont="1" applyFill="1" applyBorder="1" applyAlignment="1">
      <alignment horizontal="center" textRotation="90" wrapText="1"/>
    </xf>
    <xf numFmtId="49" fontId="14" fillId="7" borderId="50" xfId="3" applyFont="1" applyFill="1" applyBorder="1" applyAlignment="1">
      <alignment horizontal="center" textRotation="90" wrapText="1"/>
    </xf>
    <xf numFmtId="49" fontId="10" fillId="7" borderId="38" xfId="3" applyFont="1" applyFill="1" applyBorder="1" applyAlignment="1">
      <alignment horizontal="center" textRotation="90" wrapText="1"/>
    </xf>
    <xf numFmtId="0" fontId="6" fillId="7" borderId="61" xfId="2" applyFont="1" applyFill="1" applyBorder="1" applyAlignment="1">
      <alignment horizontal="center" vertical="center"/>
    </xf>
    <xf numFmtId="0" fontId="6" fillId="7" borderId="45" xfId="2" applyFont="1" applyFill="1" applyBorder="1" applyAlignment="1">
      <alignment horizontal="center" vertical="center" wrapText="1"/>
    </xf>
    <xf numFmtId="0" fontId="2" fillId="7" borderId="26" xfId="2" applyFont="1" applyFill="1" applyBorder="1" applyAlignment="1">
      <alignment horizontal="center" vertical="center" textRotation="90" wrapText="1"/>
    </xf>
    <xf numFmtId="0" fontId="2" fillId="7" borderId="27" xfId="2" applyFont="1" applyFill="1" applyBorder="1" applyAlignment="1">
      <alignment horizontal="center" vertical="center" textRotation="90" wrapText="1"/>
    </xf>
    <xf numFmtId="0" fontId="6" fillId="7" borderId="27" xfId="2" applyFont="1" applyFill="1" applyBorder="1" applyAlignment="1">
      <alignment horizontal="center" vertical="center" textRotation="90" wrapText="1"/>
    </xf>
    <xf numFmtId="0" fontId="6" fillId="7" borderId="1" xfId="2" applyFont="1" applyFill="1" applyBorder="1" applyAlignment="1">
      <alignment horizontal="center" vertical="center" textRotation="90" wrapText="1"/>
    </xf>
    <xf numFmtId="0" fontId="6" fillId="7" borderId="28" xfId="2" applyFont="1" applyFill="1" applyBorder="1" applyAlignment="1">
      <alignment horizontal="center" vertical="center" textRotation="90" wrapText="1"/>
    </xf>
    <xf numFmtId="0" fontId="10" fillId="7" borderId="11" xfId="2" applyFont="1" applyFill="1" applyBorder="1" applyAlignment="1">
      <alignment horizontal="center" vertical="center" wrapText="1"/>
    </xf>
    <xf numFmtId="0" fontId="10" fillId="7" borderId="20" xfId="2" applyFont="1" applyFill="1" applyBorder="1" applyAlignment="1">
      <alignment horizontal="center" vertical="center" wrapText="1"/>
    </xf>
    <xf numFmtId="0" fontId="10" fillId="7" borderId="58" xfId="2" applyFont="1" applyFill="1" applyBorder="1" applyAlignment="1">
      <alignment horizontal="center" vertical="center" wrapText="1"/>
    </xf>
    <xf numFmtId="0" fontId="10" fillId="7" borderId="11" xfId="0" applyFont="1" applyFill="1" applyBorder="1" applyAlignment="1">
      <alignment horizontal="center" vertical="center" textRotation="90" wrapText="1"/>
    </xf>
    <xf numFmtId="0" fontId="10" fillId="7" borderId="12" xfId="0" applyFont="1" applyFill="1" applyBorder="1" applyAlignment="1">
      <alignment horizontal="center" vertical="center" textRotation="90" wrapText="1"/>
    </xf>
    <xf numFmtId="0" fontId="10" fillId="7" borderId="48" xfId="0" applyFont="1" applyFill="1" applyBorder="1" applyAlignment="1">
      <alignment horizontal="center" vertical="center" textRotation="90" wrapText="1"/>
    </xf>
    <xf numFmtId="0" fontId="10" fillId="7" borderId="53" xfId="0" applyFont="1" applyFill="1" applyBorder="1" applyAlignment="1">
      <alignment horizontal="center" vertical="center" textRotation="90" wrapText="1"/>
    </xf>
    <xf numFmtId="0" fontId="10" fillId="7" borderId="57" xfId="0" applyFont="1" applyFill="1" applyBorder="1" applyAlignment="1">
      <alignment horizontal="center" vertical="center" textRotation="90" wrapText="1"/>
    </xf>
    <xf numFmtId="0" fontId="10" fillId="7" borderId="20" xfId="0" applyFont="1" applyFill="1" applyBorder="1" applyAlignment="1">
      <alignment horizontal="center" vertical="center" textRotation="90" wrapText="1"/>
    </xf>
    <xf numFmtId="0" fontId="10" fillId="7" borderId="13" xfId="0" applyFont="1" applyFill="1" applyBorder="1" applyAlignment="1">
      <alignment horizontal="center" vertical="center" textRotation="90" wrapText="1"/>
    </xf>
    <xf numFmtId="0" fontId="10" fillId="7" borderId="10" xfId="0" applyFont="1" applyFill="1" applyBorder="1" applyAlignment="1">
      <alignment horizontal="center"/>
    </xf>
    <xf numFmtId="0" fontId="10" fillId="7" borderId="9" xfId="0" applyFont="1" applyFill="1" applyBorder="1" applyAlignment="1">
      <alignment horizontal="center"/>
    </xf>
    <xf numFmtId="0" fontId="10" fillId="7" borderId="49" xfId="0" applyFont="1" applyFill="1" applyBorder="1" applyAlignment="1">
      <alignment horizontal="center"/>
    </xf>
    <xf numFmtId="0" fontId="10" fillId="7" borderId="49" xfId="0" quotePrefix="1" applyFont="1" applyFill="1" applyBorder="1" applyAlignment="1">
      <alignment horizontal="center"/>
    </xf>
    <xf numFmtId="0" fontId="10" fillId="7" borderId="56" xfId="0" quotePrefix="1" applyFont="1" applyFill="1" applyBorder="1" applyAlignment="1">
      <alignment horizontal="center"/>
    </xf>
    <xf numFmtId="0" fontId="10" fillId="7" borderId="8" xfId="0" quotePrefix="1" applyFont="1" applyFill="1" applyBorder="1" applyAlignment="1">
      <alignment horizontal="center"/>
    </xf>
    <xf numFmtId="0" fontId="10" fillId="7" borderId="7" xfId="0" quotePrefix="1" applyFont="1" applyFill="1" applyBorder="1" applyAlignment="1">
      <alignment horizontal="center"/>
    </xf>
    <xf numFmtId="0" fontId="10" fillId="7" borderId="7" xfId="0" applyFont="1" applyFill="1" applyBorder="1" applyAlignment="1">
      <alignment horizontal="center"/>
    </xf>
    <xf numFmtId="0" fontId="10" fillId="7" borderId="4" xfId="2" applyFont="1" applyFill="1" applyBorder="1" applyAlignment="1">
      <alignment horizontal="center" vertical="center"/>
    </xf>
    <xf numFmtId="0" fontId="10" fillId="7" borderId="17" xfId="2" applyFont="1" applyFill="1" applyBorder="1" applyAlignment="1">
      <alignment horizontal="center" vertical="center" wrapText="1"/>
    </xf>
    <xf numFmtId="0" fontId="10" fillId="7" borderId="18" xfId="2" applyFont="1" applyFill="1" applyBorder="1" applyAlignment="1">
      <alignment horizontal="center" vertical="center"/>
    </xf>
    <xf numFmtId="0" fontId="10" fillId="7" borderId="4" xfId="2" applyFont="1" applyFill="1" applyBorder="1" applyAlignment="1">
      <alignment horizontal="center" vertical="center" wrapText="1"/>
    </xf>
    <xf numFmtId="15" fontId="10" fillId="7" borderId="11" xfId="2" applyNumberFormat="1" applyFont="1" applyFill="1" applyBorder="1" applyAlignment="1">
      <alignment horizontal="center" vertical="center"/>
    </xf>
    <xf numFmtId="0" fontId="10" fillId="7" borderId="7" xfId="2" applyFont="1" applyFill="1" applyBorder="1" applyAlignment="1">
      <alignment horizontal="center" vertical="center"/>
    </xf>
    <xf numFmtId="0" fontId="10" fillId="7" borderId="41"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5" xfId="0" applyFont="1" applyFill="1" applyBorder="1" applyAlignment="1">
      <alignment horizontal="center" vertical="center" wrapText="1"/>
    </xf>
    <xf numFmtId="164" fontId="10" fillId="7" borderId="41" xfId="0" applyNumberFormat="1" applyFont="1" applyFill="1" applyBorder="1" applyAlignment="1">
      <alignment horizontal="center" textRotation="90" wrapText="1"/>
    </xf>
    <xf numFmtId="164" fontId="10" fillId="7" borderId="15" xfId="0" applyNumberFormat="1" applyFont="1" applyFill="1" applyBorder="1" applyAlignment="1">
      <alignment horizontal="center" textRotation="90" wrapText="1"/>
    </xf>
    <xf numFmtId="164" fontId="10" fillId="7" borderId="42" xfId="0" applyNumberFormat="1" applyFont="1" applyFill="1" applyBorder="1" applyAlignment="1">
      <alignment horizontal="center" textRotation="90" wrapText="1"/>
    </xf>
    <xf numFmtId="0" fontId="10" fillId="7" borderId="4" xfId="0" applyFont="1" applyFill="1" applyBorder="1" applyAlignment="1">
      <alignment horizontal="center" vertical="center" wrapText="1"/>
    </xf>
    <xf numFmtId="0" fontId="10" fillId="7" borderId="18" xfId="0" applyFont="1" applyFill="1" applyBorder="1" applyAlignment="1">
      <alignment horizontal="center" vertical="center" wrapText="1"/>
    </xf>
    <xf numFmtId="164" fontId="10" fillId="7" borderId="15" xfId="0" applyNumberFormat="1" applyFont="1" applyFill="1" applyBorder="1" applyAlignment="1">
      <alignment horizontal="center" vertical="center" textRotation="90" wrapText="1"/>
    </xf>
    <xf numFmtId="164" fontId="10" fillId="7" borderId="42" xfId="0" applyNumberFormat="1" applyFont="1" applyFill="1" applyBorder="1" applyAlignment="1">
      <alignment horizontal="center" vertical="center" textRotation="90" wrapText="1"/>
    </xf>
    <xf numFmtId="0" fontId="10" fillId="7" borderId="17" xfId="0" applyFont="1" applyFill="1" applyBorder="1" applyAlignment="1">
      <alignment horizontal="center" vertical="center" wrapText="1"/>
    </xf>
    <xf numFmtId="0" fontId="2" fillId="0" borderId="0" xfId="0" applyFont="1" applyFill="1" applyAlignment="1">
      <alignment horizontal="centerContinuous"/>
    </xf>
    <xf numFmtId="0" fontId="2" fillId="0" borderId="0" xfId="0" applyFont="1" applyFill="1"/>
    <xf numFmtId="49" fontId="19" fillId="7" borderId="41" xfId="3" applyFont="1" applyFill="1" applyBorder="1" applyAlignment="1">
      <alignment horizontal="center" textRotation="90" wrapText="1"/>
    </xf>
    <xf numFmtId="49" fontId="19" fillId="7" borderId="15" xfId="3" applyFont="1" applyFill="1" applyBorder="1" applyAlignment="1">
      <alignment horizontal="center" textRotation="90" wrapText="1"/>
    </xf>
    <xf numFmtId="49" fontId="19" fillId="7" borderId="16" xfId="3" applyFont="1" applyFill="1" applyBorder="1" applyAlignment="1">
      <alignment horizontal="center" textRotation="90" wrapText="1"/>
    </xf>
    <xf numFmtId="49" fontId="6" fillId="7" borderId="41" xfId="3" applyNumberFormat="1" applyFont="1" applyFill="1" applyBorder="1" applyAlignment="1" applyProtection="1">
      <alignment horizontal="center" textRotation="90" wrapText="1"/>
    </xf>
    <xf numFmtId="49" fontId="6" fillId="7" borderId="42" xfId="3" applyFont="1" applyFill="1" applyBorder="1" applyAlignment="1">
      <alignment horizontal="center" textRotation="90" wrapText="1"/>
    </xf>
    <xf numFmtId="4" fontId="6" fillId="0" borderId="21" xfId="3" applyNumberFormat="1" applyFont="1" applyBorder="1" applyAlignment="1">
      <alignment vertical="center"/>
    </xf>
    <xf numFmtId="4" fontId="6" fillId="0" borderId="22" xfId="3" applyNumberFormat="1" applyFont="1" applyBorder="1" applyAlignment="1">
      <alignment vertical="center"/>
    </xf>
    <xf numFmtId="4" fontId="6" fillId="0" borderId="23" xfId="3" applyNumberFormat="1" applyFont="1" applyBorder="1" applyAlignment="1">
      <alignment vertical="center"/>
    </xf>
    <xf numFmtId="4" fontId="6" fillId="0" borderId="24" xfId="3" applyNumberFormat="1" applyFont="1" applyBorder="1" applyAlignment="1">
      <alignment vertical="center"/>
    </xf>
    <xf numFmtId="4" fontId="6" fillId="0" borderId="25" xfId="3" applyNumberFormat="1" applyFont="1" applyBorder="1" applyAlignment="1">
      <alignment vertical="center"/>
    </xf>
    <xf numFmtId="4" fontId="6" fillId="0" borderId="27" xfId="3" applyNumberFormat="1" applyFont="1" applyBorder="1" applyAlignment="1">
      <alignment vertical="center"/>
    </xf>
    <xf numFmtId="4" fontId="6" fillId="0" borderId="1" xfId="3" applyNumberFormat="1" applyFont="1" applyBorder="1" applyAlignment="1">
      <alignment vertical="center"/>
    </xf>
    <xf numFmtId="4" fontId="2" fillId="0" borderId="25" xfId="3" applyNumberFormat="1" applyFont="1" applyBorder="1" applyAlignment="1">
      <alignment horizontal="justify" vertical="center"/>
    </xf>
    <xf numFmtId="4" fontId="2" fillId="0" borderId="27" xfId="3" applyNumberFormat="1" applyFont="1" applyBorder="1" applyAlignment="1">
      <alignment horizontal="justify" vertical="center"/>
    </xf>
    <xf numFmtId="4" fontId="2" fillId="0" borderId="1" xfId="3" applyNumberFormat="1" applyFont="1" applyBorder="1" applyAlignment="1">
      <alignment horizontal="right" vertical="center"/>
    </xf>
    <xf numFmtId="4" fontId="2" fillId="0" borderId="25" xfId="3" applyNumberFormat="1" applyFont="1" applyBorder="1" applyAlignment="1">
      <alignment vertical="center"/>
    </xf>
    <xf numFmtId="4" fontId="2" fillId="0" borderId="27" xfId="3" applyNumberFormat="1" applyFont="1" applyBorder="1" applyAlignment="1">
      <alignment vertical="center"/>
    </xf>
    <xf numFmtId="4" fontId="2" fillId="0" borderId="1" xfId="3" applyNumberFormat="1" applyFont="1" applyBorder="1" applyAlignment="1">
      <alignment vertical="center"/>
    </xf>
    <xf numFmtId="49" fontId="6" fillId="2" borderId="18" xfId="3" applyFont="1" applyFill="1" applyBorder="1" applyAlignment="1">
      <alignment horizontal="center" vertical="center"/>
    </xf>
    <xf numFmtId="4" fontId="6" fillId="2" borderId="41" xfId="3" applyNumberFormat="1" applyFont="1" applyFill="1" applyBorder="1" applyAlignment="1">
      <alignment horizontal="right" vertical="center"/>
    </xf>
    <xf numFmtId="4" fontId="6" fillId="2" borderId="15" xfId="3" applyNumberFormat="1" applyFont="1" applyFill="1" applyBorder="1" applyAlignment="1">
      <alignment horizontal="right" vertical="center"/>
    </xf>
    <xf numFmtId="0" fontId="6" fillId="0" borderId="0" xfId="0" applyFont="1" applyFill="1" applyAlignment="1"/>
    <xf numFmtId="0" fontId="6" fillId="0" borderId="0" xfId="0" quotePrefix="1" applyFont="1" applyFill="1" applyAlignment="1"/>
    <xf numFmtId="0" fontId="6" fillId="7" borderId="41" xfId="0" applyFont="1" applyFill="1" applyBorder="1" applyAlignment="1">
      <alignment horizontal="center" vertical="center" textRotation="90" wrapText="1"/>
    </xf>
    <xf numFmtId="0" fontId="6" fillId="7" borderId="15" xfId="0" applyFont="1" applyFill="1" applyBorder="1" applyAlignment="1">
      <alignment horizontal="center" vertical="center" textRotation="90" wrapText="1"/>
    </xf>
    <xf numFmtId="0" fontId="6" fillId="7" borderId="14" xfId="0" applyFont="1" applyFill="1" applyBorder="1" applyAlignment="1">
      <alignment horizontal="center" vertical="center" textRotation="90" wrapText="1"/>
    </xf>
    <xf numFmtId="0" fontId="6" fillId="7" borderId="17" xfId="0" applyFont="1" applyFill="1" applyBorder="1" applyAlignment="1">
      <alignment horizontal="center" vertical="center" textRotation="90" wrapText="1"/>
    </xf>
    <xf numFmtId="0" fontId="6" fillId="0" borderId="11" xfId="0" applyFont="1" applyBorder="1" applyAlignment="1">
      <alignment horizontal="center" wrapText="1"/>
    </xf>
    <xf numFmtId="0" fontId="6" fillId="0" borderId="57" xfId="0" applyFont="1" applyBorder="1" applyAlignment="1">
      <alignment horizontal="center"/>
    </xf>
    <xf numFmtId="0" fontId="6" fillId="0" borderId="48" xfId="0" applyFont="1" applyBorder="1" applyAlignment="1">
      <alignment horizontal="center"/>
    </xf>
    <xf numFmtId="0" fontId="6" fillId="0" borderId="12" xfId="0" applyFont="1" applyBorder="1" applyAlignment="1">
      <alignment horizontal="center"/>
    </xf>
    <xf numFmtId="0" fontId="6" fillId="0" borderId="3" xfId="0" applyFont="1" applyBorder="1" applyAlignment="1">
      <alignment horizontal="center"/>
    </xf>
    <xf numFmtId="0" fontId="20" fillId="0" borderId="13" xfId="0" applyFont="1" applyFill="1" applyBorder="1" applyAlignment="1">
      <alignment wrapText="1"/>
    </xf>
    <xf numFmtId="3" fontId="6" fillId="0" borderId="55" xfId="0" applyNumberFormat="1" applyFont="1" applyBorder="1"/>
    <xf numFmtId="3" fontId="6" fillId="0" borderId="48" xfId="0" applyNumberFormat="1" applyFont="1" applyBorder="1"/>
    <xf numFmtId="3" fontId="6" fillId="0" borderId="12" xfId="0" applyNumberFormat="1" applyFont="1" applyBorder="1"/>
    <xf numFmtId="3" fontId="6" fillId="0" borderId="3" xfId="0" applyNumberFormat="1" applyFont="1" applyBorder="1"/>
    <xf numFmtId="0" fontId="2" fillId="0" borderId="13" xfId="0" applyFont="1" applyFill="1" applyBorder="1" applyAlignment="1">
      <alignment wrapText="1"/>
    </xf>
    <xf numFmtId="3" fontId="2" fillId="0" borderId="55" xfId="0" applyNumberFormat="1" applyFont="1" applyBorder="1"/>
    <xf numFmtId="3" fontId="2" fillId="0" borderId="48" xfId="0" applyNumberFormat="1" applyFont="1" applyBorder="1"/>
    <xf numFmtId="3" fontId="2" fillId="0" borderId="12" xfId="0" applyNumberFormat="1" applyFont="1" applyBorder="1"/>
    <xf numFmtId="3" fontId="2" fillId="0" borderId="3" xfId="0" applyNumberFormat="1" applyFont="1" applyBorder="1"/>
    <xf numFmtId="0" fontId="6" fillId="0" borderId="13" xfId="0" applyFont="1" applyFill="1" applyBorder="1" applyAlignment="1">
      <alignment wrapText="1"/>
    </xf>
    <xf numFmtId="0" fontId="2" fillId="0" borderId="13" xfId="0" applyFont="1" applyFill="1" applyBorder="1" applyAlignment="1">
      <alignment horizontal="left" wrapText="1"/>
    </xf>
    <xf numFmtId="0" fontId="2" fillId="0" borderId="13" xfId="0" quotePrefix="1" applyFont="1" applyFill="1" applyBorder="1" applyAlignment="1">
      <alignment horizontal="left" wrapText="1"/>
    </xf>
    <xf numFmtId="0" fontId="20" fillId="0" borderId="13" xfId="0" applyFont="1" applyFill="1" applyBorder="1" applyAlignment="1">
      <alignment horizontal="left" wrapText="1"/>
    </xf>
    <xf numFmtId="0" fontId="2" fillId="0" borderId="6" xfId="0" applyFont="1" applyBorder="1" applyAlignment="1">
      <alignment wrapText="1"/>
    </xf>
    <xf numFmtId="0" fontId="2" fillId="0" borderId="2" xfId="0" applyFont="1" applyFill="1" applyBorder="1" applyAlignment="1">
      <alignment wrapText="1"/>
    </xf>
    <xf numFmtId="0" fontId="6" fillId="0" borderId="44" xfId="0" applyFont="1" applyFill="1" applyBorder="1" applyAlignment="1">
      <alignment horizontal="center" wrapText="1"/>
    </xf>
    <xf numFmtId="3" fontId="6" fillId="0" borderId="67" xfId="0" applyNumberFormat="1" applyFont="1" applyFill="1" applyBorder="1"/>
    <xf numFmtId="3" fontId="6" fillId="0" borderId="68" xfId="0" applyNumberFormat="1" applyFont="1" applyFill="1" applyBorder="1"/>
    <xf numFmtId="3" fontId="6" fillId="0" borderId="69" xfId="0" applyNumberFormat="1" applyFont="1" applyFill="1" applyBorder="1"/>
    <xf numFmtId="3" fontId="6" fillId="0" borderId="66" xfId="0" applyNumberFormat="1" applyFont="1" applyFill="1" applyBorder="1"/>
    <xf numFmtId="0" fontId="6" fillId="0" borderId="4" xfId="0" applyFont="1" applyFill="1" applyBorder="1" applyAlignment="1">
      <alignment horizontal="center" wrapText="1"/>
    </xf>
    <xf numFmtId="3" fontId="6" fillId="0" borderId="41" xfId="0" applyNumberFormat="1" applyFont="1" applyFill="1" applyBorder="1"/>
    <xf numFmtId="3" fontId="6" fillId="0" borderId="19" xfId="0" applyNumberFormat="1" applyFont="1" applyFill="1" applyBorder="1"/>
    <xf numFmtId="3" fontId="6" fillId="0" borderId="14" xfId="0" applyNumberFormat="1" applyFont="1" applyFill="1" applyBorder="1"/>
    <xf numFmtId="3" fontId="6" fillId="0" borderId="17" xfId="0" applyNumberFormat="1" applyFont="1" applyFill="1" applyBorder="1"/>
    <xf numFmtId="3" fontId="6" fillId="0" borderId="70" xfId="0" applyNumberFormat="1" applyFont="1" applyFill="1" applyBorder="1"/>
    <xf numFmtId="3" fontId="2" fillId="0" borderId="57" xfId="0" applyNumberFormat="1" applyFont="1" applyFill="1" applyBorder="1"/>
    <xf numFmtId="3" fontId="2" fillId="0" borderId="46" xfId="0" applyNumberFormat="1" applyFont="1" applyFill="1" applyBorder="1"/>
    <xf numFmtId="3" fontId="2" fillId="0" borderId="52" xfId="0" applyNumberFormat="1" applyFont="1" applyFill="1" applyBorder="1"/>
    <xf numFmtId="3" fontId="2" fillId="0" borderId="51" xfId="0" applyNumberFormat="1" applyFont="1" applyFill="1" applyBorder="1"/>
    <xf numFmtId="3" fontId="2" fillId="0" borderId="20" xfId="0" applyNumberFormat="1" applyFont="1" applyFill="1" applyBorder="1"/>
    <xf numFmtId="3" fontId="6" fillId="0" borderId="42" xfId="0" applyNumberFormat="1" applyFont="1" applyFill="1" applyBorder="1"/>
    <xf numFmtId="3" fontId="6" fillId="0" borderId="71" xfId="0" applyNumberFormat="1" applyFont="1" applyFill="1" applyBorder="1"/>
    <xf numFmtId="3" fontId="2" fillId="0" borderId="47" xfId="0" applyNumberFormat="1" applyFont="1" applyFill="1" applyBorder="1"/>
    <xf numFmtId="3" fontId="6" fillId="0" borderId="15" xfId="0" applyNumberFormat="1" applyFont="1" applyFill="1" applyBorder="1"/>
    <xf numFmtId="0" fontId="3" fillId="0" borderId="0" xfId="2" applyFont="1" applyFill="1" applyAlignment="1">
      <alignment vertical="center"/>
    </xf>
    <xf numFmtId="0" fontId="3" fillId="5" borderId="0" xfId="0" applyFont="1" applyFill="1"/>
    <xf numFmtId="0" fontId="9" fillId="0" borderId="53" xfId="2" applyFont="1" applyBorder="1" applyAlignment="1">
      <alignment vertical="center"/>
    </xf>
    <xf numFmtId="0" fontId="9" fillId="0" borderId="0" xfId="4" applyFont="1"/>
    <xf numFmtId="3" fontId="9" fillId="0" borderId="3" xfId="4" applyNumberFormat="1" applyFont="1" applyBorder="1"/>
    <xf numFmtId="3" fontId="9" fillId="0" borderId="13" xfId="4" applyNumberFormat="1" applyFont="1" applyBorder="1"/>
    <xf numFmtId="0" fontId="9" fillId="0" borderId="20" xfId="4" applyFont="1" applyBorder="1"/>
    <xf numFmtId="0" fontId="9" fillId="0" borderId="11" xfId="4" applyFont="1" applyBorder="1"/>
    <xf numFmtId="0" fontId="10" fillId="8" borderId="17" xfId="4" applyFont="1" applyFill="1" applyBorder="1" applyAlignment="1">
      <alignment horizontal="center"/>
    </xf>
    <xf numFmtId="0" fontId="10" fillId="8" borderId="4" xfId="4" applyFont="1" applyFill="1" applyBorder="1" applyAlignment="1">
      <alignment horizontal="center" wrapText="1"/>
    </xf>
    <xf numFmtId="0" fontId="10" fillId="8" borderId="4" xfId="4" applyFont="1" applyFill="1" applyBorder="1" applyAlignment="1">
      <alignment horizontal="center"/>
    </xf>
    <xf numFmtId="0" fontId="0" fillId="5" borderId="0" xfId="0" applyFill="1" applyAlignment="1">
      <alignment horizontal="left" vertical="center" wrapText="1"/>
    </xf>
    <xf numFmtId="0" fontId="0" fillId="0" borderId="0" xfId="0" applyAlignment="1">
      <alignment horizontal="left" vertical="center"/>
    </xf>
    <xf numFmtId="0" fontId="0" fillId="0" borderId="0" xfId="0" applyFill="1" applyAlignment="1">
      <alignment horizontal="left" vertical="center"/>
    </xf>
    <xf numFmtId="0" fontId="3" fillId="6" borderId="35" xfId="0" applyFont="1" applyFill="1" applyBorder="1" applyAlignment="1">
      <alignment horizontal="right" vertical="center"/>
    </xf>
    <xf numFmtId="0" fontId="2" fillId="0" borderId="73" xfId="0" applyFont="1" applyFill="1" applyBorder="1" applyAlignment="1">
      <alignment horizontal="left" indent="2"/>
    </xf>
    <xf numFmtId="0" fontId="2" fillId="0" borderId="0" xfId="0" applyFont="1" applyFill="1" applyBorder="1" applyAlignment="1">
      <alignment horizontal="left" indent="2"/>
    </xf>
    <xf numFmtId="0" fontId="10" fillId="7" borderId="11" xfId="2" applyFont="1" applyFill="1" applyBorder="1" applyAlignment="1">
      <alignment horizontal="center" vertical="center"/>
    </xf>
    <xf numFmtId="0" fontId="3" fillId="0" borderId="27" xfId="0" applyFont="1" applyBorder="1" applyAlignment="1">
      <alignment horizontal="left" vertical="center"/>
    </xf>
    <xf numFmtId="0" fontId="10" fillId="8" borderId="18" xfId="4" applyFont="1" applyFill="1" applyBorder="1" applyAlignment="1">
      <alignment horizontal="center"/>
    </xf>
    <xf numFmtId="0" fontId="10" fillId="0" borderId="0" xfId="4" applyFont="1"/>
    <xf numFmtId="0" fontId="8" fillId="0" borderId="0" xfId="4" applyFont="1"/>
    <xf numFmtId="0" fontId="10" fillId="0" borderId="0" xfId="2" applyFont="1" applyAlignment="1">
      <alignment vertical="center"/>
    </xf>
    <xf numFmtId="0" fontId="8" fillId="0" borderId="0" xfId="2" applyFont="1" applyAlignment="1">
      <alignment vertical="center"/>
    </xf>
    <xf numFmtId="0" fontId="16" fillId="0" borderId="0" xfId="4" applyFont="1"/>
    <xf numFmtId="0" fontId="10" fillId="0" borderId="0" xfId="4" applyFont="1" applyAlignment="1">
      <alignment horizontal="center"/>
    </xf>
    <xf numFmtId="3" fontId="9" fillId="0" borderId="0" xfId="4" applyNumberFormat="1" applyFont="1"/>
    <xf numFmtId="3" fontId="1" fillId="0" borderId="27" xfId="0" applyNumberFormat="1" applyFont="1" applyFill="1" applyBorder="1"/>
    <xf numFmtId="3" fontId="3" fillId="6" borderId="27" xfId="0" applyNumberFormat="1" applyFont="1" applyFill="1" applyBorder="1" applyAlignment="1">
      <alignment vertical="center"/>
    </xf>
    <xf numFmtId="3" fontId="3" fillId="6" borderId="27" xfId="0" applyNumberFormat="1" applyFont="1" applyFill="1" applyBorder="1"/>
    <xf numFmtId="3" fontId="6" fillId="0" borderId="27" xfId="3" applyNumberFormat="1" applyFont="1" applyBorder="1" applyAlignment="1">
      <alignment horizontal="right"/>
    </xf>
    <xf numFmtId="3" fontId="2" fillId="0" borderId="27" xfId="3" applyNumberFormat="1" applyFont="1" applyBorder="1" applyAlignment="1">
      <alignment horizontal="right"/>
    </xf>
    <xf numFmtId="3" fontId="2" fillId="0" borderId="22" xfId="3" applyNumberFormat="1" applyFont="1" applyBorder="1" applyAlignment="1">
      <alignment horizontal="right"/>
    </xf>
    <xf numFmtId="3" fontId="6" fillId="2" borderId="15" xfId="3" applyNumberFormat="1" applyFont="1" applyFill="1" applyBorder="1" applyAlignment="1">
      <alignment horizontal="right" vertical="center"/>
    </xf>
    <xf numFmtId="0" fontId="6" fillId="0" borderId="0" xfId="0" applyFont="1" applyFill="1"/>
    <xf numFmtId="49" fontId="22" fillId="7" borderId="16" xfId="3" applyFont="1" applyFill="1" applyBorder="1" applyAlignment="1">
      <alignment horizontal="center" textRotation="90" wrapText="1"/>
    </xf>
    <xf numFmtId="3" fontId="18" fillId="0" borderId="0" xfId="3" applyNumberFormat="1" applyFont="1" applyAlignment="1">
      <alignment horizontal="right" vertical="center"/>
    </xf>
    <xf numFmtId="0" fontId="9" fillId="0" borderId="27" xfId="0" applyFont="1" applyFill="1" applyBorder="1"/>
    <xf numFmtId="3" fontId="0" fillId="0" borderId="27" xfId="0" applyNumberFormat="1" applyBorder="1"/>
    <xf numFmtId="3" fontId="18" fillId="0" borderId="3" xfId="0" applyNumberFormat="1" applyFont="1" applyBorder="1"/>
    <xf numFmtId="3" fontId="18" fillId="0" borderId="0" xfId="0" applyNumberFormat="1" applyFont="1" applyBorder="1"/>
    <xf numFmtId="0" fontId="18" fillId="0" borderId="0" xfId="0" applyFont="1" applyBorder="1"/>
    <xf numFmtId="0" fontId="18" fillId="0" borderId="3" xfId="0" applyFont="1" applyBorder="1"/>
    <xf numFmtId="3" fontId="17" fillId="0" borderId="4" xfId="0" applyNumberFormat="1" applyFont="1" applyBorder="1"/>
    <xf numFmtId="0" fontId="17" fillId="0" borderId="13" xfId="0" quotePrefix="1" applyFont="1" applyBorder="1"/>
    <xf numFmtId="2" fontId="17" fillId="0" borderId="13" xfId="0" applyNumberFormat="1" applyFont="1" applyBorder="1"/>
    <xf numFmtId="2" fontId="17" fillId="0" borderId="4" xfId="0" applyNumberFormat="1" applyFont="1" applyBorder="1"/>
    <xf numFmtId="3" fontId="9" fillId="0" borderId="0" xfId="2" applyNumberFormat="1" applyFont="1" applyFill="1" applyBorder="1" applyAlignment="1">
      <alignment vertical="center"/>
    </xf>
    <xf numFmtId="3" fontId="9" fillId="0" borderId="54" xfId="2" applyNumberFormat="1" applyFont="1" applyFill="1" applyBorder="1" applyAlignment="1">
      <alignment vertical="center"/>
    </xf>
    <xf numFmtId="3" fontId="9" fillId="0" borderId="12" xfId="2" applyNumberFormat="1" applyFont="1" applyFill="1" applyBorder="1" applyAlignment="1">
      <alignment vertical="center"/>
    </xf>
    <xf numFmtId="10" fontId="9" fillId="0" borderId="53" xfId="5" applyNumberFormat="1" applyFont="1" applyBorder="1" applyAlignment="1">
      <alignment vertical="center"/>
    </xf>
    <xf numFmtId="3" fontId="10" fillId="0" borderId="2" xfId="2" applyNumberFormat="1" applyFont="1" applyFill="1" applyBorder="1" applyAlignment="1">
      <alignment vertical="center"/>
    </xf>
    <xf numFmtId="3" fontId="9" fillId="0" borderId="11" xfId="2" applyNumberFormat="1" applyFont="1" applyFill="1" applyBorder="1" applyAlignment="1">
      <alignment vertical="center"/>
    </xf>
    <xf numFmtId="3" fontId="9" fillId="0" borderId="13" xfId="2" applyNumberFormat="1" applyFont="1" applyFill="1" applyBorder="1" applyAlignment="1">
      <alignment vertical="center"/>
    </xf>
    <xf numFmtId="0" fontId="9" fillId="0" borderId="10" xfId="2" applyFont="1" applyBorder="1" applyAlignment="1">
      <alignment vertical="center"/>
    </xf>
    <xf numFmtId="3" fontId="9" fillId="0" borderId="55" xfId="2" applyNumberFormat="1" applyFont="1" applyBorder="1" applyAlignment="1">
      <alignment vertical="center"/>
    </xf>
    <xf numFmtId="10" fontId="9" fillId="0" borderId="3" xfId="5" applyNumberFormat="1" applyFont="1" applyBorder="1" applyAlignment="1">
      <alignment vertical="center"/>
    </xf>
    <xf numFmtId="3" fontId="10" fillId="2" borderId="18" xfId="2" applyNumberFormat="1" applyFont="1" applyFill="1" applyBorder="1" applyAlignment="1">
      <alignment vertical="center"/>
    </xf>
    <xf numFmtId="49" fontId="2" fillId="0" borderId="64" xfId="3" applyFont="1" applyBorder="1" applyAlignment="1">
      <alignment vertical="center"/>
    </xf>
    <xf numFmtId="49" fontId="2" fillId="0" borderId="72" xfId="3" applyFont="1" applyBorder="1" applyAlignment="1">
      <alignment vertical="center"/>
    </xf>
    <xf numFmtId="49" fontId="6" fillId="2" borderId="6" xfId="3" applyFont="1" applyFill="1" applyBorder="1" applyAlignment="1">
      <alignment horizontal="center" vertical="center"/>
    </xf>
    <xf numFmtId="49" fontId="2" fillId="0" borderId="27" xfId="3" applyFont="1" applyBorder="1" applyAlignment="1">
      <alignment vertical="center"/>
    </xf>
    <xf numFmtId="10" fontId="10" fillId="4" borderId="4" xfId="5" applyNumberFormat="1" applyFont="1" applyFill="1" applyBorder="1" applyAlignment="1">
      <alignment vertical="center"/>
    </xf>
    <xf numFmtId="4" fontId="9" fillId="0" borderId="31" xfId="0" applyNumberFormat="1" applyFont="1" applyBorder="1"/>
    <xf numFmtId="4" fontId="9" fillId="0" borderId="27" xfId="0" applyNumberFormat="1" applyFont="1" applyBorder="1"/>
    <xf numFmtId="3" fontId="10" fillId="0" borderId="0" xfId="0" applyNumberFormat="1" applyFont="1" applyFill="1" applyAlignment="1">
      <alignment horizontal="center"/>
    </xf>
    <xf numFmtId="3" fontId="10" fillId="0" borderId="0" xfId="2" applyNumberFormat="1" applyFont="1" applyFill="1" applyAlignment="1">
      <alignment vertical="center"/>
    </xf>
    <xf numFmtId="3" fontId="12" fillId="7" borderId="39" xfId="3" applyNumberFormat="1" applyFont="1" applyFill="1" applyBorder="1" applyAlignment="1">
      <alignment horizontal="center" textRotation="90" wrapText="1"/>
    </xf>
    <xf numFmtId="3" fontId="9" fillId="0" borderId="31" xfId="0" applyNumberFormat="1" applyFont="1" applyBorder="1"/>
    <xf numFmtId="3" fontId="9" fillId="0" borderId="27" xfId="0" applyNumberFormat="1" applyFont="1" applyBorder="1"/>
    <xf numFmtId="3" fontId="9" fillId="0" borderId="35" xfId="0" applyNumberFormat="1" applyFont="1" applyBorder="1"/>
    <xf numFmtId="3" fontId="9" fillId="3" borderId="39" xfId="0" applyNumberFormat="1" applyFont="1" applyFill="1" applyBorder="1"/>
    <xf numFmtId="3" fontId="9" fillId="0" borderId="22" xfId="0" applyNumberFormat="1" applyFont="1" applyBorder="1"/>
    <xf numFmtId="3" fontId="9" fillId="0" borderId="0" xfId="0" applyNumberFormat="1" applyFont="1"/>
    <xf numFmtId="3" fontId="9" fillId="0" borderId="21" xfId="0" applyNumberFormat="1" applyFont="1" applyBorder="1"/>
    <xf numFmtId="3" fontId="9" fillId="9" borderId="74" xfId="5" applyNumberFormat="1" applyFont="1" applyFill="1" applyBorder="1"/>
    <xf numFmtId="4" fontId="9" fillId="9" borderId="74" xfId="5" applyNumberFormat="1" applyFont="1" applyFill="1" applyBorder="1"/>
    <xf numFmtId="0" fontId="9" fillId="3" borderId="6" xfId="0" applyFont="1" applyFill="1" applyBorder="1" applyAlignment="1">
      <alignment horizontal="right"/>
    </xf>
    <xf numFmtId="0" fontId="9" fillId="3" borderId="33" xfId="0" applyNumberFormat="1" applyFont="1" applyFill="1" applyBorder="1"/>
    <xf numFmtId="0" fontId="9" fillId="3" borderId="35" xfId="0" applyNumberFormat="1" applyFont="1" applyFill="1" applyBorder="1"/>
    <xf numFmtId="0" fontId="9" fillId="3" borderId="36" xfId="0" applyNumberFormat="1" applyFont="1" applyFill="1" applyBorder="1"/>
    <xf numFmtId="3" fontId="9" fillId="0" borderId="29" xfId="0" applyNumberFormat="1" applyFont="1" applyBorder="1"/>
    <xf numFmtId="3" fontId="9" fillId="0" borderId="30" xfId="0" applyNumberFormat="1" applyFont="1" applyBorder="1"/>
    <xf numFmtId="3" fontId="9" fillId="0" borderId="25" xfId="0" applyNumberFormat="1" applyFont="1" applyBorder="1"/>
    <xf numFmtId="3" fontId="9" fillId="0" borderId="28" xfId="0" applyNumberFormat="1" applyFont="1" applyBorder="1"/>
    <xf numFmtId="3" fontId="9" fillId="9" borderId="37" xfId="5" applyNumberFormat="1" applyFont="1" applyFill="1" applyBorder="1"/>
    <xf numFmtId="4" fontId="9" fillId="9" borderId="39" xfId="5" applyNumberFormat="1" applyFont="1" applyFill="1" applyBorder="1"/>
    <xf numFmtId="4" fontId="9" fillId="9" borderId="38" xfId="5" applyNumberFormat="1" applyFont="1" applyFill="1" applyBorder="1"/>
    <xf numFmtId="0" fontId="9" fillId="3" borderId="35" xfId="0" applyNumberFormat="1" applyFont="1" applyFill="1" applyBorder="1" applyAlignment="1"/>
    <xf numFmtId="3" fontId="9" fillId="0" borderId="32" xfId="0" applyNumberFormat="1" applyFont="1" applyBorder="1"/>
    <xf numFmtId="3" fontId="9" fillId="0" borderId="1" xfId="0" applyNumberFormat="1" applyFont="1" applyBorder="1"/>
    <xf numFmtId="4" fontId="9" fillId="9" borderId="37" xfId="5" applyNumberFormat="1" applyFont="1" applyFill="1" applyBorder="1"/>
    <xf numFmtId="3" fontId="9" fillId="0" borderId="63" xfId="0" applyNumberFormat="1" applyFont="1" applyBorder="1"/>
    <xf numFmtId="3" fontId="9" fillId="0" borderId="26" xfId="0" applyNumberFormat="1" applyFont="1" applyBorder="1"/>
    <xf numFmtId="3" fontId="9" fillId="9" borderId="39" xfId="5" applyNumberFormat="1" applyFont="1" applyFill="1" applyBorder="1"/>
    <xf numFmtId="3" fontId="9" fillId="3" borderId="50" xfId="0" applyNumberFormat="1" applyFont="1" applyFill="1" applyBorder="1"/>
    <xf numFmtId="3" fontId="9" fillId="0" borderId="24" xfId="0" applyNumberFormat="1" applyFont="1" applyBorder="1"/>
    <xf numFmtId="3" fontId="9" fillId="3" borderId="35" xfId="0" applyNumberFormat="1" applyFont="1" applyFill="1" applyBorder="1"/>
    <xf numFmtId="3" fontId="9" fillId="3" borderId="36" xfId="0" applyNumberFormat="1" applyFont="1" applyFill="1" applyBorder="1"/>
    <xf numFmtId="3" fontId="9" fillId="3" borderId="37" xfId="0" applyNumberFormat="1" applyFont="1" applyFill="1" applyBorder="1"/>
    <xf numFmtId="3" fontId="9" fillId="3" borderId="38" xfId="0" applyNumberFormat="1" applyFont="1" applyFill="1" applyBorder="1"/>
    <xf numFmtId="3" fontId="9" fillId="3" borderId="34" xfId="0" applyNumberFormat="1" applyFont="1" applyFill="1" applyBorder="1"/>
    <xf numFmtId="3" fontId="9" fillId="0" borderId="43" xfId="0" applyNumberFormat="1" applyFont="1" applyBorder="1"/>
    <xf numFmtId="4" fontId="9" fillId="3" borderId="37" xfId="0" applyNumberFormat="1" applyFont="1" applyFill="1" applyBorder="1"/>
    <xf numFmtId="4" fontId="9" fillId="3" borderId="39" xfId="0" applyNumberFormat="1" applyFont="1" applyFill="1" applyBorder="1"/>
    <xf numFmtId="4" fontId="9" fillId="3" borderId="50" xfId="0" applyNumberFormat="1" applyFont="1" applyFill="1" applyBorder="1"/>
    <xf numFmtId="4" fontId="9" fillId="3" borderId="38" xfId="0" applyNumberFormat="1" applyFont="1" applyFill="1" applyBorder="1"/>
    <xf numFmtId="4" fontId="9" fillId="9" borderId="35" xfId="5" applyNumberFormat="1" applyFont="1" applyFill="1" applyBorder="1"/>
    <xf numFmtId="4" fontId="9" fillId="3" borderId="35" xfId="0" applyNumberFormat="1" applyFont="1" applyFill="1" applyBorder="1"/>
    <xf numFmtId="4" fontId="9" fillId="9" borderId="36" xfId="5" applyNumberFormat="1" applyFont="1" applyFill="1" applyBorder="1"/>
    <xf numFmtId="4" fontId="9" fillId="9" borderId="75" xfId="5" applyNumberFormat="1" applyFont="1" applyFill="1" applyBorder="1"/>
    <xf numFmtId="0" fontId="10" fillId="7" borderId="30" xfId="2" applyFont="1" applyFill="1" applyBorder="1" applyAlignment="1">
      <alignment horizontal="center" vertical="center" wrapText="1"/>
    </xf>
    <xf numFmtId="0" fontId="10" fillId="7" borderId="11" xfId="2" applyFont="1" applyFill="1" applyBorder="1" applyAlignment="1">
      <alignment horizontal="center" vertical="center"/>
    </xf>
    <xf numFmtId="0" fontId="10" fillId="7" borderId="19" xfId="0" applyFont="1" applyFill="1" applyBorder="1" applyAlignment="1">
      <alignment horizontal="center" vertical="center" wrapText="1"/>
    </xf>
    <xf numFmtId="0" fontId="10" fillId="7" borderId="41"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42" xfId="0" applyFont="1" applyFill="1" applyBorder="1" applyAlignment="1">
      <alignment horizontal="center" vertical="center" wrapText="1"/>
    </xf>
    <xf numFmtId="0" fontId="2" fillId="0" borderId="25" xfId="0" applyFont="1" applyBorder="1" applyAlignment="1">
      <alignment horizontal="center" vertical="center"/>
    </xf>
    <xf numFmtId="10" fontId="2" fillId="0" borderId="27" xfId="0" applyNumberFormat="1" applyFont="1" applyBorder="1" applyAlignment="1">
      <alignment horizontal="center" vertical="center" wrapText="1"/>
    </xf>
    <xf numFmtId="9" fontId="2" fillId="0" borderId="27" xfId="0" applyNumberFormat="1" applyFont="1" applyBorder="1" applyAlignment="1">
      <alignment horizontal="center" vertical="center" wrapText="1"/>
    </xf>
    <xf numFmtId="0" fontId="2" fillId="0" borderId="27" xfId="0" applyFont="1" applyBorder="1" applyAlignment="1">
      <alignment horizontal="center" vertical="center" wrapText="1"/>
    </xf>
    <xf numFmtId="9" fontId="2" fillId="10" borderId="27" xfId="0" applyNumberFormat="1" applyFont="1" applyFill="1" applyBorder="1" applyAlignment="1">
      <alignment horizontal="center" vertical="center" wrapText="1"/>
    </xf>
    <xf numFmtId="10" fontId="2" fillId="10" borderId="27" xfId="0" applyNumberFormat="1" applyFont="1" applyFill="1" applyBorder="1" applyAlignment="1">
      <alignment horizontal="center" vertical="center" wrapText="1"/>
    </xf>
    <xf numFmtId="14" fontId="9" fillId="0" borderId="27" xfId="2" applyNumberFormat="1" applyFont="1" applyBorder="1" applyAlignment="1">
      <alignment vertical="center"/>
    </xf>
    <xf numFmtId="0" fontId="9" fillId="0" borderId="27" xfId="2" applyFont="1" applyBorder="1" applyAlignment="1">
      <alignment horizontal="left" vertical="center" wrapText="1"/>
    </xf>
    <xf numFmtId="0" fontId="9" fillId="0" borderId="27" xfId="2" applyFont="1" applyBorder="1" applyAlignment="1">
      <alignment horizontal="center" vertical="center" wrapText="1"/>
    </xf>
    <xf numFmtId="43" fontId="9" fillId="0" borderId="27" xfId="6" applyFont="1" applyBorder="1" applyAlignment="1">
      <alignment horizontal="left" vertical="center"/>
    </xf>
    <xf numFmtId="0" fontId="9" fillId="0" borderId="0" xfId="0" applyFont="1"/>
    <xf numFmtId="0" fontId="10" fillId="2" borderId="20" xfId="2" applyFont="1" applyFill="1" applyBorder="1" applyAlignment="1">
      <alignment horizontal="center" vertical="center"/>
    </xf>
    <xf numFmtId="0" fontId="9" fillId="0" borderId="0" xfId="4" applyFont="1"/>
    <xf numFmtId="0" fontId="9" fillId="0" borderId="3" xfId="4" applyFont="1" applyBorder="1"/>
    <xf numFmtId="0" fontId="9" fillId="0" borderId="13" xfId="4" applyFont="1" applyBorder="1"/>
    <xf numFmtId="3" fontId="9" fillId="0" borderId="3" xfId="4" applyNumberFormat="1" applyFont="1" applyBorder="1"/>
    <xf numFmtId="0" fontId="10" fillId="0" borderId="0" xfId="2" applyFont="1" applyFill="1" applyAlignment="1">
      <alignment horizontal="center" vertical="center"/>
    </xf>
    <xf numFmtId="0" fontId="10" fillId="0" borderId="0" xfId="0" applyFont="1" applyAlignment="1">
      <alignment horizontal="center"/>
    </xf>
    <xf numFmtId="0" fontId="9" fillId="0" borderId="0" xfId="0" applyFont="1" applyAlignment="1">
      <alignment horizontal="center"/>
    </xf>
    <xf numFmtId="0" fontId="9" fillId="0" borderId="27" xfId="0" applyFont="1" applyBorder="1" applyAlignment="1">
      <alignment horizontal="center" vertical="center"/>
    </xf>
    <xf numFmtId="0" fontId="9" fillId="0" borderId="27" xfId="2" applyFont="1" applyBorder="1" applyAlignment="1">
      <alignment horizontal="left" vertical="center"/>
    </xf>
    <xf numFmtId="0" fontId="9" fillId="0" borderId="27" xfId="2" applyFont="1" applyBorder="1" applyAlignment="1">
      <alignment horizontal="center" vertical="center"/>
    </xf>
    <xf numFmtId="0" fontId="9" fillId="0" borderId="27" xfId="2" applyFont="1" applyBorder="1" applyAlignment="1">
      <alignment vertical="center"/>
    </xf>
    <xf numFmtId="0" fontId="10" fillId="0" borderId="0" xfId="2" applyFont="1" applyFill="1" applyAlignment="1">
      <alignment horizontal="right" vertical="center"/>
    </xf>
    <xf numFmtId="0" fontId="10" fillId="2" borderId="20" xfId="2" applyFont="1" applyFill="1" applyBorder="1" applyAlignment="1">
      <alignment horizontal="right" vertical="center"/>
    </xf>
    <xf numFmtId="4" fontId="9" fillId="0" borderId="27" xfId="2" applyNumberFormat="1" applyFont="1" applyBorder="1" applyAlignment="1">
      <alignment horizontal="center" vertical="center"/>
    </xf>
    <xf numFmtId="0" fontId="9" fillId="5" borderId="27" xfId="2" applyFont="1" applyFill="1" applyBorder="1" applyAlignment="1">
      <alignment horizontal="left" vertical="center" wrapText="1"/>
    </xf>
    <xf numFmtId="0" fontId="9" fillId="5" borderId="27" xfId="2" applyFont="1" applyFill="1" applyBorder="1" applyAlignment="1">
      <alignment horizontal="center" vertical="center" wrapText="1"/>
    </xf>
    <xf numFmtId="0" fontId="9" fillId="5" borderId="27" xfId="2" applyFont="1" applyFill="1" applyBorder="1" applyAlignment="1">
      <alignment horizontal="center" vertical="center"/>
    </xf>
    <xf numFmtId="14" fontId="9" fillId="5" borderId="27" xfId="2" applyNumberFormat="1" applyFont="1" applyFill="1" applyBorder="1" applyAlignment="1">
      <alignment horizontal="center" vertical="center"/>
    </xf>
    <xf numFmtId="0" fontId="9" fillId="5" borderId="27" xfId="2" applyFont="1" applyFill="1" applyBorder="1" applyAlignment="1">
      <alignment vertical="center" wrapText="1"/>
    </xf>
    <xf numFmtId="0" fontId="9" fillId="5" borderId="27" xfId="0" applyFont="1" applyFill="1" applyBorder="1" applyAlignment="1">
      <alignment horizontal="left" vertical="center" wrapText="1"/>
    </xf>
    <xf numFmtId="165" fontId="23" fillId="5" borderId="27" xfId="0" applyNumberFormat="1" applyFont="1" applyFill="1" applyBorder="1" applyAlignment="1">
      <alignment horizontal="center" vertical="center" wrapText="1"/>
    </xf>
    <xf numFmtId="14" fontId="9" fillId="5" borderId="27" xfId="2" applyNumberFormat="1" applyFont="1" applyFill="1" applyBorder="1" applyAlignment="1">
      <alignment vertical="center" wrapText="1"/>
    </xf>
    <xf numFmtId="0" fontId="9" fillId="5" borderId="27" xfId="0" applyFont="1" applyFill="1" applyBorder="1"/>
    <xf numFmtId="0" fontId="24" fillId="5" borderId="27" xfId="0" applyFont="1" applyFill="1" applyBorder="1" applyAlignment="1">
      <alignment horizontal="left" vertical="center" wrapText="1"/>
    </xf>
    <xf numFmtId="0" fontId="9" fillId="5" borderId="27" xfId="0" applyFont="1" applyFill="1" applyBorder="1" applyAlignment="1">
      <alignment wrapText="1"/>
    </xf>
    <xf numFmtId="165" fontId="9" fillId="5" borderId="27" xfId="0" applyNumberFormat="1" applyFont="1" applyFill="1" applyBorder="1" applyAlignment="1">
      <alignment horizontal="center" vertical="center" wrapText="1"/>
    </xf>
    <xf numFmtId="165" fontId="9" fillId="5" borderId="27" xfId="2" applyNumberFormat="1" applyFont="1" applyFill="1" applyBorder="1" applyAlignment="1">
      <alignment horizontal="center" vertical="center" wrapText="1"/>
    </xf>
    <xf numFmtId="165" fontId="9" fillId="5" borderId="27" xfId="2" applyNumberFormat="1" applyFont="1" applyFill="1" applyBorder="1" applyAlignment="1">
      <alignment horizontal="center" vertical="center"/>
    </xf>
    <xf numFmtId="0" fontId="1" fillId="5" borderId="27" xfId="0" applyFont="1" applyFill="1" applyBorder="1" applyAlignment="1">
      <alignment horizontal="center" vertical="center" wrapText="1"/>
    </xf>
    <xf numFmtId="0" fontId="9" fillId="5" borderId="27" xfId="2" applyFont="1" applyFill="1" applyBorder="1" applyAlignment="1">
      <alignment vertical="center"/>
    </xf>
    <xf numFmtId="14" fontId="1" fillId="5" borderId="27" xfId="0" applyNumberFormat="1" applyFont="1" applyFill="1" applyBorder="1" applyAlignment="1">
      <alignment horizontal="center" vertical="center" wrapText="1"/>
    </xf>
    <xf numFmtId="14" fontId="9" fillId="5" borderId="27" xfId="2" applyNumberFormat="1" applyFont="1" applyFill="1" applyBorder="1" applyAlignment="1">
      <alignment horizontal="center" vertical="center" wrapText="1"/>
    </xf>
    <xf numFmtId="14" fontId="9" fillId="5" borderId="27" xfId="2" quotePrefix="1" applyNumberFormat="1" applyFont="1" applyFill="1" applyBorder="1" applyAlignment="1">
      <alignment horizontal="center" vertical="center" wrapText="1"/>
    </xf>
    <xf numFmtId="0" fontId="25" fillId="5" borderId="27" xfId="0" applyFont="1" applyFill="1" applyBorder="1" applyAlignment="1">
      <alignment horizontal="center" vertical="center" wrapText="1"/>
    </xf>
    <xf numFmtId="0" fontId="4" fillId="5" borderId="27" xfId="0" applyFont="1" applyFill="1" applyBorder="1" applyAlignment="1">
      <alignment horizontal="center" vertical="center" wrapText="1"/>
    </xf>
    <xf numFmtId="4" fontId="1" fillId="5" borderId="27" xfId="6" applyNumberFormat="1" applyFont="1" applyFill="1" applyBorder="1" applyAlignment="1">
      <alignment horizontal="center" vertical="center" wrapText="1"/>
    </xf>
    <xf numFmtId="0" fontId="26" fillId="5" borderId="27" xfId="0" applyFont="1" applyFill="1" applyBorder="1" applyAlignment="1">
      <alignment horizontal="center" vertical="center" wrapText="1"/>
    </xf>
    <xf numFmtId="0" fontId="1" fillId="5" borderId="27" xfId="0" applyFont="1" applyFill="1" applyBorder="1" applyAlignment="1">
      <alignment horizontal="center" vertical="center"/>
    </xf>
    <xf numFmtId="0" fontId="10" fillId="5" borderId="27" xfId="2" applyFont="1" applyFill="1" applyBorder="1" applyAlignment="1">
      <alignment vertical="center"/>
    </xf>
    <xf numFmtId="14" fontId="1" fillId="5" borderId="27" xfId="2" applyNumberFormat="1" applyFont="1" applyFill="1" applyBorder="1" applyAlignment="1">
      <alignment horizontal="center" vertical="center"/>
    </xf>
    <xf numFmtId="4" fontId="1" fillId="5" borderId="27" xfId="6" applyNumberFormat="1" applyFont="1" applyFill="1" applyBorder="1" applyAlignment="1">
      <alignment vertical="center" wrapText="1"/>
    </xf>
    <xf numFmtId="0" fontId="0" fillId="5" borderId="27" xfId="0" applyFill="1" applyBorder="1" applyAlignment="1">
      <alignment horizontal="left" wrapText="1"/>
    </xf>
    <xf numFmtId="0" fontId="2" fillId="5" borderId="27" xfId="0" applyFont="1" applyFill="1" applyBorder="1" applyAlignment="1">
      <alignment horizontal="center" vertical="center" wrapText="1"/>
    </xf>
    <xf numFmtId="0" fontId="3" fillId="5" borderId="27" xfId="2" applyFont="1" applyFill="1" applyBorder="1" applyAlignment="1">
      <alignment vertical="center"/>
    </xf>
    <xf numFmtId="4" fontId="1" fillId="5" borderId="27" xfId="6" applyNumberFormat="1" applyFont="1" applyFill="1" applyBorder="1" applyAlignment="1">
      <alignment horizontal="center" vertical="center"/>
    </xf>
    <xf numFmtId="0" fontId="0" fillId="5" borderId="27" xfId="0" applyFill="1" applyBorder="1" applyAlignment="1">
      <alignment horizontal="center" vertical="center" wrapText="1"/>
    </xf>
    <xf numFmtId="0" fontId="0" fillId="5" borderId="27" xfId="0" applyFill="1" applyBorder="1" applyAlignment="1">
      <alignment horizontal="center" vertical="center"/>
    </xf>
    <xf numFmtId="0" fontId="2" fillId="5" borderId="27" xfId="0" applyFont="1" applyFill="1" applyBorder="1" applyAlignment="1">
      <alignment horizontal="center" wrapText="1"/>
    </xf>
    <xf numFmtId="4" fontId="9" fillId="5" borderId="27" xfId="2" applyNumberFormat="1" applyFont="1" applyFill="1" applyBorder="1" applyAlignment="1">
      <alignment horizontal="center" vertical="center"/>
    </xf>
    <xf numFmtId="0" fontId="23" fillId="5" borderId="27" xfId="0" applyFont="1" applyFill="1" applyBorder="1" applyAlignment="1">
      <alignment horizontal="center" vertical="center" wrapText="1"/>
    </xf>
    <xf numFmtId="0" fontId="23" fillId="5" borderId="27" xfId="0" applyFont="1" applyFill="1" applyBorder="1" applyAlignment="1">
      <alignment horizontal="center" vertical="top" wrapText="1"/>
    </xf>
    <xf numFmtId="0" fontId="9" fillId="5" borderId="27" xfId="0" applyFont="1" applyFill="1" applyBorder="1" applyAlignment="1">
      <alignment horizontal="center" vertical="center" wrapText="1"/>
    </xf>
    <xf numFmtId="0" fontId="9" fillId="0" borderId="27" xfId="0" applyFont="1" applyBorder="1" applyAlignment="1">
      <alignment horizontal="center"/>
    </xf>
    <xf numFmtId="0" fontId="9" fillId="0" borderId="27" xfId="0" applyFont="1" applyBorder="1"/>
    <xf numFmtId="0" fontId="9" fillId="0" borderId="13" xfId="2" applyFont="1" applyFill="1" applyBorder="1" applyAlignment="1">
      <alignment horizontal="left" vertical="center" wrapText="1"/>
    </xf>
    <xf numFmtId="0" fontId="9" fillId="0" borderId="55" xfId="2" applyFont="1" applyFill="1" applyBorder="1" applyAlignment="1">
      <alignment vertical="center" wrapText="1"/>
    </xf>
    <xf numFmtId="0" fontId="9" fillId="0" borderId="0" xfId="2" applyFont="1" applyFill="1" applyBorder="1" applyAlignment="1">
      <alignment vertical="center" wrapText="1"/>
    </xf>
    <xf numFmtId="0" fontId="9" fillId="0" borderId="48" xfId="2" applyFont="1" applyFill="1" applyBorder="1" applyAlignment="1">
      <alignment vertical="center" wrapText="1"/>
    </xf>
    <xf numFmtId="0" fontId="9" fillId="0" borderId="54" xfId="2" applyFont="1" applyFill="1" applyBorder="1" applyAlignment="1">
      <alignment vertical="center" wrapText="1"/>
    </xf>
    <xf numFmtId="0" fontId="9" fillId="0" borderId="13" xfId="2" applyFont="1" applyFill="1" applyBorder="1" applyAlignment="1">
      <alignment horizontal="center" vertical="center" wrapText="1"/>
    </xf>
    <xf numFmtId="0" fontId="9" fillId="0" borderId="54" xfId="2" applyFont="1" applyFill="1" applyBorder="1" applyAlignment="1">
      <alignment horizontal="center" vertical="center" wrapText="1"/>
    </xf>
    <xf numFmtId="4" fontId="9" fillId="0" borderId="27" xfId="0" applyNumberFormat="1" applyFont="1" applyBorder="1" applyAlignment="1">
      <alignment horizontal="center"/>
    </xf>
    <xf numFmtId="0" fontId="9" fillId="0" borderId="27" xfId="0" applyFont="1" applyBorder="1" applyAlignment="1">
      <alignment horizontal="left"/>
    </xf>
    <xf numFmtId="14" fontId="9" fillId="0" borderId="27" xfId="0" applyNumberFormat="1" applyFont="1" applyBorder="1" applyAlignment="1">
      <alignment horizontal="center" vertical="center"/>
    </xf>
    <xf numFmtId="0" fontId="9" fillId="0" borderId="27" xfId="0" applyFont="1" applyBorder="1" applyAlignment="1">
      <alignment horizontal="center" wrapText="1"/>
    </xf>
    <xf numFmtId="0" fontId="9" fillId="0" borderId="27" xfId="0" applyFont="1" applyBorder="1" applyAlignment="1">
      <alignment horizontal="right" vertical="center"/>
    </xf>
    <xf numFmtId="4" fontId="27" fillId="0" borderId="27" xfId="0" applyNumberFormat="1" applyFont="1" applyBorder="1" applyAlignment="1">
      <alignment horizontal="center" vertical="center"/>
    </xf>
    <xf numFmtId="4" fontId="9" fillId="0" borderId="27" xfId="0" applyNumberFormat="1" applyFont="1" applyBorder="1" applyAlignment="1">
      <alignment horizontal="center" vertical="center"/>
    </xf>
    <xf numFmtId="0" fontId="28" fillId="0" borderId="27" xfId="0" applyFont="1" applyBorder="1" applyAlignment="1">
      <alignment horizontal="center"/>
    </xf>
    <xf numFmtId="0" fontId="9" fillId="0" borderId="3" xfId="2" applyFont="1" applyFill="1" applyBorder="1" applyAlignment="1">
      <alignment horizontal="left" vertical="center"/>
    </xf>
    <xf numFmtId="0" fontId="9" fillId="0" borderId="3" xfId="2" applyFont="1" applyFill="1" applyBorder="1" applyAlignment="1">
      <alignment vertical="center"/>
    </xf>
    <xf numFmtId="0" fontId="9" fillId="0" borderId="3" xfId="2" applyFont="1" applyFill="1" applyBorder="1" applyAlignment="1">
      <alignment horizontal="center" vertical="center"/>
    </xf>
    <xf numFmtId="14" fontId="9" fillId="0" borderId="0" xfId="2" applyNumberFormat="1" applyFont="1" applyBorder="1" applyAlignment="1">
      <alignment horizontal="center" vertical="center"/>
    </xf>
    <xf numFmtId="0" fontId="9" fillId="0" borderId="0" xfId="0" applyFont="1" applyAlignment="1">
      <alignment horizontal="right"/>
    </xf>
    <xf numFmtId="0" fontId="9" fillId="0" borderId="0" xfId="2" applyFont="1" applyFill="1" applyBorder="1" applyAlignment="1">
      <alignment horizontal="right" vertical="center"/>
    </xf>
    <xf numFmtId="14" fontId="10" fillId="0" borderId="11" xfId="2" applyNumberFormat="1" applyFont="1" applyBorder="1" applyAlignment="1">
      <alignment horizontal="center" vertical="center"/>
    </xf>
    <xf numFmtId="14" fontId="9" fillId="0" borderId="11" xfId="2" applyNumberFormat="1" applyFont="1" applyBorder="1" applyAlignment="1">
      <alignment horizontal="center" vertical="center"/>
    </xf>
    <xf numFmtId="14" fontId="9" fillId="0" borderId="13" xfId="2" applyNumberFormat="1" applyFont="1" applyBorder="1" applyAlignment="1">
      <alignment horizontal="center" vertical="center"/>
    </xf>
    <xf numFmtId="14" fontId="9" fillId="0" borderId="10" xfId="2" applyNumberFormat="1" applyFont="1" applyBorder="1" applyAlignment="1">
      <alignment horizontal="center" vertical="center"/>
    </xf>
    <xf numFmtId="0" fontId="9" fillId="0" borderId="11" xfId="2" applyFont="1" applyFill="1" applyBorder="1" applyAlignment="1">
      <alignment horizontal="left" vertical="center"/>
    </xf>
    <xf numFmtId="0" fontId="9" fillId="0" borderId="20" xfId="2" applyFont="1" applyFill="1" applyBorder="1" applyAlignment="1">
      <alignment horizontal="left" vertical="center"/>
    </xf>
    <xf numFmtId="0" fontId="9" fillId="0" borderId="20" xfId="2" applyFont="1" applyFill="1" applyBorder="1" applyAlignment="1">
      <alignment vertical="center"/>
    </xf>
    <xf numFmtId="0" fontId="9" fillId="0" borderId="46" xfId="2" applyFont="1" applyFill="1" applyBorder="1" applyAlignment="1">
      <alignment horizontal="right" vertical="center"/>
    </xf>
    <xf numFmtId="14" fontId="9" fillId="0" borderId="20" xfId="2" applyNumberFormat="1" applyFont="1" applyFill="1" applyBorder="1" applyAlignment="1">
      <alignment horizontal="center" vertical="center"/>
    </xf>
    <xf numFmtId="0" fontId="10" fillId="0" borderId="46" xfId="2" applyFont="1" applyFill="1" applyBorder="1" applyAlignment="1">
      <alignment vertical="center"/>
    </xf>
    <xf numFmtId="14" fontId="10" fillId="0" borderId="46" xfId="2" applyNumberFormat="1" applyFont="1" applyBorder="1" applyAlignment="1">
      <alignment horizontal="center" vertical="center"/>
    </xf>
    <xf numFmtId="0" fontId="9" fillId="0" borderId="10" xfId="2" applyFont="1" applyFill="1" applyBorder="1" applyAlignment="1">
      <alignment horizontal="left" vertical="center"/>
    </xf>
    <xf numFmtId="0" fontId="9" fillId="0" borderId="7" xfId="2" applyFont="1" applyFill="1" applyBorder="1" applyAlignment="1">
      <alignment horizontal="left" vertical="center"/>
    </xf>
    <xf numFmtId="0" fontId="9" fillId="0" borderId="7" xfId="2" applyFont="1" applyFill="1" applyBorder="1" applyAlignment="1">
      <alignment vertical="center"/>
    </xf>
    <xf numFmtId="0" fontId="9" fillId="0" borderId="77" xfId="2" applyFont="1" applyFill="1" applyBorder="1" applyAlignment="1">
      <alignment horizontal="right" vertical="center"/>
    </xf>
    <xf numFmtId="0" fontId="9" fillId="0" borderId="7" xfId="2" applyFont="1" applyFill="1" applyBorder="1" applyAlignment="1">
      <alignment horizontal="center" vertical="center"/>
    </xf>
    <xf numFmtId="0" fontId="9" fillId="0" borderId="77" xfId="2" applyFont="1" applyFill="1" applyBorder="1" applyAlignment="1">
      <alignment vertical="center"/>
    </xf>
    <xf numFmtId="14" fontId="9" fillId="0" borderId="77" xfId="2" applyNumberFormat="1" applyFont="1" applyBorder="1" applyAlignment="1">
      <alignment horizontal="center" vertical="center"/>
    </xf>
    <xf numFmtId="0" fontId="23" fillId="5" borderId="27" xfId="0" applyFont="1" applyFill="1" applyBorder="1" applyAlignment="1">
      <alignment horizontal="left" vertical="top" wrapText="1"/>
    </xf>
    <xf numFmtId="0" fontId="9" fillId="5" borderId="27" xfId="0" applyFont="1" applyFill="1" applyBorder="1" applyAlignment="1">
      <alignment horizontal="left" wrapText="1"/>
    </xf>
    <xf numFmtId="0" fontId="24" fillId="5" borderId="27" xfId="0" applyFont="1" applyFill="1" applyBorder="1" applyAlignment="1">
      <alignment horizontal="left" wrapText="1"/>
    </xf>
    <xf numFmtId="0" fontId="25" fillId="5" borderId="27" xfId="0" applyFont="1" applyFill="1" applyBorder="1" applyAlignment="1">
      <alignment horizontal="left" vertical="center" wrapText="1"/>
    </xf>
    <xf numFmtId="4" fontId="10" fillId="2" borderId="3" xfId="2" applyNumberFormat="1" applyFont="1" applyFill="1" applyBorder="1" applyAlignment="1">
      <alignment vertical="center"/>
    </xf>
    <xf numFmtId="4" fontId="9" fillId="0" borderId="3" xfId="2" applyNumberFormat="1" applyFont="1" applyBorder="1" applyAlignment="1">
      <alignment vertical="center"/>
    </xf>
    <xf numFmtId="0" fontId="10" fillId="2" borderId="2" xfId="2" applyFont="1" applyFill="1" applyBorder="1" applyAlignment="1">
      <alignment vertical="center"/>
    </xf>
    <xf numFmtId="0" fontId="10" fillId="2" borderId="0" xfId="2" applyFont="1" applyFill="1" applyAlignment="1">
      <alignment vertical="center"/>
    </xf>
    <xf numFmtId="3" fontId="10" fillId="2" borderId="0" xfId="2" applyNumberFormat="1" applyFont="1" applyFill="1" applyAlignment="1">
      <alignment vertical="center"/>
    </xf>
    <xf numFmtId="4" fontId="9" fillId="0" borderId="3" xfId="2" applyNumberFormat="1" applyFont="1" applyBorder="1" applyAlignment="1">
      <alignment horizontal="right" vertical="center"/>
    </xf>
    <xf numFmtId="0" fontId="1" fillId="0" borderId="0" xfId="0" applyFont="1"/>
    <xf numFmtId="4" fontId="9" fillId="0" borderId="12" xfId="0" applyNumberFormat="1" applyFont="1" applyBorder="1"/>
    <xf numFmtId="4" fontId="9" fillId="0" borderId="0" xfId="0" applyNumberFormat="1" applyFont="1" applyBorder="1"/>
    <xf numFmtId="4" fontId="9" fillId="0" borderId="55" xfId="0" applyNumberFormat="1" applyFont="1" applyBorder="1"/>
    <xf numFmtId="4" fontId="9" fillId="0" borderId="3" xfId="0" applyNumberFormat="1" applyFont="1" applyBorder="1"/>
    <xf numFmtId="4" fontId="9" fillId="0" borderId="12" xfId="0" applyNumberFormat="1" applyFont="1" applyBorder="1" applyAlignment="1"/>
    <xf numFmtId="4" fontId="9" fillId="0" borderId="62" xfId="0" applyNumberFormat="1" applyFont="1" applyBorder="1"/>
    <xf numFmtId="0" fontId="9" fillId="0" borderId="57" xfId="0" applyFont="1" applyBorder="1" applyAlignment="1">
      <alignment horizontal="center"/>
    </xf>
    <xf numFmtId="0" fontId="9" fillId="0" borderId="51" xfId="0" applyFont="1" applyBorder="1" applyAlignment="1">
      <alignment horizontal="center"/>
    </xf>
    <xf numFmtId="0" fontId="9" fillId="0" borderId="47" xfId="0" applyFont="1" applyBorder="1" applyAlignment="1">
      <alignment horizontal="center"/>
    </xf>
    <xf numFmtId="4" fontId="9" fillId="0" borderId="20" xfId="0" applyNumberFormat="1" applyFont="1" applyBorder="1" applyAlignment="1">
      <alignment horizontal="right"/>
    </xf>
    <xf numFmtId="0" fontId="9" fillId="0" borderId="12" xfId="0" applyFont="1" applyBorder="1" applyAlignment="1">
      <alignment horizontal="center"/>
    </xf>
    <xf numFmtId="0" fontId="9" fillId="0" borderId="48" xfId="2" applyFont="1" applyBorder="1" applyAlignment="1">
      <alignment horizontal="center" vertical="center"/>
    </xf>
    <xf numFmtId="0" fontId="9" fillId="0" borderId="12" xfId="2" applyFont="1" applyBorder="1" applyAlignment="1">
      <alignment horizontal="center" vertical="center"/>
    </xf>
    <xf numFmtId="0" fontId="9" fillId="0" borderId="0" xfId="0" applyFont="1" applyBorder="1" applyAlignment="1">
      <alignment horizontal="center"/>
    </xf>
    <xf numFmtId="164" fontId="9" fillId="0" borderId="57" xfId="0" applyNumberFormat="1" applyFont="1" applyBorder="1" applyAlignment="1">
      <alignment horizontal="center"/>
    </xf>
    <xf numFmtId="164" fontId="9" fillId="0" borderId="47" xfId="0" applyNumberFormat="1" applyFont="1" applyBorder="1" applyAlignment="1">
      <alignment horizontal="center"/>
    </xf>
    <xf numFmtId="4" fontId="9" fillId="0" borderId="3" xfId="0" applyNumberFormat="1" applyFont="1" applyBorder="1" applyAlignment="1">
      <alignment horizontal="right"/>
    </xf>
    <xf numFmtId="0" fontId="9" fillId="0" borderId="55" xfId="0" applyFont="1" applyBorder="1" applyAlignment="1">
      <alignment horizontal="center"/>
    </xf>
    <xf numFmtId="0" fontId="9" fillId="0" borderId="48" xfId="0" applyFont="1" applyBorder="1" applyAlignment="1">
      <alignment horizontal="center"/>
    </xf>
    <xf numFmtId="164" fontId="9" fillId="0" borderId="55" xfId="0" applyNumberFormat="1" applyFont="1" applyBorder="1" applyAlignment="1">
      <alignment horizontal="center"/>
    </xf>
    <xf numFmtId="164" fontId="9" fillId="0" borderId="48" xfId="0" applyNumberFormat="1" applyFont="1" applyBorder="1" applyAlignment="1">
      <alignment horizontal="center"/>
    </xf>
    <xf numFmtId="0" fontId="29" fillId="0" borderId="27" xfId="0" applyFont="1" applyBorder="1" applyAlignment="1">
      <alignment horizontal="center"/>
    </xf>
    <xf numFmtId="4" fontId="29" fillId="0" borderId="27" xfId="0" applyNumberFormat="1" applyFont="1" applyBorder="1" applyAlignment="1">
      <alignment horizontal="right"/>
    </xf>
    <xf numFmtId="0" fontId="30" fillId="0" borderId="27" xfId="0" applyFont="1" applyBorder="1" applyAlignment="1">
      <alignment horizontal="center"/>
    </xf>
    <xf numFmtId="4" fontId="9" fillId="0" borderId="27" xfId="0" applyNumberFormat="1" applyFont="1" applyBorder="1" applyAlignment="1">
      <alignment horizontal="right"/>
    </xf>
    <xf numFmtId="0" fontId="31" fillId="0" borderId="27" xfId="0" applyFont="1" applyBorder="1" applyAlignment="1">
      <alignment horizontal="center" wrapText="1"/>
    </xf>
    <xf numFmtId="0" fontId="31" fillId="5" borderId="27" xfId="0" applyFont="1" applyFill="1" applyBorder="1" applyAlignment="1">
      <alignment horizontal="center" wrapText="1"/>
    </xf>
    <xf numFmtId="1" fontId="31" fillId="0" borderId="27" xfId="0" applyNumberFormat="1" applyFont="1" applyBorder="1" applyAlignment="1">
      <alignment horizontal="center" wrapText="1"/>
    </xf>
    <xf numFmtId="4" fontId="31" fillId="0" borderId="27" xfId="8" applyNumberFormat="1" applyFont="1" applyBorder="1" applyAlignment="1">
      <alignment horizontal="right" wrapText="1"/>
    </xf>
    <xf numFmtId="4" fontId="31" fillId="0" borderId="27" xfId="0" applyNumberFormat="1" applyFont="1" applyBorder="1" applyAlignment="1">
      <alignment horizontal="right" wrapText="1"/>
    </xf>
    <xf numFmtId="164" fontId="31" fillId="0" borderId="27" xfId="0" applyNumberFormat="1" applyFont="1" applyBorder="1" applyAlignment="1">
      <alignment horizontal="center" wrapText="1"/>
    </xf>
    <xf numFmtId="4" fontId="31" fillId="0" borderId="27" xfId="8" applyNumberFormat="1" applyFont="1" applyFill="1" applyBorder="1" applyAlignment="1">
      <alignment horizontal="right" wrapText="1"/>
    </xf>
    <xf numFmtId="0" fontId="31" fillId="0" borderId="35" xfId="0" applyFont="1" applyBorder="1" applyAlignment="1">
      <alignment horizontal="center" wrapText="1"/>
    </xf>
    <xf numFmtId="0" fontId="31" fillId="5" borderId="35" xfId="0" applyFont="1" applyFill="1" applyBorder="1" applyAlignment="1">
      <alignment horizontal="center" wrapText="1"/>
    </xf>
    <xf numFmtId="1" fontId="31" fillId="0" borderId="35" xfId="0" applyNumberFormat="1" applyFont="1" applyBorder="1" applyAlignment="1">
      <alignment horizontal="center" wrapText="1"/>
    </xf>
    <xf numFmtId="4" fontId="31" fillId="0" borderId="35" xfId="8" applyNumberFormat="1" applyFont="1" applyBorder="1" applyAlignment="1">
      <alignment horizontal="right" wrapText="1"/>
    </xf>
    <xf numFmtId="164" fontId="31" fillId="0" borderId="35" xfId="0" applyNumberFormat="1" applyFont="1" applyBorder="1" applyAlignment="1">
      <alignment horizontal="center" wrapText="1"/>
    </xf>
    <xf numFmtId="4" fontId="31" fillId="0" borderId="35" xfId="0" applyNumberFormat="1" applyFont="1" applyBorder="1" applyAlignment="1">
      <alignment horizontal="right" wrapText="1"/>
    </xf>
    <xf numFmtId="49" fontId="9" fillId="0" borderId="55" xfId="0" applyNumberFormat="1" applyFont="1" applyBorder="1" applyAlignment="1">
      <alignment horizontal="center"/>
    </xf>
    <xf numFmtId="49" fontId="9" fillId="0" borderId="48" xfId="0" applyNumberFormat="1" applyFont="1" applyBorder="1" applyAlignment="1">
      <alignment horizontal="center"/>
    </xf>
    <xf numFmtId="4" fontId="9" fillId="0" borderId="3" xfId="7" applyNumberFormat="1" applyFont="1" applyBorder="1" applyAlignment="1">
      <alignment horizontal="right"/>
    </xf>
    <xf numFmtId="1" fontId="9" fillId="0" borderId="55" xfId="0" applyNumberFormat="1" applyFont="1" applyBorder="1" applyAlignment="1">
      <alignment horizontal="center"/>
    </xf>
    <xf numFmtId="1" fontId="9" fillId="0" borderId="48" xfId="0" applyNumberFormat="1" applyFont="1" applyBorder="1" applyAlignment="1">
      <alignment horizontal="center"/>
    </xf>
    <xf numFmtId="166" fontId="9" fillId="0" borderId="48" xfId="7" applyNumberFormat="1" applyFont="1" applyBorder="1" applyAlignment="1">
      <alignment horizontal="center"/>
    </xf>
    <xf numFmtId="4" fontId="9" fillId="0" borderId="48" xfId="7" applyNumberFormat="1" applyFont="1" applyBorder="1" applyAlignment="1">
      <alignment horizontal="right"/>
    </xf>
    <xf numFmtId="4" fontId="9" fillId="0" borderId="17" xfId="0" applyNumberFormat="1" applyFont="1" applyBorder="1" applyAlignment="1">
      <alignment horizontal="right"/>
    </xf>
    <xf numFmtId="4" fontId="9" fillId="0" borderId="17" xfId="0" applyNumberFormat="1" applyFont="1" applyBorder="1"/>
    <xf numFmtId="0" fontId="1" fillId="5" borderId="1" xfId="0" applyFont="1" applyFill="1" applyBorder="1" applyAlignment="1">
      <alignment horizontal="left" vertical="center" wrapText="1"/>
    </xf>
    <xf numFmtId="0" fontId="1" fillId="5" borderId="72" xfId="0" applyFont="1" applyFill="1" applyBorder="1" applyAlignment="1">
      <alignment horizontal="left" vertical="center" wrapText="1"/>
    </xf>
    <xf numFmtId="0" fontId="1" fillId="5" borderId="26" xfId="0" applyFont="1" applyFill="1" applyBorder="1" applyAlignment="1">
      <alignment horizontal="left" vertical="center" wrapText="1"/>
    </xf>
    <xf numFmtId="0" fontId="2" fillId="0" borderId="7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76" xfId="0" applyFont="1" applyBorder="1" applyAlignment="1">
      <alignment horizontal="center" vertical="center"/>
    </xf>
    <xf numFmtId="0" fontId="2" fillId="0" borderId="65" xfId="0" applyFont="1" applyBorder="1" applyAlignment="1">
      <alignment horizontal="center" vertical="center"/>
    </xf>
    <xf numFmtId="0" fontId="2" fillId="0" borderId="33" xfId="0" applyFont="1" applyBorder="1" applyAlignment="1">
      <alignment horizontal="center" vertical="center" wrapText="1"/>
    </xf>
    <xf numFmtId="0" fontId="2" fillId="0" borderId="21" xfId="0" applyFont="1" applyBorder="1" applyAlignment="1">
      <alignment horizontal="center" vertical="center" wrapText="1"/>
    </xf>
    <xf numFmtId="0" fontId="6" fillId="7" borderId="32" xfId="0" applyFont="1" applyFill="1" applyBorder="1" applyAlignment="1">
      <alignment horizontal="center" vertical="center" wrapText="1"/>
    </xf>
    <xf numFmtId="0" fontId="6" fillId="7" borderId="63" xfId="0" applyFont="1" applyFill="1" applyBorder="1" applyAlignment="1">
      <alignment horizontal="center" vertical="center" wrapText="1"/>
    </xf>
    <xf numFmtId="0" fontId="6" fillId="7" borderId="57" xfId="0" applyFont="1" applyFill="1" applyBorder="1" applyAlignment="1">
      <alignment horizontal="center" vertical="center" wrapText="1"/>
    </xf>
    <xf numFmtId="0" fontId="6" fillId="7" borderId="21" xfId="0" applyFont="1" applyFill="1" applyBorder="1" applyAlignment="1">
      <alignment horizontal="center" vertical="center" wrapText="1"/>
    </xf>
    <xf numFmtId="0" fontId="6" fillId="7" borderId="47" xfId="0" applyFont="1" applyFill="1" applyBorder="1" applyAlignment="1">
      <alignment horizontal="center" vertical="center" wrapText="1"/>
    </xf>
    <xf numFmtId="0" fontId="6" fillId="7" borderId="22" xfId="0" applyFont="1" applyFill="1" applyBorder="1" applyAlignment="1">
      <alignment horizontal="center" vertical="center" wrapText="1"/>
    </xf>
    <xf numFmtId="49" fontId="6" fillId="7" borderId="11" xfId="3" applyNumberFormat="1" applyFont="1" applyFill="1" applyBorder="1" applyAlignment="1" applyProtection="1">
      <alignment horizontal="center" vertical="center" wrapText="1"/>
    </xf>
    <xf numFmtId="49" fontId="6" fillId="7" borderId="13" xfId="3" applyNumberFormat="1" applyFont="1" applyFill="1" applyBorder="1" applyAlignment="1" applyProtection="1">
      <alignment horizontal="center" vertical="center" wrapText="1"/>
    </xf>
    <xf numFmtId="49" fontId="6" fillId="7" borderId="5" xfId="3" applyFont="1" applyFill="1" applyBorder="1" applyAlignment="1">
      <alignment horizontal="center" vertical="center" wrapText="1"/>
    </xf>
    <xf numFmtId="49" fontId="6" fillId="7" borderId="46" xfId="3" applyFont="1" applyFill="1" applyBorder="1" applyAlignment="1">
      <alignment horizontal="center" vertical="center" wrapText="1"/>
    </xf>
    <xf numFmtId="49" fontId="6" fillId="7" borderId="20" xfId="3" applyFont="1" applyFill="1" applyBorder="1" applyAlignment="1">
      <alignment horizontal="center" vertical="center" wrapText="1"/>
    </xf>
    <xf numFmtId="49" fontId="6" fillId="7" borderId="10" xfId="3" applyNumberFormat="1" applyFont="1" applyFill="1" applyBorder="1" applyAlignment="1" applyProtection="1">
      <alignment horizontal="center" vertical="center" wrapText="1"/>
    </xf>
    <xf numFmtId="0" fontId="6" fillId="7" borderId="18" xfId="0" applyFont="1" applyFill="1" applyBorder="1" applyAlignment="1">
      <alignment horizontal="center" wrapText="1"/>
    </xf>
    <xf numFmtId="0" fontId="6" fillId="7" borderId="19" xfId="0" applyFont="1" applyFill="1" applyBorder="1" applyAlignment="1">
      <alignment horizontal="center" wrapText="1"/>
    </xf>
    <xf numFmtId="0" fontId="6" fillId="7" borderId="17" xfId="0" applyFont="1" applyFill="1" applyBorder="1" applyAlignment="1">
      <alignment horizontal="center" wrapText="1"/>
    </xf>
    <xf numFmtId="0" fontId="6" fillId="7" borderId="5" xfId="0" applyFont="1" applyFill="1" applyBorder="1" applyAlignment="1">
      <alignment horizontal="center" wrapText="1"/>
    </xf>
    <xf numFmtId="0" fontId="6" fillId="7" borderId="46" xfId="0" applyFont="1" applyFill="1" applyBorder="1" applyAlignment="1">
      <alignment horizontal="center" wrapText="1"/>
    </xf>
    <xf numFmtId="0" fontId="6" fillId="7" borderId="11" xfId="0" applyFont="1" applyFill="1" applyBorder="1" applyAlignment="1">
      <alignment horizontal="center" vertical="center"/>
    </xf>
    <xf numFmtId="0" fontId="6" fillId="7" borderId="10" xfId="0" applyFont="1" applyFill="1" applyBorder="1" applyAlignment="1">
      <alignment horizontal="center" vertical="center"/>
    </xf>
    <xf numFmtId="0" fontId="18" fillId="7" borderId="18" xfId="0" applyFont="1" applyFill="1" applyBorder="1" applyAlignment="1">
      <alignment horizontal="center"/>
    </xf>
    <xf numFmtId="0" fontId="18" fillId="7" borderId="17" xfId="0" applyFont="1" applyFill="1" applyBorder="1" applyAlignment="1">
      <alignment horizontal="center"/>
    </xf>
    <xf numFmtId="0" fontId="18" fillId="7" borderId="4" xfId="0" applyFont="1" applyFill="1" applyBorder="1" applyAlignment="1">
      <alignment horizontal="center"/>
    </xf>
    <xf numFmtId="0" fontId="18" fillId="7" borderId="19" xfId="0" applyFont="1" applyFill="1" applyBorder="1" applyAlignment="1">
      <alignment horizontal="center"/>
    </xf>
    <xf numFmtId="0" fontId="18" fillId="7" borderId="4" xfId="0" applyFont="1" applyFill="1" applyBorder="1" applyAlignment="1">
      <alignment horizontal="center" vertical="center"/>
    </xf>
    <xf numFmtId="0" fontId="18" fillId="7" borderId="10" xfId="0" applyFont="1" applyFill="1" applyBorder="1" applyAlignment="1">
      <alignment horizontal="center" vertical="center"/>
    </xf>
    <xf numFmtId="49" fontId="10" fillId="7" borderId="31" xfId="3" applyFont="1" applyFill="1" applyBorder="1" applyAlignment="1">
      <alignment horizontal="center" vertical="center" wrapText="1"/>
    </xf>
    <xf numFmtId="49" fontId="10" fillId="7" borderId="30" xfId="3" applyFont="1" applyFill="1" applyBorder="1" applyAlignment="1">
      <alignment horizontal="center" vertical="center" wrapText="1"/>
    </xf>
    <xf numFmtId="0" fontId="10" fillId="7" borderId="11" xfId="0" applyFont="1" applyFill="1" applyBorder="1" applyAlignment="1">
      <alignment horizontal="center" vertical="center"/>
    </xf>
    <xf numFmtId="0" fontId="10" fillId="7" borderId="10" xfId="0" applyFont="1" applyFill="1" applyBorder="1" applyAlignment="1">
      <alignment horizontal="center" vertical="center"/>
    </xf>
    <xf numFmtId="49" fontId="10" fillId="7" borderId="29" xfId="3" applyFont="1" applyFill="1" applyBorder="1" applyAlignment="1">
      <alignment horizontal="center" vertical="center"/>
    </xf>
    <xf numFmtId="49" fontId="10" fillId="7" borderId="31" xfId="3" applyFont="1" applyFill="1" applyBorder="1" applyAlignment="1">
      <alignment horizontal="center" vertical="center"/>
    </xf>
    <xf numFmtId="49" fontId="10" fillId="7" borderId="30" xfId="3" applyFont="1" applyFill="1" applyBorder="1" applyAlignment="1">
      <alignment horizontal="center" vertical="center"/>
    </xf>
    <xf numFmtId="49" fontId="10" fillId="7" borderId="29" xfId="3" applyFont="1" applyFill="1" applyBorder="1" applyAlignment="1">
      <alignment horizontal="center" vertical="center" wrapText="1"/>
    </xf>
    <xf numFmtId="49" fontId="10" fillId="7" borderId="63" xfId="3"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6" fillId="7" borderId="60" xfId="2" applyFont="1" applyFill="1" applyBorder="1" applyAlignment="1">
      <alignment horizontal="center" vertical="center"/>
    </xf>
    <xf numFmtId="0" fontId="6" fillId="7" borderId="64" xfId="2" applyFont="1" applyFill="1" applyBorder="1" applyAlignment="1">
      <alignment horizontal="center" vertical="center"/>
    </xf>
    <xf numFmtId="0" fontId="6" fillId="7" borderId="58" xfId="2" applyFont="1" applyFill="1" applyBorder="1" applyAlignment="1">
      <alignment horizontal="center" vertical="center"/>
    </xf>
    <xf numFmtId="0" fontId="10" fillId="7" borderId="46" xfId="2" applyFont="1" applyFill="1" applyBorder="1" applyAlignment="1">
      <alignment horizontal="center" vertical="center"/>
    </xf>
    <xf numFmtId="0" fontId="10" fillId="7" borderId="18" xfId="2" applyFont="1" applyFill="1" applyBorder="1" applyAlignment="1">
      <alignment horizontal="center" vertical="center"/>
    </xf>
    <xf numFmtId="0" fontId="10" fillId="7" borderId="17" xfId="2" applyFont="1" applyFill="1" applyBorder="1" applyAlignment="1">
      <alignment horizontal="center" vertical="center"/>
    </xf>
    <xf numFmtId="0" fontId="10" fillId="7" borderId="19" xfId="2" applyFont="1" applyFill="1" applyBorder="1" applyAlignment="1">
      <alignment horizontal="center" vertical="center"/>
    </xf>
    <xf numFmtId="0" fontId="10" fillId="7" borderId="18" xfId="0" applyFont="1" applyFill="1" applyBorder="1" applyAlignment="1">
      <alignment horizontal="center" wrapText="1"/>
    </xf>
    <xf numFmtId="0" fontId="10" fillId="7" borderId="17" xfId="0" applyFont="1" applyFill="1" applyBorder="1" applyAlignment="1">
      <alignment horizontal="center" wrapText="1"/>
    </xf>
    <xf numFmtId="0" fontId="10" fillId="7" borderId="13"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10" fillId="7" borderId="19" xfId="0" applyFont="1" applyFill="1" applyBorder="1" applyAlignment="1">
      <alignment horizontal="center"/>
    </xf>
    <xf numFmtId="0" fontId="10" fillId="7" borderId="18" xfId="0" applyFont="1" applyFill="1" applyBorder="1" applyAlignment="1">
      <alignment horizontal="center"/>
    </xf>
    <xf numFmtId="0" fontId="10" fillId="7" borderId="17" xfId="0" applyFont="1" applyFill="1" applyBorder="1" applyAlignment="1">
      <alignment horizontal="center"/>
    </xf>
    <xf numFmtId="0" fontId="10" fillId="7" borderId="5" xfId="2" applyFont="1" applyFill="1" applyBorder="1" applyAlignment="1">
      <alignment horizontal="center" vertical="center" wrapText="1"/>
    </xf>
    <xf numFmtId="0" fontId="10" fillId="7" borderId="18" xfId="2" applyFont="1" applyFill="1" applyBorder="1" applyAlignment="1">
      <alignment horizontal="center" vertical="center" wrapText="1"/>
    </xf>
    <xf numFmtId="0" fontId="10" fillId="7" borderId="29" xfId="2" applyFont="1" applyFill="1" applyBorder="1" applyAlignment="1">
      <alignment horizontal="center" vertical="center" wrapText="1"/>
    </xf>
    <xf numFmtId="0" fontId="10" fillId="7" borderId="37" xfId="2" applyFont="1" applyFill="1" applyBorder="1" applyAlignment="1">
      <alignment horizontal="center" vertical="center" wrapText="1"/>
    </xf>
    <xf numFmtId="0" fontId="10" fillId="7" borderId="32" xfId="2" applyFont="1" applyFill="1" applyBorder="1" applyAlignment="1">
      <alignment horizontal="center" vertical="center" wrapText="1"/>
    </xf>
    <xf numFmtId="0" fontId="10" fillId="7" borderId="40" xfId="2" applyFont="1" applyFill="1" applyBorder="1" applyAlignment="1">
      <alignment horizontal="center" vertical="center" wrapText="1"/>
    </xf>
    <xf numFmtId="0" fontId="10" fillId="7" borderId="30" xfId="2" applyFont="1" applyFill="1" applyBorder="1" applyAlignment="1">
      <alignment horizontal="center" vertical="center" wrapText="1"/>
    </xf>
    <xf numFmtId="0" fontId="10" fillId="7" borderId="38" xfId="2" applyFont="1" applyFill="1" applyBorder="1" applyAlignment="1">
      <alignment horizontal="center" vertical="center" wrapText="1"/>
    </xf>
    <xf numFmtId="0" fontId="10" fillId="7" borderId="61" xfId="2" applyFont="1" applyFill="1" applyBorder="1" applyAlignment="1">
      <alignment horizontal="center" vertical="center" wrapText="1"/>
    </xf>
    <xf numFmtId="0" fontId="10" fillId="7" borderId="62" xfId="2" applyFont="1" applyFill="1" applyBorder="1" applyAlignment="1">
      <alignment horizontal="center" vertical="center" wrapText="1"/>
    </xf>
    <xf numFmtId="0" fontId="10" fillId="7" borderId="60" xfId="2" applyFont="1" applyFill="1" applyBorder="1" applyAlignment="1">
      <alignment horizontal="center" vertical="center" wrapText="1"/>
    </xf>
    <xf numFmtId="0" fontId="10" fillId="7" borderId="63" xfId="2" applyFont="1" applyFill="1" applyBorder="1" applyAlignment="1">
      <alignment horizontal="center" vertical="center" wrapText="1"/>
    </xf>
    <xf numFmtId="0" fontId="10" fillId="7" borderId="50" xfId="2" applyFont="1" applyFill="1" applyBorder="1" applyAlignment="1">
      <alignment horizontal="center" vertical="center" wrapText="1"/>
    </xf>
    <xf numFmtId="0" fontId="10" fillId="7" borderId="11" xfId="2" applyFont="1" applyFill="1" applyBorder="1" applyAlignment="1">
      <alignment horizontal="center" vertical="center"/>
    </xf>
    <xf numFmtId="0" fontId="10" fillId="7" borderId="4" xfId="2" applyFont="1" applyFill="1" applyBorder="1" applyAlignment="1">
      <alignment horizontal="center" vertical="center"/>
    </xf>
    <xf numFmtId="0" fontId="10" fillId="7" borderId="10" xfId="2" applyFont="1" applyFill="1" applyBorder="1" applyAlignment="1">
      <alignment horizontal="center" vertical="center"/>
    </xf>
    <xf numFmtId="0" fontId="10" fillId="8" borderId="4" xfId="4" applyFont="1" applyFill="1" applyBorder="1" applyAlignment="1">
      <alignment horizontal="center" vertical="center"/>
    </xf>
    <xf numFmtId="0" fontId="10" fillId="8" borderId="13" xfId="4" applyFont="1" applyFill="1" applyBorder="1" applyAlignment="1">
      <alignment horizontal="center" vertical="center"/>
    </xf>
    <xf numFmtId="0" fontId="10" fillId="8" borderId="18" xfId="4" applyFont="1" applyFill="1" applyBorder="1" applyAlignment="1">
      <alignment horizontal="center"/>
    </xf>
    <xf numFmtId="0" fontId="10" fillId="8" borderId="19" xfId="4" applyFont="1" applyFill="1" applyBorder="1" applyAlignment="1">
      <alignment horizontal="center"/>
    </xf>
    <xf numFmtId="164" fontId="10" fillId="7" borderId="18" xfId="0" applyNumberFormat="1" applyFont="1" applyFill="1" applyBorder="1" applyAlignment="1">
      <alignment horizontal="center" vertical="center" wrapText="1"/>
    </xf>
    <xf numFmtId="164" fontId="10" fillId="7" borderId="19" xfId="0" applyNumberFormat="1" applyFont="1" applyFill="1" applyBorder="1" applyAlignment="1">
      <alignment horizontal="center" vertical="center" wrapText="1"/>
    </xf>
    <xf numFmtId="164" fontId="10" fillId="7" borderId="17" xfId="0" applyNumberFormat="1"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41"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42" xfId="0"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7" xfId="0" applyFont="1" applyFill="1" applyBorder="1" applyAlignment="1">
      <alignment horizontal="center" vertical="center" wrapText="1"/>
    </xf>
  </cellXfs>
  <cellStyles count="9">
    <cellStyle name="Millares" xfId="6" builtinId="3"/>
    <cellStyle name="Millares 2" xfId="7" xr:uid="{00000000-0005-0000-0000-000001000000}"/>
    <cellStyle name="Moneda" xfId="8" builtinId="4"/>
    <cellStyle name="Normal" xfId="0" builtinId="0"/>
    <cellStyle name="Normal 2" xfId="4" xr:uid="{00000000-0005-0000-0000-000004000000}"/>
    <cellStyle name="Normal_ESTR98" xfId="1" xr:uid="{00000000-0005-0000-0000-000005000000}"/>
    <cellStyle name="Normal_PLAZAS98" xfId="2" xr:uid="{00000000-0005-0000-0000-000006000000}"/>
    <cellStyle name="Normal_SPGG98" xfId="3" xr:uid="{00000000-0005-0000-0000-000007000000}"/>
    <cellStyle name="Porcentaje"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FF00"/>
    <pageSetUpPr fitToPage="1"/>
  </sheetPr>
  <dimension ref="A1:SQ34"/>
  <sheetViews>
    <sheetView topLeftCell="A16" zoomScaleNormal="100" zoomScaleSheetLayoutView="100" zoomScalePageLayoutView="85" workbookViewId="0">
      <selection activeCell="F16" sqref="F1:F1048576"/>
    </sheetView>
  </sheetViews>
  <sheetFormatPr baseColWidth="10" defaultColWidth="11.42578125" defaultRowHeight="12.75" x14ac:dyDescent="0.2"/>
  <cols>
    <col min="1" max="1" width="19.85546875" style="111" customWidth="1"/>
    <col min="2" max="2" width="69.85546875" style="112" customWidth="1"/>
    <col min="3" max="5" width="8.7109375" style="111" customWidth="1"/>
    <col min="6" max="16384" width="11.42578125" style="111"/>
  </cols>
  <sheetData>
    <row r="1" spans="1:511" s="110" customFormat="1" ht="15.75" x14ac:dyDescent="0.2">
      <c r="A1" s="108" t="s">
        <v>347</v>
      </c>
      <c r="B1" s="109"/>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c r="DY1" s="115"/>
      <c r="DZ1" s="115"/>
      <c r="EA1" s="115"/>
      <c r="EB1" s="115"/>
      <c r="EC1" s="115"/>
      <c r="ED1" s="115"/>
      <c r="EE1" s="115"/>
      <c r="EF1" s="115"/>
      <c r="EG1" s="115"/>
      <c r="EH1" s="115"/>
      <c r="EI1" s="115"/>
      <c r="EJ1" s="115"/>
      <c r="EK1" s="115"/>
      <c r="EL1" s="115"/>
      <c r="EM1" s="115"/>
      <c r="EN1" s="115"/>
      <c r="EO1" s="115"/>
      <c r="EP1" s="115"/>
      <c r="EQ1" s="115"/>
      <c r="ER1" s="115"/>
      <c r="ES1" s="115"/>
      <c r="ET1" s="115"/>
      <c r="EU1" s="115"/>
      <c r="EV1" s="115"/>
      <c r="EW1" s="115"/>
      <c r="EX1" s="115"/>
      <c r="EY1" s="115"/>
      <c r="EZ1" s="115"/>
      <c r="FA1" s="115"/>
      <c r="FB1" s="115"/>
      <c r="FC1" s="115"/>
      <c r="FD1" s="115"/>
      <c r="FE1" s="115"/>
      <c r="FF1" s="115"/>
      <c r="FG1" s="115"/>
      <c r="FH1" s="115"/>
      <c r="FI1" s="115"/>
      <c r="FJ1" s="115"/>
      <c r="FK1" s="115"/>
      <c r="FL1" s="115"/>
      <c r="FM1" s="115"/>
      <c r="FN1" s="115"/>
      <c r="FO1" s="115"/>
      <c r="FP1" s="115"/>
      <c r="FQ1" s="115"/>
      <c r="FR1" s="115"/>
      <c r="FS1" s="115"/>
      <c r="FT1" s="115"/>
      <c r="FU1" s="115"/>
      <c r="FV1" s="115"/>
      <c r="FW1" s="115"/>
      <c r="FX1" s="115"/>
      <c r="FY1" s="115"/>
      <c r="FZ1" s="115"/>
      <c r="GA1" s="115"/>
      <c r="GB1" s="115"/>
      <c r="GC1" s="115"/>
      <c r="GD1" s="115"/>
      <c r="GE1" s="115"/>
      <c r="GF1" s="115"/>
      <c r="GG1" s="115"/>
      <c r="GH1" s="115"/>
      <c r="GI1" s="115"/>
      <c r="GJ1" s="115"/>
      <c r="GK1" s="115"/>
      <c r="GL1" s="115"/>
      <c r="GM1" s="115"/>
      <c r="GN1" s="115"/>
      <c r="GO1" s="115"/>
      <c r="GP1" s="115"/>
      <c r="GQ1" s="115"/>
      <c r="GR1" s="115"/>
      <c r="GS1" s="115"/>
      <c r="GT1" s="115"/>
      <c r="GU1" s="115"/>
      <c r="GV1" s="115"/>
      <c r="GW1" s="115"/>
      <c r="GX1" s="115"/>
      <c r="GY1" s="115"/>
      <c r="GZ1" s="115"/>
      <c r="HA1" s="115"/>
      <c r="HB1" s="115"/>
      <c r="HC1" s="115"/>
      <c r="HD1" s="115"/>
      <c r="HE1" s="115"/>
      <c r="HF1" s="115"/>
      <c r="HG1" s="115"/>
      <c r="HH1" s="115"/>
      <c r="HI1" s="115"/>
      <c r="HJ1" s="115"/>
      <c r="HK1" s="115"/>
      <c r="HL1" s="115"/>
      <c r="HM1" s="115"/>
      <c r="HN1" s="115"/>
      <c r="HO1" s="115"/>
      <c r="HP1" s="115"/>
      <c r="HQ1" s="115"/>
      <c r="HR1" s="115"/>
      <c r="HS1" s="115"/>
      <c r="HT1" s="115"/>
      <c r="HU1" s="115"/>
      <c r="HV1" s="115"/>
      <c r="HW1" s="115"/>
      <c r="HX1" s="115"/>
      <c r="HY1" s="115"/>
      <c r="HZ1" s="115"/>
      <c r="IA1" s="115"/>
      <c r="IB1" s="115"/>
      <c r="IC1" s="115"/>
      <c r="ID1" s="115"/>
      <c r="IE1" s="115"/>
      <c r="IF1" s="115"/>
      <c r="IG1" s="115"/>
      <c r="IH1" s="115"/>
      <c r="II1" s="115"/>
      <c r="IJ1" s="115"/>
      <c r="IK1" s="115"/>
      <c r="IL1" s="115"/>
      <c r="IM1" s="115"/>
      <c r="IN1" s="115"/>
      <c r="IO1" s="115"/>
      <c r="IP1" s="115"/>
      <c r="IQ1" s="115"/>
      <c r="IR1" s="115"/>
      <c r="IS1" s="115"/>
      <c r="IT1" s="115"/>
      <c r="IU1" s="115"/>
      <c r="IV1" s="115"/>
      <c r="IW1" s="115"/>
      <c r="IX1" s="115"/>
      <c r="IY1" s="115"/>
      <c r="IZ1" s="115"/>
      <c r="JA1" s="115"/>
      <c r="JB1" s="115"/>
      <c r="JC1" s="115"/>
      <c r="JD1" s="115"/>
      <c r="JE1" s="115"/>
      <c r="JF1" s="115"/>
      <c r="JG1" s="115"/>
      <c r="JH1" s="115"/>
      <c r="JI1" s="115"/>
      <c r="JJ1" s="115"/>
      <c r="JK1" s="115"/>
      <c r="JL1" s="115"/>
      <c r="JM1" s="115"/>
      <c r="JN1" s="115"/>
      <c r="JO1" s="115"/>
      <c r="JP1" s="115"/>
      <c r="JQ1" s="115"/>
      <c r="JR1" s="115"/>
      <c r="JS1" s="115"/>
      <c r="JT1" s="115"/>
      <c r="JU1" s="115"/>
      <c r="JV1" s="115"/>
      <c r="JW1" s="115"/>
      <c r="JX1" s="115"/>
      <c r="JY1" s="115"/>
      <c r="JZ1" s="115"/>
      <c r="KA1" s="115"/>
      <c r="KB1" s="115"/>
      <c r="KC1" s="115"/>
      <c r="KD1" s="115"/>
      <c r="KE1" s="115"/>
      <c r="KF1" s="115"/>
      <c r="KG1" s="115"/>
      <c r="KH1" s="115"/>
      <c r="KI1" s="115"/>
      <c r="KJ1" s="115"/>
      <c r="KK1" s="115"/>
      <c r="KL1" s="115"/>
      <c r="KM1" s="115"/>
      <c r="KN1" s="115"/>
      <c r="KO1" s="115"/>
      <c r="KP1" s="115"/>
      <c r="KQ1" s="115"/>
      <c r="KR1" s="115"/>
      <c r="KS1" s="115"/>
      <c r="KT1" s="115"/>
      <c r="KU1" s="115"/>
      <c r="KV1" s="115"/>
      <c r="KW1" s="115"/>
      <c r="KX1" s="115"/>
      <c r="KY1" s="115"/>
      <c r="KZ1" s="115"/>
      <c r="LA1" s="115"/>
      <c r="LB1" s="115"/>
      <c r="LC1" s="115"/>
      <c r="LD1" s="115"/>
      <c r="LE1" s="115"/>
      <c r="LF1" s="115"/>
      <c r="LG1" s="115"/>
      <c r="LH1" s="115"/>
      <c r="LI1" s="115"/>
      <c r="LJ1" s="115"/>
      <c r="LK1" s="115"/>
      <c r="LL1" s="115"/>
      <c r="LM1" s="115"/>
      <c r="LN1" s="115"/>
      <c r="LO1" s="115"/>
      <c r="LP1" s="115"/>
      <c r="LQ1" s="115"/>
      <c r="LR1" s="115"/>
      <c r="LS1" s="115"/>
      <c r="LT1" s="115"/>
      <c r="LU1" s="115"/>
      <c r="LV1" s="115"/>
      <c r="LW1" s="115"/>
      <c r="LX1" s="115"/>
      <c r="LY1" s="115"/>
      <c r="LZ1" s="115"/>
      <c r="MA1" s="115"/>
      <c r="MB1" s="115"/>
      <c r="MC1" s="115"/>
      <c r="MD1" s="115"/>
      <c r="ME1" s="115"/>
      <c r="MF1" s="115"/>
      <c r="MG1" s="115"/>
      <c r="MH1" s="115"/>
      <c r="MI1" s="115"/>
      <c r="MJ1" s="115"/>
      <c r="MK1" s="115"/>
      <c r="ML1" s="115"/>
      <c r="MM1" s="115"/>
      <c r="MN1" s="115"/>
      <c r="MO1" s="115"/>
      <c r="MP1" s="115"/>
      <c r="MQ1" s="115"/>
      <c r="MR1" s="115"/>
      <c r="MS1" s="115"/>
      <c r="MT1" s="115"/>
      <c r="MU1" s="115"/>
      <c r="MV1" s="115"/>
      <c r="MW1" s="115"/>
      <c r="MX1" s="115"/>
      <c r="MY1" s="115"/>
      <c r="MZ1" s="115"/>
      <c r="NA1" s="115"/>
      <c r="NB1" s="115"/>
      <c r="NC1" s="115"/>
      <c r="ND1" s="115"/>
      <c r="NE1" s="115"/>
      <c r="NF1" s="115"/>
      <c r="NG1" s="115"/>
      <c r="NH1" s="115"/>
      <c r="NI1" s="115"/>
      <c r="NJ1" s="115"/>
      <c r="NK1" s="115"/>
      <c r="NL1" s="115"/>
      <c r="NM1" s="115"/>
      <c r="NN1" s="115"/>
      <c r="NO1" s="115"/>
      <c r="NP1" s="115"/>
      <c r="NQ1" s="115"/>
      <c r="NR1" s="115"/>
      <c r="NS1" s="115"/>
      <c r="NT1" s="115"/>
      <c r="NU1" s="115"/>
      <c r="NV1" s="115"/>
      <c r="NW1" s="115"/>
      <c r="NX1" s="115"/>
      <c r="NY1" s="115"/>
      <c r="NZ1" s="115"/>
      <c r="OA1" s="115"/>
      <c r="OB1" s="115"/>
      <c r="OC1" s="115"/>
      <c r="OD1" s="115"/>
      <c r="OE1" s="115"/>
      <c r="OF1" s="115"/>
      <c r="OG1" s="115"/>
      <c r="OH1" s="115"/>
      <c r="OI1" s="115"/>
      <c r="OJ1" s="115"/>
      <c r="OK1" s="115"/>
      <c r="OL1" s="115"/>
      <c r="OM1" s="115"/>
      <c r="ON1" s="115"/>
      <c r="OO1" s="115"/>
      <c r="OP1" s="115"/>
      <c r="OQ1" s="115"/>
      <c r="OR1" s="115"/>
      <c r="OS1" s="115"/>
      <c r="OT1" s="115"/>
      <c r="OU1" s="115"/>
      <c r="OV1" s="115"/>
      <c r="OW1" s="115"/>
      <c r="OX1" s="115"/>
      <c r="OY1" s="115"/>
      <c r="OZ1" s="115"/>
      <c r="PA1" s="115"/>
      <c r="PB1" s="115"/>
      <c r="PC1" s="115"/>
      <c r="PD1" s="115"/>
      <c r="PE1" s="115"/>
      <c r="PF1" s="115"/>
      <c r="PG1" s="115"/>
      <c r="PH1" s="115"/>
      <c r="PI1" s="115"/>
      <c r="PJ1" s="115"/>
      <c r="PK1" s="115"/>
      <c r="PL1" s="115"/>
      <c r="PM1" s="115"/>
      <c r="PN1" s="115"/>
      <c r="PO1" s="115"/>
      <c r="PP1" s="115"/>
      <c r="PQ1" s="115"/>
      <c r="PR1" s="115"/>
      <c r="PS1" s="115"/>
      <c r="PT1" s="115"/>
      <c r="PU1" s="115"/>
      <c r="PV1" s="115"/>
      <c r="PW1" s="115"/>
      <c r="PX1" s="115"/>
      <c r="PY1" s="115"/>
      <c r="PZ1" s="115"/>
      <c r="QA1" s="115"/>
      <c r="QB1" s="115"/>
      <c r="QC1" s="115"/>
      <c r="QD1" s="115"/>
      <c r="QE1" s="115"/>
      <c r="QF1" s="115"/>
      <c r="QG1" s="115"/>
      <c r="QH1" s="115"/>
      <c r="QI1" s="115"/>
      <c r="QJ1" s="115"/>
      <c r="QK1" s="115"/>
      <c r="QL1" s="115"/>
      <c r="QM1" s="115"/>
      <c r="QN1" s="115"/>
      <c r="QO1" s="115"/>
      <c r="QP1" s="115"/>
      <c r="QQ1" s="115"/>
      <c r="QR1" s="115"/>
      <c r="QS1" s="115"/>
      <c r="QT1" s="115"/>
      <c r="QU1" s="115"/>
      <c r="QV1" s="115"/>
      <c r="QW1" s="115"/>
      <c r="QX1" s="115"/>
      <c r="QY1" s="115"/>
      <c r="QZ1" s="115"/>
      <c r="RA1" s="115"/>
      <c r="RB1" s="115"/>
      <c r="RC1" s="115"/>
      <c r="RD1" s="115"/>
      <c r="RE1" s="115"/>
      <c r="RF1" s="115"/>
      <c r="RG1" s="115"/>
      <c r="RH1" s="115"/>
      <c r="RI1" s="115"/>
      <c r="RJ1" s="115"/>
      <c r="RK1" s="115"/>
      <c r="RL1" s="115"/>
      <c r="RM1" s="115"/>
      <c r="RN1" s="115"/>
      <c r="RO1" s="115"/>
      <c r="RP1" s="115"/>
      <c r="RQ1" s="115"/>
      <c r="RR1" s="115"/>
      <c r="RS1" s="115"/>
      <c r="RT1" s="115"/>
      <c r="RU1" s="115"/>
      <c r="RV1" s="115"/>
      <c r="RW1" s="115"/>
      <c r="RX1" s="115"/>
      <c r="RY1" s="115"/>
      <c r="RZ1" s="115"/>
      <c r="SA1" s="115"/>
      <c r="SB1" s="115"/>
      <c r="SC1" s="115"/>
      <c r="SD1" s="115"/>
      <c r="SE1" s="115"/>
      <c r="SF1" s="115"/>
      <c r="SG1" s="115"/>
      <c r="SH1" s="115"/>
      <c r="SI1" s="115"/>
      <c r="SJ1" s="115"/>
      <c r="SK1" s="115"/>
      <c r="SL1" s="115"/>
      <c r="SM1" s="115"/>
      <c r="SN1" s="115"/>
      <c r="SO1" s="115"/>
      <c r="SP1" s="115"/>
      <c r="SQ1" s="115"/>
    </row>
    <row r="2" spans="1:511" x14ac:dyDescent="0.2">
      <c r="C2" s="113"/>
      <c r="D2" s="113"/>
      <c r="E2" s="117"/>
    </row>
    <row r="3" spans="1:511" x14ac:dyDescent="0.2">
      <c r="A3" s="114" t="s">
        <v>366</v>
      </c>
      <c r="E3" s="116"/>
    </row>
    <row r="4" spans="1:511" x14ac:dyDescent="0.2">
      <c r="E4" s="116"/>
    </row>
    <row r="5" spans="1:511" s="306" customFormat="1" ht="27" customHeight="1" x14ac:dyDescent="0.2">
      <c r="A5" s="312" t="s">
        <v>348</v>
      </c>
      <c r="B5" s="574" t="s">
        <v>416</v>
      </c>
      <c r="C5" s="575"/>
      <c r="D5" s="575"/>
      <c r="E5" s="576"/>
    </row>
    <row r="6" spans="1:511" x14ac:dyDescent="0.2">
      <c r="A6" s="114"/>
      <c r="B6" s="305"/>
      <c r="C6" s="306"/>
      <c r="D6" s="306"/>
      <c r="E6" s="307"/>
    </row>
    <row r="7" spans="1:511" x14ac:dyDescent="0.2">
      <c r="A7" s="114" t="s">
        <v>367</v>
      </c>
      <c r="B7" s="305"/>
      <c r="C7" s="306"/>
      <c r="D7" s="306"/>
      <c r="E7" s="307"/>
    </row>
    <row r="8" spans="1:511" x14ac:dyDescent="0.2">
      <c r="A8" s="114"/>
      <c r="B8" s="305"/>
      <c r="C8" s="306"/>
      <c r="D8" s="306"/>
      <c r="E8" s="307"/>
    </row>
    <row r="9" spans="1:511" s="306" customFormat="1" ht="27" customHeight="1" x14ac:dyDescent="0.2">
      <c r="A9" s="312" t="s">
        <v>349</v>
      </c>
      <c r="B9" s="574" t="s">
        <v>417</v>
      </c>
      <c r="C9" s="575"/>
      <c r="D9" s="575"/>
      <c r="E9" s="576"/>
    </row>
    <row r="10" spans="1:511" s="306" customFormat="1" ht="27" customHeight="1" x14ac:dyDescent="0.2">
      <c r="A10" s="312" t="s">
        <v>350</v>
      </c>
      <c r="B10" s="574" t="s">
        <v>418</v>
      </c>
      <c r="C10" s="575"/>
      <c r="D10" s="575"/>
      <c r="E10" s="576"/>
    </row>
    <row r="11" spans="1:511" s="306" customFormat="1" ht="27" customHeight="1" x14ac:dyDescent="0.2">
      <c r="A11" s="312" t="s">
        <v>351</v>
      </c>
      <c r="B11" s="574" t="s">
        <v>419</v>
      </c>
      <c r="C11" s="575"/>
      <c r="D11" s="575"/>
      <c r="E11" s="576"/>
    </row>
    <row r="12" spans="1:511" s="306" customFormat="1" ht="27" customHeight="1" x14ac:dyDescent="0.2">
      <c r="A12" s="312" t="s">
        <v>352</v>
      </c>
      <c r="B12" s="574" t="s">
        <v>420</v>
      </c>
      <c r="C12" s="575"/>
      <c r="D12" s="575"/>
      <c r="E12" s="576"/>
    </row>
    <row r="13" spans="1:511" s="306" customFormat="1" ht="27" customHeight="1" x14ac:dyDescent="0.2">
      <c r="A13" s="312" t="s">
        <v>353</v>
      </c>
      <c r="B13" s="574" t="s">
        <v>421</v>
      </c>
      <c r="C13" s="575"/>
      <c r="D13" s="575"/>
      <c r="E13" s="576"/>
    </row>
    <row r="14" spans="1:511" s="306" customFormat="1" ht="27" customHeight="1" x14ac:dyDescent="0.2">
      <c r="A14" s="312" t="s">
        <v>354</v>
      </c>
      <c r="B14" s="574" t="s">
        <v>422</v>
      </c>
      <c r="C14" s="575"/>
      <c r="D14" s="575"/>
      <c r="E14" s="576"/>
    </row>
    <row r="15" spans="1:511" s="306" customFormat="1" ht="27" customHeight="1" x14ac:dyDescent="0.2">
      <c r="A15" s="312" t="s">
        <v>355</v>
      </c>
      <c r="B15" s="574" t="s">
        <v>423</v>
      </c>
      <c r="C15" s="575"/>
      <c r="D15" s="575"/>
      <c r="E15" s="576"/>
    </row>
    <row r="16" spans="1:511" x14ac:dyDescent="0.2">
      <c r="A16" s="114"/>
      <c r="B16" s="305"/>
      <c r="C16" s="306"/>
      <c r="D16" s="306"/>
      <c r="E16" s="307"/>
    </row>
    <row r="17" spans="1:5" x14ac:dyDescent="0.2">
      <c r="A17" s="114" t="s">
        <v>368</v>
      </c>
      <c r="B17" s="305"/>
      <c r="C17" s="306"/>
      <c r="D17" s="306"/>
      <c r="E17" s="307"/>
    </row>
    <row r="18" spans="1:5" x14ac:dyDescent="0.2">
      <c r="A18" s="114"/>
      <c r="B18" s="305"/>
      <c r="C18" s="306"/>
      <c r="D18" s="306"/>
      <c r="E18" s="307"/>
    </row>
    <row r="19" spans="1:5" s="306" customFormat="1" ht="27" customHeight="1" x14ac:dyDescent="0.2">
      <c r="A19" s="312" t="s">
        <v>356</v>
      </c>
      <c r="B19" s="574" t="s">
        <v>424</v>
      </c>
      <c r="C19" s="575"/>
      <c r="D19" s="575"/>
      <c r="E19" s="576"/>
    </row>
    <row r="20" spans="1:5" s="306" customFormat="1" ht="27" customHeight="1" x14ac:dyDescent="0.2">
      <c r="A20" s="312" t="s">
        <v>357</v>
      </c>
      <c r="B20" s="574" t="s">
        <v>425</v>
      </c>
      <c r="C20" s="575"/>
      <c r="D20" s="575"/>
      <c r="E20" s="576"/>
    </row>
    <row r="21" spans="1:5" s="306" customFormat="1" ht="27" customHeight="1" x14ac:dyDescent="0.2">
      <c r="A21" s="312" t="s">
        <v>358</v>
      </c>
      <c r="B21" s="574" t="s">
        <v>426</v>
      </c>
      <c r="C21" s="575"/>
      <c r="D21" s="575"/>
      <c r="E21" s="576"/>
    </row>
    <row r="22" spans="1:5" x14ac:dyDescent="0.2">
      <c r="A22" s="114"/>
      <c r="B22" s="305"/>
      <c r="C22" s="306"/>
      <c r="D22" s="306"/>
      <c r="E22" s="307"/>
    </row>
    <row r="23" spans="1:5" x14ac:dyDescent="0.2">
      <c r="A23" s="114" t="s">
        <v>369</v>
      </c>
      <c r="B23" s="305"/>
      <c r="C23" s="306"/>
      <c r="D23" s="306"/>
      <c r="E23" s="307"/>
    </row>
    <row r="24" spans="1:5" x14ac:dyDescent="0.2">
      <c r="A24" s="114"/>
      <c r="B24" s="305"/>
      <c r="C24" s="306"/>
      <c r="D24" s="306"/>
      <c r="E24" s="307"/>
    </row>
    <row r="25" spans="1:5" s="306" customFormat="1" ht="27" customHeight="1" x14ac:dyDescent="0.2">
      <c r="A25" s="312" t="s">
        <v>359</v>
      </c>
      <c r="B25" s="574" t="s">
        <v>427</v>
      </c>
      <c r="C25" s="575"/>
      <c r="D25" s="575"/>
      <c r="E25" s="576"/>
    </row>
    <row r="26" spans="1:5" s="306" customFormat="1" ht="27" customHeight="1" x14ac:dyDescent="0.2">
      <c r="A26" s="312" t="s">
        <v>360</v>
      </c>
      <c r="B26" s="574" t="s">
        <v>428</v>
      </c>
      <c r="C26" s="575"/>
      <c r="D26" s="575"/>
      <c r="E26" s="576"/>
    </row>
    <row r="27" spans="1:5" s="306" customFormat="1" ht="27" customHeight="1" x14ac:dyDescent="0.2">
      <c r="A27" s="312" t="s">
        <v>361</v>
      </c>
      <c r="B27" s="574" t="s">
        <v>429</v>
      </c>
      <c r="C27" s="575"/>
      <c r="D27" s="575"/>
      <c r="E27" s="576"/>
    </row>
    <row r="28" spans="1:5" s="306" customFormat="1" ht="27" customHeight="1" x14ac:dyDescent="0.2">
      <c r="A28" s="312" t="s">
        <v>362</v>
      </c>
      <c r="B28" s="574" t="s">
        <v>430</v>
      </c>
      <c r="C28" s="575"/>
      <c r="D28" s="575"/>
      <c r="E28" s="576"/>
    </row>
    <row r="29" spans="1:5" s="306" customFormat="1" ht="27" customHeight="1" x14ac:dyDescent="0.2">
      <c r="A29" s="312" t="s">
        <v>363</v>
      </c>
      <c r="B29" s="574" t="s">
        <v>431</v>
      </c>
      <c r="C29" s="575"/>
      <c r="D29" s="575"/>
      <c r="E29" s="576"/>
    </row>
    <row r="30" spans="1:5" x14ac:dyDescent="0.2">
      <c r="A30" s="114"/>
      <c r="B30" s="305"/>
      <c r="C30" s="306"/>
      <c r="D30" s="306"/>
      <c r="E30" s="307"/>
    </row>
    <row r="31" spans="1:5" x14ac:dyDescent="0.2">
      <c r="A31" s="114" t="s">
        <v>24</v>
      </c>
      <c r="B31" s="305"/>
      <c r="C31" s="306"/>
      <c r="D31" s="306"/>
      <c r="E31" s="307"/>
    </row>
    <row r="32" spans="1:5" x14ac:dyDescent="0.2">
      <c r="A32" s="114"/>
      <c r="B32" s="305"/>
      <c r="C32" s="306"/>
      <c r="D32" s="306"/>
      <c r="E32" s="307"/>
    </row>
    <row r="33" spans="1:5" s="306" customFormat="1" ht="27" customHeight="1" x14ac:dyDescent="0.2">
      <c r="A33" s="312" t="s">
        <v>364</v>
      </c>
      <c r="B33" s="574" t="s">
        <v>432</v>
      </c>
      <c r="C33" s="575"/>
      <c r="D33" s="575"/>
      <c r="E33" s="576"/>
    </row>
    <row r="34" spans="1:5" s="306" customFormat="1" ht="27" customHeight="1" x14ac:dyDescent="0.2">
      <c r="A34" s="312" t="s">
        <v>365</v>
      </c>
      <c r="B34" s="574" t="s">
        <v>433</v>
      </c>
      <c r="C34" s="575"/>
      <c r="D34" s="575"/>
      <c r="E34" s="576"/>
    </row>
  </sheetData>
  <mergeCells count="18">
    <mergeCell ref="B33:E33"/>
    <mergeCell ref="B5:E5"/>
    <mergeCell ref="B34:E34"/>
    <mergeCell ref="B9:E9"/>
    <mergeCell ref="B10:E10"/>
    <mergeCell ref="B11:E11"/>
    <mergeCell ref="B15:E15"/>
    <mergeCell ref="B21:E21"/>
    <mergeCell ref="B25:E25"/>
    <mergeCell ref="B26:E26"/>
    <mergeCell ref="B27:E27"/>
    <mergeCell ref="B28:E28"/>
    <mergeCell ref="B29:E29"/>
    <mergeCell ref="B20:E20"/>
    <mergeCell ref="B12:E12"/>
    <mergeCell ref="B13:E13"/>
    <mergeCell ref="B14:E14"/>
    <mergeCell ref="B19:E19"/>
  </mergeCells>
  <pageMargins left="0.25" right="0.25" top="0.75" bottom="0.75" header="0.3" footer="0.3"/>
  <pageSetup paperSize="9" scale="87" fitToHeight="0" orientation="portrait" r:id="rId1"/>
  <headerFooter>
    <oddHeader xml:space="preserve">&amp;C&amp;"Arial,Negrita"&amp;18FORMATOS DEL PROYECTO DE PRESUPUESTO 2022
</oddHeader>
    <oddFooter>&amp;L&amp;"Arial,Negrita"&amp;8PROYECTO DE PRESUPUESTO PARA EL AÑO FISCAL 2020
INFORMACIÓN PARA LA COMISIÓN DE PRESUPUESTO Y CUENTA GENERAL DE LA REPÚBLICA DEL CONGRESO DE LA REPÚBLICA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pageSetUpPr fitToPage="1"/>
  </sheetPr>
  <dimension ref="A1:AB73"/>
  <sheetViews>
    <sheetView topLeftCell="A51" zoomScaleNormal="100" zoomScaleSheetLayoutView="90" zoomScalePageLayoutView="85" workbookViewId="0">
      <selection activeCell="W73" sqref="A1:W73"/>
    </sheetView>
  </sheetViews>
  <sheetFormatPr baseColWidth="10" defaultColWidth="11.42578125" defaultRowHeight="12.75" x14ac:dyDescent="0.2"/>
  <cols>
    <col min="1" max="1" width="41.28515625" style="21" customWidth="1"/>
    <col min="2" max="11" width="7" style="21" customWidth="1"/>
    <col min="12" max="12" width="18.7109375" style="21" customWidth="1"/>
    <col min="13" max="22" width="7" style="21" customWidth="1"/>
    <col min="23" max="23" width="14" style="21" customWidth="1"/>
    <col min="24" max="24" width="7.140625" style="97" customWidth="1"/>
    <col min="25" max="28" width="10.7109375" customWidth="1"/>
    <col min="29" max="16384" width="11.42578125" style="421"/>
  </cols>
  <sheetData>
    <row r="1" spans="1:28" s="123" customFormat="1" ht="15.75" x14ac:dyDescent="0.2">
      <c r="A1" s="294" t="s">
        <v>394</v>
      </c>
      <c r="B1" s="122"/>
      <c r="C1" s="122"/>
      <c r="D1" s="122"/>
      <c r="E1" s="122"/>
      <c r="F1" s="122"/>
      <c r="G1" s="122"/>
      <c r="H1" s="122"/>
      <c r="I1" s="122"/>
      <c r="J1" s="122"/>
      <c r="K1" s="122"/>
      <c r="L1" s="122"/>
      <c r="M1" s="122"/>
      <c r="N1" s="122"/>
      <c r="O1" s="122"/>
      <c r="P1" s="122"/>
      <c r="Q1" s="122"/>
      <c r="R1" s="122"/>
      <c r="S1" s="122"/>
      <c r="T1" s="122"/>
      <c r="U1" s="122"/>
      <c r="V1" s="122"/>
      <c r="W1" s="122"/>
      <c r="X1" s="124"/>
    </row>
    <row r="2" spans="1:28" s="123" customFormat="1" ht="15.75" x14ac:dyDescent="0.2">
      <c r="A2" s="294" t="s">
        <v>328</v>
      </c>
      <c r="B2" s="122"/>
      <c r="C2" s="122"/>
      <c r="D2" s="122"/>
      <c r="E2" s="122"/>
      <c r="F2" s="122"/>
      <c r="G2" s="122"/>
      <c r="H2" s="122"/>
      <c r="I2" s="122"/>
      <c r="J2" s="122"/>
      <c r="K2" s="122"/>
      <c r="L2" s="122"/>
      <c r="M2" s="122"/>
      <c r="N2" s="122"/>
      <c r="O2" s="122"/>
      <c r="P2" s="122"/>
      <c r="Q2" s="122"/>
      <c r="R2" s="122"/>
      <c r="S2" s="122"/>
      <c r="T2" s="122"/>
      <c r="U2" s="122"/>
      <c r="V2" s="122"/>
      <c r="W2" s="122"/>
      <c r="X2" s="124"/>
    </row>
    <row r="3" spans="1:28" s="101" customFormat="1" ht="15.75" x14ac:dyDescent="0.25">
      <c r="A3" s="295" t="s">
        <v>331</v>
      </c>
      <c r="X3" s="96"/>
    </row>
    <row r="4" spans="1:28" ht="13.5" thickBot="1" x14ac:dyDescent="0.25">
      <c r="L4" s="22"/>
      <c r="W4" s="22"/>
    </row>
    <row r="5" spans="1:28" s="61" customFormat="1" ht="26.25" customHeight="1" x14ac:dyDescent="0.2">
      <c r="A5" s="182" t="s">
        <v>10</v>
      </c>
      <c r="B5" s="620" t="s">
        <v>438</v>
      </c>
      <c r="C5" s="621"/>
      <c r="D5" s="621"/>
      <c r="E5" s="621"/>
      <c r="F5" s="621"/>
      <c r="G5" s="621"/>
      <c r="H5" s="621"/>
      <c r="I5" s="621"/>
      <c r="J5" s="621"/>
      <c r="K5" s="621"/>
      <c r="L5" s="622"/>
      <c r="M5" s="620" t="s">
        <v>439</v>
      </c>
      <c r="N5" s="621"/>
      <c r="O5" s="621"/>
      <c r="P5" s="621"/>
      <c r="Q5" s="621"/>
      <c r="R5" s="621"/>
      <c r="S5" s="621"/>
      <c r="T5" s="621"/>
      <c r="U5" s="621"/>
      <c r="V5" s="621"/>
      <c r="W5" s="622"/>
      <c r="X5" s="98"/>
    </row>
    <row r="6" spans="1:28" s="62" customFormat="1" ht="99.95" customHeight="1" x14ac:dyDescent="0.2">
      <c r="A6" s="183" t="s">
        <v>9</v>
      </c>
      <c r="B6" s="184" t="s">
        <v>332</v>
      </c>
      <c r="C6" s="184" t="s">
        <v>119</v>
      </c>
      <c r="D6" s="185" t="s">
        <v>290</v>
      </c>
      <c r="E6" s="185" t="s">
        <v>284</v>
      </c>
      <c r="F6" s="185" t="s">
        <v>292</v>
      </c>
      <c r="G6" s="185" t="s">
        <v>293</v>
      </c>
      <c r="H6" s="185" t="s">
        <v>294</v>
      </c>
      <c r="I6" s="185" t="s">
        <v>301</v>
      </c>
      <c r="J6" s="186" t="s">
        <v>296</v>
      </c>
      <c r="K6" s="187" t="s">
        <v>298</v>
      </c>
      <c r="L6" s="188" t="s">
        <v>300</v>
      </c>
      <c r="M6" s="184" t="s">
        <v>332</v>
      </c>
      <c r="N6" s="184" t="s">
        <v>119</v>
      </c>
      <c r="O6" s="185" t="s">
        <v>290</v>
      </c>
      <c r="P6" s="185" t="s">
        <v>284</v>
      </c>
      <c r="Q6" s="185" t="s">
        <v>292</v>
      </c>
      <c r="R6" s="185" t="s">
        <v>293</v>
      </c>
      <c r="S6" s="185" t="s">
        <v>294</v>
      </c>
      <c r="T6" s="185" t="s">
        <v>301</v>
      </c>
      <c r="U6" s="186" t="s">
        <v>296</v>
      </c>
      <c r="V6" s="187" t="s">
        <v>298</v>
      </c>
      <c r="W6" s="188" t="s">
        <v>299</v>
      </c>
      <c r="X6" s="99"/>
    </row>
    <row r="7" spans="1:28" x14ac:dyDescent="0.2">
      <c r="A7" s="26"/>
      <c r="B7" s="23"/>
      <c r="C7" s="23"/>
      <c r="D7" s="23"/>
      <c r="E7" s="23"/>
      <c r="F7" s="23"/>
      <c r="G7" s="23"/>
      <c r="H7" s="23"/>
      <c r="I7" s="23"/>
      <c r="J7" s="23"/>
      <c r="K7" s="23"/>
      <c r="L7" s="33"/>
      <c r="M7" s="23"/>
      <c r="N7" s="23"/>
      <c r="O7" s="23"/>
      <c r="P7" s="23"/>
      <c r="Q7" s="23"/>
      <c r="R7" s="23"/>
      <c r="S7" s="23"/>
      <c r="T7" s="23"/>
      <c r="U7" s="23"/>
      <c r="V7" s="23"/>
      <c r="W7" s="33"/>
      <c r="AA7" s="421"/>
      <c r="AB7" s="421"/>
    </row>
    <row r="8" spans="1:28" x14ac:dyDescent="0.2">
      <c r="A8" s="27" t="s">
        <v>7</v>
      </c>
      <c r="B8" s="28">
        <f>SUM(B9:B16)</f>
        <v>202</v>
      </c>
      <c r="C8" s="28"/>
      <c r="D8" s="28"/>
      <c r="E8" s="28"/>
      <c r="F8" s="28"/>
      <c r="G8" s="28"/>
      <c r="H8" s="28"/>
      <c r="I8" s="28"/>
      <c r="J8" s="28"/>
      <c r="K8" s="28">
        <f>SUM(K9:K16)</f>
        <v>202</v>
      </c>
      <c r="L8" s="520">
        <f>SUM(L9:L16)</f>
        <v>10156173.280000001</v>
      </c>
      <c r="M8" s="28">
        <f>SUM(M9:M16)</f>
        <v>202</v>
      </c>
      <c r="N8" s="28"/>
      <c r="O8" s="28"/>
      <c r="P8" s="28"/>
      <c r="Q8" s="28"/>
      <c r="R8" s="28"/>
      <c r="S8" s="28"/>
      <c r="T8" s="28"/>
      <c r="U8" s="28"/>
      <c r="V8" s="28">
        <f>SUM(V9:V16)</f>
        <v>202</v>
      </c>
      <c r="W8" s="29">
        <f>SUM(W9:W16)</f>
        <v>10156173.280000001</v>
      </c>
      <c r="X8" s="100"/>
      <c r="AA8" s="421"/>
      <c r="AB8" s="421"/>
    </row>
    <row r="9" spans="1:28" x14ac:dyDescent="0.2">
      <c r="A9" s="26" t="s">
        <v>3</v>
      </c>
      <c r="B9" s="23"/>
      <c r="C9" s="23"/>
      <c r="D9" s="23"/>
      <c r="E9" s="23"/>
      <c r="F9" s="23"/>
      <c r="G9" s="23"/>
      <c r="H9" s="23"/>
      <c r="I9" s="23"/>
      <c r="J9" s="23"/>
      <c r="K9" s="23">
        <v>0</v>
      </c>
      <c r="L9" s="521">
        <v>0</v>
      </c>
      <c r="M9" s="23"/>
      <c r="N9" s="23"/>
      <c r="O9" s="23"/>
      <c r="P9" s="23"/>
      <c r="Q9" s="23"/>
      <c r="R9" s="23"/>
      <c r="S9" s="23"/>
      <c r="T9" s="23"/>
      <c r="U9" s="23"/>
      <c r="V9" s="23">
        <v>0</v>
      </c>
      <c r="W9" s="521">
        <v>0</v>
      </c>
      <c r="AA9" s="421"/>
      <c r="AB9" s="421"/>
    </row>
    <row r="10" spans="1:28" x14ac:dyDescent="0.2">
      <c r="A10" s="26" t="s">
        <v>1348</v>
      </c>
      <c r="B10" s="23">
        <v>1</v>
      </c>
      <c r="C10" s="23"/>
      <c r="D10" s="23"/>
      <c r="E10" s="23"/>
      <c r="F10" s="23"/>
      <c r="G10" s="23"/>
      <c r="H10" s="23"/>
      <c r="I10" s="23"/>
      <c r="J10" s="23"/>
      <c r="K10" s="23">
        <v>1</v>
      </c>
      <c r="L10" s="521">
        <v>12027.76</v>
      </c>
      <c r="M10" s="23">
        <v>1</v>
      </c>
      <c r="N10" s="23"/>
      <c r="O10" s="23"/>
      <c r="P10" s="23"/>
      <c r="Q10" s="23"/>
      <c r="R10" s="23"/>
      <c r="S10" s="23"/>
      <c r="T10" s="23"/>
      <c r="U10" s="23"/>
      <c r="V10" s="23">
        <v>1</v>
      </c>
      <c r="W10" s="521">
        <v>12027.76</v>
      </c>
      <c r="AA10" s="421"/>
      <c r="AB10" s="421"/>
    </row>
    <row r="11" spans="1:28" x14ac:dyDescent="0.2">
      <c r="A11" s="26" t="s">
        <v>1349</v>
      </c>
      <c r="B11" s="23">
        <v>2</v>
      </c>
      <c r="C11" s="23"/>
      <c r="D11" s="23"/>
      <c r="E11" s="23"/>
      <c r="F11" s="23"/>
      <c r="G11" s="23"/>
      <c r="H11" s="23"/>
      <c r="I11" s="23"/>
      <c r="J11" s="23"/>
      <c r="K11" s="23">
        <v>2</v>
      </c>
      <c r="L11" s="521">
        <v>65868.44</v>
      </c>
      <c r="M11" s="23">
        <v>2</v>
      </c>
      <c r="N11" s="23"/>
      <c r="O11" s="23"/>
      <c r="P11" s="23"/>
      <c r="Q11" s="23"/>
      <c r="R11" s="23"/>
      <c r="S11" s="23"/>
      <c r="T11" s="23"/>
      <c r="U11" s="23"/>
      <c r="V11" s="23">
        <v>2</v>
      </c>
      <c r="W11" s="521">
        <v>65868.44</v>
      </c>
      <c r="AA11" s="421"/>
      <c r="AB11" s="421"/>
    </row>
    <row r="12" spans="1:28" x14ac:dyDescent="0.2">
      <c r="A12" s="26" t="s">
        <v>1350</v>
      </c>
      <c r="B12" s="23">
        <v>11</v>
      </c>
      <c r="C12" s="23"/>
      <c r="D12" s="23"/>
      <c r="E12" s="23"/>
      <c r="F12" s="23"/>
      <c r="G12" s="23"/>
      <c r="H12" s="23"/>
      <c r="I12" s="23"/>
      <c r="J12" s="23"/>
      <c r="K12" s="23">
        <v>11</v>
      </c>
      <c r="L12" s="521">
        <v>623524.16</v>
      </c>
      <c r="M12" s="23">
        <v>11</v>
      </c>
      <c r="N12" s="23"/>
      <c r="O12" s="23"/>
      <c r="P12" s="23"/>
      <c r="Q12" s="23"/>
      <c r="R12" s="23"/>
      <c r="S12" s="23"/>
      <c r="T12" s="23"/>
      <c r="U12" s="23"/>
      <c r="V12" s="23">
        <v>11</v>
      </c>
      <c r="W12" s="521">
        <v>623524.16</v>
      </c>
      <c r="AA12" s="421"/>
      <c r="AB12" s="421"/>
    </row>
    <row r="13" spans="1:28" x14ac:dyDescent="0.2">
      <c r="A13" s="26" t="s">
        <v>1351</v>
      </c>
      <c r="B13" s="23">
        <v>52</v>
      </c>
      <c r="C13" s="23"/>
      <c r="D13" s="23"/>
      <c r="E13" s="23"/>
      <c r="F13" s="23"/>
      <c r="G13" s="23"/>
      <c r="H13" s="23"/>
      <c r="I13" s="23"/>
      <c r="J13" s="23"/>
      <c r="K13" s="23">
        <v>52</v>
      </c>
      <c r="L13" s="521">
        <v>2808836.32</v>
      </c>
      <c r="M13" s="23">
        <v>52</v>
      </c>
      <c r="N13" s="23"/>
      <c r="O13" s="23"/>
      <c r="P13" s="23"/>
      <c r="Q13" s="23"/>
      <c r="R13" s="23"/>
      <c r="S13" s="23"/>
      <c r="T13" s="23"/>
      <c r="U13" s="23"/>
      <c r="V13" s="23">
        <v>52</v>
      </c>
      <c r="W13" s="521">
        <v>2808836.32</v>
      </c>
      <c r="AA13" s="421"/>
      <c r="AB13" s="421"/>
    </row>
    <row r="14" spans="1:28" x14ac:dyDescent="0.2">
      <c r="A14" s="26" t="s">
        <v>1352</v>
      </c>
      <c r="B14" s="23">
        <v>81</v>
      </c>
      <c r="C14" s="23"/>
      <c r="D14" s="23"/>
      <c r="E14" s="23"/>
      <c r="F14" s="23"/>
      <c r="G14" s="23"/>
      <c r="H14" s="23"/>
      <c r="I14" s="23"/>
      <c r="J14" s="23"/>
      <c r="K14" s="23">
        <v>81</v>
      </c>
      <c r="L14" s="521">
        <v>4292088.3600000003</v>
      </c>
      <c r="M14" s="23">
        <v>81</v>
      </c>
      <c r="N14" s="23"/>
      <c r="O14" s="23"/>
      <c r="P14" s="23"/>
      <c r="Q14" s="23"/>
      <c r="R14" s="23"/>
      <c r="S14" s="23"/>
      <c r="T14" s="23"/>
      <c r="U14" s="23"/>
      <c r="V14" s="23">
        <v>81</v>
      </c>
      <c r="W14" s="521">
        <v>4292088.3600000003</v>
      </c>
      <c r="AA14" s="421"/>
      <c r="AB14" s="421"/>
    </row>
    <row r="15" spans="1:28" x14ac:dyDescent="0.2">
      <c r="A15" s="26" t="s">
        <v>1353</v>
      </c>
      <c r="B15" s="23">
        <v>29</v>
      </c>
      <c r="C15" s="23"/>
      <c r="D15" s="23"/>
      <c r="E15" s="23"/>
      <c r="F15" s="23"/>
      <c r="G15" s="23"/>
      <c r="H15" s="23"/>
      <c r="I15" s="23"/>
      <c r="J15" s="23"/>
      <c r="K15" s="23">
        <v>29</v>
      </c>
      <c r="L15" s="521">
        <v>1235882.3600000001</v>
      </c>
      <c r="M15" s="23">
        <v>29</v>
      </c>
      <c r="N15" s="23"/>
      <c r="O15" s="23"/>
      <c r="P15" s="23"/>
      <c r="Q15" s="23"/>
      <c r="R15" s="23"/>
      <c r="S15" s="23"/>
      <c r="T15" s="23"/>
      <c r="U15" s="23"/>
      <c r="V15" s="23">
        <v>29</v>
      </c>
      <c r="W15" s="521">
        <v>1235882.3600000001</v>
      </c>
      <c r="AA15" s="421"/>
      <c r="AB15" s="421"/>
    </row>
    <row r="16" spans="1:28" x14ac:dyDescent="0.2">
      <c r="A16" s="26" t="s">
        <v>12</v>
      </c>
      <c r="B16" s="23">
        <v>26</v>
      </c>
      <c r="C16" s="23"/>
      <c r="D16" s="23"/>
      <c r="E16" s="23"/>
      <c r="F16" s="23"/>
      <c r="G16" s="23"/>
      <c r="H16" s="23"/>
      <c r="I16" s="23"/>
      <c r="J16" s="23"/>
      <c r="K16" s="23">
        <v>26</v>
      </c>
      <c r="L16" s="521">
        <v>1117945.8799999999</v>
      </c>
      <c r="M16" s="23">
        <v>26</v>
      </c>
      <c r="N16" s="23"/>
      <c r="O16" s="23"/>
      <c r="P16" s="23"/>
      <c r="Q16" s="23"/>
      <c r="R16" s="23"/>
      <c r="S16" s="23"/>
      <c r="T16" s="23"/>
      <c r="U16" s="23"/>
      <c r="V16" s="23">
        <v>26</v>
      </c>
      <c r="W16" s="521">
        <v>1117945.8799999999</v>
      </c>
      <c r="AA16" s="421"/>
      <c r="AB16" s="421"/>
    </row>
    <row r="17" spans="1:28" x14ac:dyDescent="0.2">
      <c r="A17" s="93"/>
      <c r="B17" s="23"/>
      <c r="C17" s="23"/>
      <c r="D17" s="23"/>
      <c r="E17" s="23"/>
      <c r="F17" s="23"/>
      <c r="G17" s="23"/>
      <c r="H17" s="23"/>
      <c r="I17" s="23"/>
      <c r="J17" s="23"/>
      <c r="K17" s="23"/>
      <c r="L17" s="521"/>
      <c r="M17" s="23"/>
      <c r="N17" s="23"/>
      <c r="O17" s="23"/>
      <c r="P17" s="23"/>
      <c r="Q17" s="23"/>
      <c r="R17" s="23"/>
      <c r="S17" s="23"/>
      <c r="T17" s="23"/>
      <c r="U17" s="23"/>
      <c r="V17" s="23"/>
      <c r="W17" s="33"/>
      <c r="AA17" s="421"/>
      <c r="AB17" s="421"/>
    </row>
    <row r="18" spans="1:28" x14ac:dyDescent="0.2">
      <c r="A18" s="27" t="s">
        <v>4</v>
      </c>
      <c r="B18" s="28">
        <f>SUM(B19:B24)</f>
        <v>232</v>
      </c>
      <c r="C18" s="28"/>
      <c r="D18" s="28"/>
      <c r="E18" s="28"/>
      <c r="F18" s="28"/>
      <c r="G18" s="28"/>
      <c r="H18" s="28"/>
      <c r="I18" s="28"/>
      <c r="J18" s="28"/>
      <c r="K18" s="28">
        <f>SUM(K19:K24)</f>
        <v>232</v>
      </c>
      <c r="L18" s="520">
        <f>SUM(L19:L24)</f>
        <v>9360672.0399999991</v>
      </c>
      <c r="M18" s="28">
        <f>SUM(M19:M24)</f>
        <v>232</v>
      </c>
      <c r="N18" s="28"/>
      <c r="O18" s="28"/>
      <c r="P18" s="28"/>
      <c r="Q18" s="28"/>
      <c r="R18" s="28"/>
      <c r="S18" s="28"/>
      <c r="T18" s="28"/>
      <c r="U18" s="28"/>
      <c r="V18" s="28">
        <f t="shared" ref="V18:W18" si="0">SUM(V19:V24)</f>
        <v>232</v>
      </c>
      <c r="W18" s="520">
        <f t="shared" si="0"/>
        <v>10704537.279999999</v>
      </c>
      <c r="X18" s="100"/>
      <c r="AA18" s="421"/>
      <c r="AB18" s="421"/>
    </row>
    <row r="19" spans="1:28" x14ac:dyDescent="0.2">
      <c r="A19" s="26" t="s">
        <v>13</v>
      </c>
      <c r="B19" s="23">
        <v>17</v>
      </c>
      <c r="C19" s="23"/>
      <c r="D19" s="23"/>
      <c r="E19" s="23"/>
      <c r="F19" s="23"/>
      <c r="G19" s="23"/>
      <c r="H19" s="23"/>
      <c r="I19" s="23"/>
      <c r="J19" s="23"/>
      <c r="K19" s="23">
        <v>17</v>
      </c>
      <c r="L19" s="521">
        <v>692094.32</v>
      </c>
      <c r="M19" s="23">
        <v>17</v>
      </c>
      <c r="N19" s="23"/>
      <c r="O19" s="23"/>
      <c r="P19" s="23"/>
      <c r="Q19" s="23"/>
      <c r="R19" s="23"/>
      <c r="S19" s="23"/>
      <c r="T19" s="23"/>
      <c r="U19" s="23"/>
      <c r="V19" s="23">
        <v>17</v>
      </c>
      <c r="W19" s="521">
        <v>692094.32</v>
      </c>
      <c r="AA19" s="421"/>
      <c r="AB19" s="421"/>
    </row>
    <row r="20" spans="1:28" x14ac:dyDescent="0.2">
      <c r="A20" s="26" t="s">
        <v>1354</v>
      </c>
      <c r="B20" s="23">
        <v>12</v>
      </c>
      <c r="C20" s="23"/>
      <c r="D20" s="23"/>
      <c r="E20" s="23"/>
      <c r="F20" s="23"/>
      <c r="G20" s="23"/>
      <c r="H20" s="23"/>
      <c r="I20" s="23"/>
      <c r="J20" s="23"/>
      <c r="K20" s="23">
        <v>12</v>
      </c>
      <c r="L20" s="521">
        <v>477973.08</v>
      </c>
      <c r="M20" s="23">
        <v>12</v>
      </c>
      <c r="N20" s="23"/>
      <c r="O20" s="23"/>
      <c r="P20" s="23"/>
      <c r="Q20" s="23"/>
      <c r="R20" s="23"/>
      <c r="S20" s="23"/>
      <c r="T20" s="23"/>
      <c r="U20" s="23"/>
      <c r="V20" s="23">
        <v>12</v>
      </c>
      <c r="W20" s="521">
        <v>477973.08</v>
      </c>
      <c r="AA20" s="421"/>
      <c r="AB20" s="421"/>
    </row>
    <row r="21" spans="1:28" x14ac:dyDescent="0.2">
      <c r="A21" s="26" t="s">
        <v>1355</v>
      </c>
      <c r="B21" s="23">
        <v>46</v>
      </c>
      <c r="C21" s="23"/>
      <c r="D21" s="23"/>
      <c r="E21" s="23"/>
      <c r="F21" s="23"/>
      <c r="G21" s="23"/>
      <c r="H21" s="23"/>
      <c r="I21" s="23"/>
      <c r="J21" s="23"/>
      <c r="K21" s="23">
        <v>46</v>
      </c>
      <c r="L21" s="521">
        <v>1834544.08</v>
      </c>
      <c r="M21" s="23">
        <v>46</v>
      </c>
      <c r="N21" s="23"/>
      <c r="O21" s="23"/>
      <c r="P21" s="23"/>
      <c r="Q21" s="23"/>
      <c r="R21" s="23"/>
      <c r="S21" s="23"/>
      <c r="T21" s="23"/>
      <c r="U21" s="23"/>
      <c r="V21" s="23">
        <v>46</v>
      </c>
      <c r="W21" s="521">
        <v>1834544.08</v>
      </c>
      <c r="AA21" s="421"/>
      <c r="AB21" s="421"/>
    </row>
    <row r="22" spans="1:28" x14ac:dyDescent="0.2">
      <c r="A22" s="26" t="s">
        <v>1356</v>
      </c>
      <c r="B22" s="23">
        <v>67</v>
      </c>
      <c r="C22" s="23"/>
      <c r="D22" s="23"/>
      <c r="E22" s="23"/>
      <c r="F22" s="23"/>
      <c r="G22" s="23"/>
      <c r="H22" s="23"/>
      <c r="I22" s="23"/>
      <c r="J22" s="23"/>
      <c r="K22" s="23">
        <v>67</v>
      </c>
      <c r="L22" s="521">
        <v>2815041.88</v>
      </c>
      <c r="M22" s="23">
        <v>67</v>
      </c>
      <c r="N22" s="23"/>
      <c r="O22" s="23"/>
      <c r="P22" s="23"/>
      <c r="Q22" s="23"/>
      <c r="R22" s="23"/>
      <c r="S22" s="23"/>
      <c r="T22" s="23"/>
      <c r="U22" s="23"/>
      <c r="V22" s="23">
        <v>67</v>
      </c>
      <c r="W22" s="521">
        <v>2919040</v>
      </c>
      <c r="AA22" s="421"/>
      <c r="AB22" s="421"/>
    </row>
    <row r="23" spans="1:28" x14ac:dyDescent="0.2">
      <c r="A23" s="26" t="s">
        <v>14</v>
      </c>
      <c r="B23" s="23">
        <v>54</v>
      </c>
      <c r="C23" s="23"/>
      <c r="D23" s="23"/>
      <c r="E23" s="23"/>
      <c r="F23" s="23"/>
      <c r="G23" s="23"/>
      <c r="H23" s="23"/>
      <c r="I23" s="23"/>
      <c r="J23" s="23"/>
      <c r="K23" s="23">
        <v>54</v>
      </c>
      <c r="L23" s="521">
        <v>2032861.8</v>
      </c>
      <c r="M23" s="23">
        <v>54</v>
      </c>
      <c r="N23" s="23"/>
      <c r="O23" s="23"/>
      <c r="P23" s="23"/>
      <c r="Q23" s="23"/>
      <c r="R23" s="23"/>
      <c r="S23" s="23"/>
      <c r="T23" s="23"/>
      <c r="U23" s="23"/>
      <c r="V23" s="23">
        <v>54</v>
      </c>
      <c r="W23" s="521">
        <v>2945955.88</v>
      </c>
      <c r="AA23" s="421"/>
      <c r="AB23" s="421"/>
    </row>
    <row r="24" spans="1:28" x14ac:dyDescent="0.2">
      <c r="A24" s="26" t="s">
        <v>1357</v>
      </c>
      <c r="B24" s="23">
        <v>36</v>
      </c>
      <c r="C24" s="23"/>
      <c r="D24" s="23"/>
      <c r="E24" s="23"/>
      <c r="F24" s="23"/>
      <c r="G24" s="23"/>
      <c r="H24" s="23"/>
      <c r="I24" s="23"/>
      <c r="J24" s="23"/>
      <c r="K24" s="23">
        <v>36</v>
      </c>
      <c r="L24" s="521">
        <v>1508156.88</v>
      </c>
      <c r="M24" s="23">
        <v>36</v>
      </c>
      <c r="N24" s="23"/>
      <c r="O24" s="23"/>
      <c r="P24" s="23"/>
      <c r="Q24" s="23"/>
      <c r="R24" s="23"/>
      <c r="S24" s="23"/>
      <c r="T24" s="23"/>
      <c r="U24" s="23"/>
      <c r="V24" s="23">
        <v>36</v>
      </c>
      <c r="W24" s="521">
        <v>1834929.92</v>
      </c>
      <c r="AA24" s="421"/>
      <c r="AB24" s="421"/>
    </row>
    <row r="25" spans="1:28" x14ac:dyDescent="0.2">
      <c r="A25" s="26"/>
      <c r="B25" s="23"/>
      <c r="C25" s="23"/>
      <c r="D25" s="23"/>
      <c r="E25" s="23"/>
      <c r="F25" s="23"/>
      <c r="G25" s="23"/>
      <c r="H25" s="23"/>
      <c r="I25" s="23"/>
      <c r="J25" s="23"/>
      <c r="K25" s="23"/>
      <c r="L25" s="521"/>
      <c r="M25" s="23"/>
      <c r="N25" s="23"/>
      <c r="O25" s="23"/>
      <c r="P25" s="23"/>
      <c r="Q25" s="23"/>
      <c r="R25" s="23"/>
      <c r="S25" s="23"/>
      <c r="T25" s="23"/>
      <c r="U25" s="23"/>
      <c r="V25" s="23"/>
      <c r="W25" s="521"/>
      <c r="AA25" s="421"/>
      <c r="AB25" s="421"/>
    </row>
    <row r="26" spans="1:28" x14ac:dyDescent="0.2">
      <c r="A26" s="27" t="s">
        <v>5</v>
      </c>
      <c r="B26" s="28">
        <f>SUM(B27:B32)</f>
        <v>561</v>
      </c>
      <c r="C26" s="28"/>
      <c r="D26" s="28"/>
      <c r="E26" s="28"/>
      <c r="F26" s="28"/>
      <c r="G26" s="28"/>
      <c r="H26" s="28"/>
      <c r="I26" s="28"/>
      <c r="J26" s="28"/>
      <c r="K26" s="28">
        <f>SUM(K27:K32)</f>
        <v>561</v>
      </c>
      <c r="L26" s="520">
        <f>SUM(L27:L32)</f>
        <v>19458174.280000001</v>
      </c>
      <c r="M26" s="28">
        <f>SUM(M27:M32)</f>
        <v>561</v>
      </c>
      <c r="N26" s="28"/>
      <c r="O26" s="28"/>
      <c r="P26" s="28"/>
      <c r="Q26" s="28"/>
      <c r="R26" s="28"/>
      <c r="S26" s="28"/>
      <c r="T26" s="28"/>
      <c r="U26" s="28"/>
      <c r="V26" s="28">
        <f>SUM(V27:V32)</f>
        <v>561</v>
      </c>
      <c r="W26" s="520">
        <f>SUM(W27:W32)</f>
        <v>69543761.159999996</v>
      </c>
      <c r="X26" s="100"/>
      <c r="AA26" s="421"/>
      <c r="AB26" s="421"/>
    </row>
    <row r="27" spans="1:28" x14ac:dyDescent="0.2">
      <c r="A27" s="26" t="s">
        <v>15</v>
      </c>
      <c r="B27" s="23">
        <v>170</v>
      </c>
      <c r="C27" s="23"/>
      <c r="D27" s="23"/>
      <c r="E27" s="23"/>
      <c r="F27" s="23"/>
      <c r="G27" s="23"/>
      <c r="H27" s="23"/>
      <c r="I27" s="23"/>
      <c r="J27" s="23"/>
      <c r="K27" s="23">
        <v>170</v>
      </c>
      <c r="L27" s="521">
        <v>5943785</v>
      </c>
      <c r="M27" s="23">
        <v>170</v>
      </c>
      <c r="N27" s="23"/>
      <c r="O27" s="23"/>
      <c r="P27" s="23"/>
      <c r="Q27" s="23"/>
      <c r="R27" s="23"/>
      <c r="S27" s="23"/>
      <c r="T27" s="23"/>
      <c r="U27" s="23"/>
      <c r="V27" s="23">
        <v>170</v>
      </c>
      <c r="W27" s="521">
        <v>9016584.3200000003</v>
      </c>
      <c r="AA27" s="421"/>
      <c r="AB27" s="421"/>
    </row>
    <row r="28" spans="1:28" x14ac:dyDescent="0.2">
      <c r="A28" s="26" t="s">
        <v>1358</v>
      </c>
      <c r="B28" s="23">
        <v>86</v>
      </c>
      <c r="C28" s="23"/>
      <c r="D28" s="23"/>
      <c r="E28" s="23"/>
      <c r="F28" s="23"/>
      <c r="G28" s="23"/>
      <c r="H28" s="23"/>
      <c r="I28" s="23"/>
      <c r="J28" s="23"/>
      <c r="K28" s="23">
        <v>86</v>
      </c>
      <c r="L28" s="521">
        <v>3213950.48</v>
      </c>
      <c r="M28" s="23">
        <v>86</v>
      </c>
      <c r="N28" s="23"/>
      <c r="O28" s="23"/>
      <c r="P28" s="23"/>
      <c r="Q28" s="23"/>
      <c r="R28" s="23"/>
      <c r="S28" s="23"/>
      <c r="T28" s="23"/>
      <c r="U28" s="23"/>
      <c r="V28" s="23">
        <v>86</v>
      </c>
      <c r="W28" s="521">
        <v>9665747.0800000001</v>
      </c>
      <c r="AA28" s="421"/>
      <c r="AB28" s="421"/>
    </row>
    <row r="29" spans="1:28" x14ac:dyDescent="0.2">
      <c r="A29" s="26" t="s">
        <v>1359</v>
      </c>
      <c r="B29" s="23">
        <v>76</v>
      </c>
      <c r="C29" s="23"/>
      <c r="D29" s="23"/>
      <c r="E29" s="23"/>
      <c r="F29" s="23"/>
      <c r="G29" s="23"/>
      <c r="H29" s="23"/>
      <c r="I29" s="23"/>
      <c r="J29" s="23"/>
      <c r="K29" s="23">
        <v>76</v>
      </c>
      <c r="L29" s="521">
        <v>2874247</v>
      </c>
      <c r="M29" s="23">
        <v>76</v>
      </c>
      <c r="N29" s="23"/>
      <c r="O29" s="23"/>
      <c r="P29" s="23"/>
      <c r="Q29" s="23"/>
      <c r="R29" s="23"/>
      <c r="S29" s="23"/>
      <c r="T29" s="23"/>
      <c r="U29" s="23"/>
      <c r="V29" s="23">
        <v>76</v>
      </c>
      <c r="W29" s="521">
        <v>16487434.48</v>
      </c>
      <c r="AA29" s="421"/>
      <c r="AB29" s="421"/>
    </row>
    <row r="30" spans="1:28" x14ac:dyDescent="0.2">
      <c r="A30" s="26" t="s">
        <v>1360</v>
      </c>
      <c r="B30" s="23">
        <v>115</v>
      </c>
      <c r="C30" s="23"/>
      <c r="D30" s="23"/>
      <c r="E30" s="23"/>
      <c r="F30" s="23"/>
      <c r="G30" s="23"/>
      <c r="H30" s="23"/>
      <c r="I30" s="23"/>
      <c r="J30" s="23"/>
      <c r="K30" s="23">
        <v>115</v>
      </c>
      <c r="L30" s="521">
        <v>4013202.4</v>
      </c>
      <c r="M30" s="23">
        <v>115</v>
      </c>
      <c r="N30" s="23"/>
      <c r="O30" s="23"/>
      <c r="P30" s="23"/>
      <c r="Q30" s="23"/>
      <c r="R30" s="23"/>
      <c r="S30" s="23"/>
      <c r="T30" s="23"/>
      <c r="U30" s="23"/>
      <c r="V30" s="23">
        <v>115</v>
      </c>
      <c r="W30" s="521">
        <v>5590689</v>
      </c>
      <c r="AA30" s="421"/>
      <c r="AB30" s="421"/>
    </row>
    <row r="31" spans="1:28" x14ac:dyDescent="0.2">
      <c r="A31" s="26" t="s">
        <v>16</v>
      </c>
      <c r="B31" s="23">
        <v>83</v>
      </c>
      <c r="C31" s="23"/>
      <c r="D31" s="23"/>
      <c r="E31" s="23"/>
      <c r="F31" s="23"/>
      <c r="G31" s="23"/>
      <c r="H31" s="23"/>
      <c r="I31" s="23"/>
      <c r="J31" s="23"/>
      <c r="K31" s="23">
        <v>83</v>
      </c>
      <c r="L31" s="521">
        <v>2396909.2799999998</v>
      </c>
      <c r="M31" s="23">
        <v>83</v>
      </c>
      <c r="N31" s="23"/>
      <c r="O31" s="23"/>
      <c r="P31" s="23"/>
      <c r="Q31" s="23"/>
      <c r="R31" s="23"/>
      <c r="S31" s="23"/>
      <c r="T31" s="23"/>
      <c r="U31" s="23"/>
      <c r="V31" s="23">
        <v>83</v>
      </c>
      <c r="W31" s="521">
        <v>3412375.76</v>
      </c>
      <c r="AA31" s="421"/>
      <c r="AB31" s="421"/>
    </row>
    <row r="32" spans="1:28" x14ac:dyDescent="0.2">
      <c r="A32" s="26" t="s">
        <v>1361</v>
      </c>
      <c r="B32" s="23">
        <v>31</v>
      </c>
      <c r="C32" s="23"/>
      <c r="D32" s="23"/>
      <c r="E32" s="23"/>
      <c r="F32" s="23"/>
      <c r="G32" s="23"/>
      <c r="H32" s="23"/>
      <c r="I32" s="23"/>
      <c r="J32" s="23"/>
      <c r="K32" s="23">
        <v>31</v>
      </c>
      <c r="L32" s="521">
        <v>1016080.12</v>
      </c>
      <c r="M32" s="23">
        <v>31</v>
      </c>
      <c r="N32" s="23"/>
      <c r="O32" s="23"/>
      <c r="P32" s="23"/>
      <c r="Q32" s="23"/>
      <c r="R32" s="23"/>
      <c r="S32" s="23"/>
      <c r="T32" s="23"/>
      <c r="U32" s="23"/>
      <c r="V32" s="23">
        <v>31</v>
      </c>
      <c r="W32" s="521">
        <v>25370930.52</v>
      </c>
      <c r="AA32" s="421"/>
      <c r="AB32" s="421"/>
    </row>
    <row r="33" spans="1:28" x14ac:dyDescent="0.2">
      <c r="A33" s="26"/>
      <c r="B33" s="23"/>
      <c r="C33" s="23"/>
      <c r="D33" s="23"/>
      <c r="E33" s="23"/>
      <c r="F33" s="23"/>
      <c r="G33" s="23"/>
      <c r="H33" s="23"/>
      <c r="I33" s="23"/>
      <c r="J33" s="23"/>
      <c r="K33" s="23"/>
      <c r="L33" s="33"/>
      <c r="M33" s="23"/>
      <c r="N33" s="23"/>
      <c r="O33" s="23"/>
      <c r="P33" s="23"/>
      <c r="Q33" s="23"/>
      <c r="R33" s="23"/>
      <c r="S33" s="23"/>
      <c r="T33" s="23"/>
      <c r="U33" s="23"/>
      <c r="V33" s="23"/>
      <c r="W33" s="33"/>
      <c r="AA33" s="421"/>
      <c r="AB33" s="421"/>
    </row>
    <row r="34" spans="1:28" x14ac:dyDescent="0.2">
      <c r="A34" s="27" t="s">
        <v>6</v>
      </c>
      <c r="B34" s="28">
        <f>SUM(B35:B40)</f>
        <v>749</v>
      </c>
      <c r="C34" s="28"/>
      <c r="D34" s="28"/>
      <c r="E34" s="28"/>
      <c r="F34" s="28"/>
      <c r="G34" s="28"/>
      <c r="H34" s="28"/>
      <c r="I34" s="28"/>
      <c r="J34" s="28"/>
      <c r="K34" s="28">
        <f>SUM(K35:K40)</f>
        <v>749</v>
      </c>
      <c r="L34" s="520">
        <f ca="1">SUM(L35:L435)</f>
        <v>2374268887.48</v>
      </c>
      <c r="M34" s="28">
        <f>SUM(M35:M40)</f>
        <v>749</v>
      </c>
      <c r="N34" s="28"/>
      <c r="O34" s="28"/>
      <c r="P34" s="28"/>
      <c r="Q34" s="28"/>
      <c r="R34" s="28"/>
      <c r="S34" s="28"/>
      <c r="T34" s="28"/>
      <c r="U34" s="28"/>
      <c r="V34" s="28">
        <f>SUM(V35:V40)</f>
        <v>749</v>
      </c>
      <c r="W34" s="520">
        <f>SUM(W35:W40)</f>
        <v>22751353.84</v>
      </c>
      <c r="X34" s="100"/>
      <c r="AA34" s="421"/>
      <c r="AB34" s="421"/>
    </row>
    <row r="35" spans="1:28" x14ac:dyDescent="0.2">
      <c r="A35" s="26" t="s">
        <v>17</v>
      </c>
      <c r="B35" s="23">
        <v>39</v>
      </c>
      <c r="C35" s="23"/>
      <c r="D35" s="23"/>
      <c r="E35" s="23"/>
      <c r="F35" s="23"/>
      <c r="G35" s="23"/>
      <c r="H35" s="23"/>
      <c r="I35" s="23"/>
      <c r="J35" s="23"/>
      <c r="K35" s="23">
        <v>39</v>
      </c>
      <c r="L35" s="521">
        <v>1026482.64</v>
      </c>
      <c r="M35" s="23">
        <v>39</v>
      </c>
      <c r="N35" s="23"/>
      <c r="O35" s="23"/>
      <c r="P35" s="23"/>
      <c r="Q35" s="23"/>
      <c r="R35" s="23"/>
      <c r="S35" s="23"/>
      <c r="T35" s="23"/>
      <c r="U35" s="23"/>
      <c r="V35" s="23">
        <v>39</v>
      </c>
      <c r="W35" s="521">
        <v>1026482.64</v>
      </c>
      <c r="AA35" s="421"/>
      <c r="AB35" s="421"/>
    </row>
    <row r="36" spans="1:28" x14ac:dyDescent="0.2">
      <c r="A36" s="26" t="s">
        <v>1362</v>
      </c>
      <c r="B36" s="23">
        <v>79</v>
      </c>
      <c r="C36" s="23"/>
      <c r="D36" s="23"/>
      <c r="E36" s="23"/>
      <c r="F36" s="23"/>
      <c r="G36" s="23"/>
      <c r="H36" s="23"/>
      <c r="I36" s="23"/>
      <c r="J36" s="23"/>
      <c r="K36" s="23">
        <v>79</v>
      </c>
      <c r="L36" s="521">
        <v>2309574.04</v>
      </c>
      <c r="M36" s="23">
        <v>79</v>
      </c>
      <c r="N36" s="23"/>
      <c r="O36" s="23"/>
      <c r="P36" s="23"/>
      <c r="Q36" s="23"/>
      <c r="R36" s="23"/>
      <c r="S36" s="23"/>
      <c r="T36" s="23"/>
      <c r="U36" s="23"/>
      <c r="V36" s="23">
        <v>79</v>
      </c>
      <c r="W36" s="521">
        <v>4159381.08</v>
      </c>
      <c r="AA36" s="421"/>
      <c r="AB36" s="421"/>
    </row>
    <row r="37" spans="1:28" x14ac:dyDescent="0.2">
      <c r="A37" s="26" t="s">
        <v>1363</v>
      </c>
      <c r="B37" s="23">
        <v>34</v>
      </c>
      <c r="C37" s="23"/>
      <c r="D37" s="23"/>
      <c r="E37" s="23"/>
      <c r="F37" s="23"/>
      <c r="G37" s="23"/>
      <c r="H37" s="23"/>
      <c r="I37" s="23"/>
      <c r="J37" s="23"/>
      <c r="K37" s="23">
        <v>34</v>
      </c>
      <c r="L37" s="521">
        <v>992348.32</v>
      </c>
      <c r="M37" s="23">
        <v>34</v>
      </c>
      <c r="N37" s="23"/>
      <c r="O37" s="23"/>
      <c r="P37" s="23"/>
      <c r="Q37" s="23"/>
      <c r="R37" s="23"/>
      <c r="S37" s="23"/>
      <c r="T37" s="23"/>
      <c r="U37" s="23"/>
      <c r="V37" s="23">
        <v>34</v>
      </c>
      <c r="W37" s="521">
        <v>1834697.6</v>
      </c>
      <c r="AA37" s="421"/>
      <c r="AB37" s="421"/>
    </row>
    <row r="38" spans="1:28" x14ac:dyDescent="0.2">
      <c r="A38" s="26" t="s">
        <v>1364</v>
      </c>
      <c r="B38" s="23">
        <v>57</v>
      </c>
      <c r="C38" s="23"/>
      <c r="D38" s="23"/>
      <c r="E38" s="23"/>
      <c r="F38" s="23"/>
      <c r="G38" s="23"/>
      <c r="H38" s="23"/>
      <c r="I38" s="23"/>
      <c r="J38" s="23"/>
      <c r="K38" s="23">
        <v>57</v>
      </c>
      <c r="L38" s="521">
        <v>1473148.92</v>
      </c>
      <c r="M38" s="23">
        <v>57</v>
      </c>
      <c r="N38" s="23"/>
      <c r="O38" s="23"/>
      <c r="P38" s="23"/>
      <c r="Q38" s="23"/>
      <c r="R38" s="23"/>
      <c r="S38" s="23"/>
      <c r="T38" s="23"/>
      <c r="U38" s="23"/>
      <c r="V38" s="23">
        <v>57</v>
      </c>
      <c r="W38" s="521">
        <v>2127160.48</v>
      </c>
      <c r="AA38" s="421"/>
      <c r="AB38" s="421"/>
    </row>
    <row r="39" spans="1:28" x14ac:dyDescent="0.2">
      <c r="A39" s="26" t="s">
        <v>18</v>
      </c>
      <c r="B39" s="23">
        <v>537</v>
      </c>
      <c r="C39" s="23"/>
      <c r="D39" s="23"/>
      <c r="E39" s="23"/>
      <c r="F39" s="23"/>
      <c r="G39" s="23"/>
      <c r="H39" s="23"/>
      <c r="I39" s="23"/>
      <c r="J39" s="23"/>
      <c r="K39" s="23">
        <v>537</v>
      </c>
      <c r="L39" s="521">
        <v>13349107.640000001</v>
      </c>
      <c r="M39" s="23">
        <v>537</v>
      </c>
      <c r="N39" s="23"/>
      <c r="O39" s="23"/>
      <c r="P39" s="23"/>
      <c r="Q39" s="23"/>
      <c r="R39" s="23"/>
      <c r="S39" s="23"/>
      <c r="T39" s="23"/>
      <c r="U39" s="23"/>
      <c r="V39" s="23">
        <v>537</v>
      </c>
      <c r="W39" s="521">
        <v>13349107.640000001</v>
      </c>
      <c r="AA39" s="421"/>
      <c r="AB39" s="421"/>
    </row>
    <row r="40" spans="1:28" x14ac:dyDescent="0.2">
      <c r="A40" s="26" t="s">
        <v>1365</v>
      </c>
      <c r="B40" s="23">
        <v>3</v>
      </c>
      <c r="C40" s="23"/>
      <c r="D40" s="23"/>
      <c r="E40" s="23"/>
      <c r="F40" s="23"/>
      <c r="G40" s="23"/>
      <c r="H40" s="23"/>
      <c r="I40" s="23"/>
      <c r="J40" s="23"/>
      <c r="K40" s="23">
        <v>3</v>
      </c>
      <c r="L40" s="521">
        <v>72392.160000000003</v>
      </c>
      <c r="M40" s="23">
        <v>3</v>
      </c>
      <c r="N40" s="23"/>
      <c r="O40" s="23"/>
      <c r="P40" s="23"/>
      <c r="Q40" s="23"/>
      <c r="R40" s="23"/>
      <c r="S40" s="23"/>
      <c r="T40" s="23"/>
      <c r="U40" s="23"/>
      <c r="V40" s="23">
        <v>3</v>
      </c>
      <c r="W40" s="521">
        <v>254524.4</v>
      </c>
      <c r="AA40" s="421"/>
      <c r="AB40" s="421"/>
    </row>
    <row r="41" spans="1:28" x14ac:dyDescent="0.2">
      <c r="A41" s="26"/>
      <c r="B41" s="23"/>
      <c r="C41" s="23"/>
      <c r="D41" s="23"/>
      <c r="E41" s="23"/>
      <c r="F41" s="23"/>
      <c r="G41" s="23"/>
      <c r="H41" s="23"/>
      <c r="I41" s="23"/>
      <c r="J41" s="23"/>
      <c r="K41" s="23"/>
      <c r="L41" s="33"/>
      <c r="M41" s="23"/>
      <c r="N41" s="23"/>
      <c r="O41" s="23"/>
      <c r="P41" s="23"/>
      <c r="Q41" s="23"/>
      <c r="R41" s="23"/>
      <c r="S41" s="23"/>
      <c r="T41" s="23"/>
      <c r="U41" s="23"/>
      <c r="V41" s="23"/>
      <c r="W41" s="33"/>
      <c r="AA41" s="421"/>
      <c r="AB41" s="421"/>
    </row>
    <row r="42" spans="1:28" x14ac:dyDescent="0.2">
      <c r="A42" s="27" t="s">
        <v>1366</v>
      </c>
      <c r="B42" s="28">
        <f>SUM(B43:B48)</f>
        <v>12840</v>
      </c>
      <c r="C42" s="28"/>
      <c r="D42" s="28"/>
      <c r="E42" s="28"/>
      <c r="F42" s="28"/>
      <c r="G42" s="28"/>
      <c r="H42" s="28"/>
      <c r="I42" s="28"/>
      <c r="J42" s="28"/>
      <c r="K42" s="28">
        <f>SUM(K43:K48)</f>
        <v>12840</v>
      </c>
      <c r="L42" s="520">
        <f ca="1">SUM(L43:L443)</f>
        <v>1177522916.8800001</v>
      </c>
      <c r="M42" s="28">
        <f>SUM(M43:M48)</f>
        <v>12840</v>
      </c>
      <c r="N42" s="28"/>
      <c r="O42" s="28"/>
      <c r="P42" s="28"/>
      <c r="Q42" s="28"/>
      <c r="R42" s="28"/>
      <c r="S42" s="28"/>
      <c r="T42" s="28"/>
      <c r="U42" s="28"/>
      <c r="V42" s="28">
        <f>SUM(V43:V48)</f>
        <v>12840</v>
      </c>
      <c r="W42" s="520">
        <f>SUM(W43:W48)</f>
        <v>564390831.63999987</v>
      </c>
      <c r="X42" s="100"/>
      <c r="AA42" s="421"/>
      <c r="AB42" s="421"/>
    </row>
    <row r="43" spans="1:28" x14ac:dyDescent="0.2">
      <c r="A43" s="26" t="s">
        <v>1367</v>
      </c>
      <c r="B43" s="23">
        <v>1811</v>
      </c>
      <c r="C43" s="23"/>
      <c r="D43" s="23"/>
      <c r="E43" s="23"/>
      <c r="F43" s="23"/>
      <c r="G43" s="23"/>
      <c r="H43" s="23"/>
      <c r="I43" s="23"/>
      <c r="J43" s="23"/>
      <c r="K43" s="23">
        <v>1811</v>
      </c>
      <c r="L43" s="521">
        <v>127998602.72</v>
      </c>
      <c r="M43" s="23">
        <v>1811</v>
      </c>
      <c r="N43" s="23"/>
      <c r="O43" s="23"/>
      <c r="P43" s="23"/>
      <c r="Q43" s="23"/>
      <c r="R43" s="23"/>
      <c r="S43" s="23"/>
      <c r="T43" s="23"/>
      <c r="U43" s="23"/>
      <c r="V43" s="23">
        <v>1811</v>
      </c>
      <c r="W43" s="521">
        <v>127998602.72</v>
      </c>
      <c r="AA43" s="421"/>
      <c r="AB43" s="421"/>
    </row>
    <row r="44" spans="1:28" x14ac:dyDescent="0.2">
      <c r="A44" s="26" t="s">
        <v>1368</v>
      </c>
      <c r="B44" s="23">
        <v>7897</v>
      </c>
      <c r="C44" s="23"/>
      <c r="D44" s="23"/>
      <c r="E44" s="23"/>
      <c r="F44" s="23"/>
      <c r="G44" s="23"/>
      <c r="H44" s="23"/>
      <c r="I44" s="23"/>
      <c r="J44" s="23"/>
      <c r="K44" s="23">
        <v>7897</v>
      </c>
      <c r="L44" s="521">
        <v>331671596.07999998</v>
      </c>
      <c r="M44" s="23">
        <v>7897</v>
      </c>
      <c r="N44" s="23"/>
      <c r="O44" s="23"/>
      <c r="P44" s="23"/>
      <c r="Q44" s="23"/>
      <c r="R44" s="23"/>
      <c r="S44" s="23"/>
      <c r="T44" s="23"/>
      <c r="U44" s="23"/>
      <c r="V44" s="23">
        <v>7897</v>
      </c>
      <c r="W44" s="521">
        <v>331822773.95999998</v>
      </c>
      <c r="AA44" s="421"/>
      <c r="AB44" s="421"/>
    </row>
    <row r="45" spans="1:28" x14ac:dyDescent="0.2">
      <c r="A45" s="26" t="s">
        <v>1369</v>
      </c>
      <c r="B45" s="23">
        <v>2642</v>
      </c>
      <c r="C45" s="23"/>
      <c r="D45" s="23"/>
      <c r="E45" s="23"/>
      <c r="F45" s="23"/>
      <c r="G45" s="23"/>
      <c r="H45" s="23"/>
      <c r="I45" s="23"/>
      <c r="J45" s="23"/>
      <c r="K45" s="23">
        <v>2642</v>
      </c>
      <c r="L45" s="521">
        <v>91074187.920000002</v>
      </c>
      <c r="M45" s="23">
        <v>2642</v>
      </c>
      <c r="N45" s="23"/>
      <c r="O45" s="23"/>
      <c r="P45" s="23"/>
      <c r="Q45" s="23"/>
      <c r="R45" s="23"/>
      <c r="S45" s="23"/>
      <c r="T45" s="23"/>
      <c r="U45" s="23"/>
      <c r="V45" s="23">
        <v>2642</v>
      </c>
      <c r="W45" s="521">
        <v>91074187.920000002</v>
      </c>
      <c r="AA45" s="421"/>
      <c r="AB45" s="421"/>
    </row>
    <row r="46" spans="1:28" x14ac:dyDescent="0.2">
      <c r="A46" s="26" t="s">
        <v>1370</v>
      </c>
      <c r="B46" s="23">
        <v>290</v>
      </c>
      <c r="C46" s="23"/>
      <c r="D46" s="23"/>
      <c r="E46" s="23"/>
      <c r="F46" s="23"/>
      <c r="G46" s="23"/>
      <c r="H46" s="23"/>
      <c r="I46" s="23"/>
      <c r="J46" s="23"/>
      <c r="K46" s="23">
        <v>290</v>
      </c>
      <c r="L46" s="521">
        <v>5784956</v>
      </c>
      <c r="M46" s="23">
        <v>290</v>
      </c>
      <c r="N46" s="23"/>
      <c r="O46" s="23"/>
      <c r="P46" s="23"/>
      <c r="Q46" s="23"/>
      <c r="R46" s="23"/>
      <c r="S46" s="23"/>
      <c r="T46" s="23"/>
      <c r="U46" s="23"/>
      <c r="V46" s="23">
        <v>290</v>
      </c>
      <c r="W46" s="521">
        <v>5784956</v>
      </c>
      <c r="AA46" s="421"/>
      <c r="AB46" s="421"/>
    </row>
    <row r="47" spans="1:28" x14ac:dyDescent="0.2">
      <c r="A47" s="26" t="s">
        <v>1371</v>
      </c>
      <c r="B47" s="23">
        <v>200</v>
      </c>
      <c r="C47" s="23"/>
      <c r="D47" s="23"/>
      <c r="E47" s="23"/>
      <c r="F47" s="23"/>
      <c r="G47" s="23"/>
      <c r="H47" s="23"/>
      <c r="I47" s="23"/>
      <c r="J47" s="23"/>
      <c r="K47" s="23">
        <v>200</v>
      </c>
      <c r="L47" s="521">
        <v>7710311.04</v>
      </c>
      <c r="M47" s="23">
        <v>200</v>
      </c>
      <c r="N47" s="23"/>
      <c r="O47" s="23"/>
      <c r="P47" s="23"/>
      <c r="Q47" s="23"/>
      <c r="R47" s="23"/>
      <c r="S47" s="23"/>
      <c r="T47" s="23"/>
      <c r="U47" s="23"/>
      <c r="V47" s="23">
        <v>200</v>
      </c>
      <c r="W47" s="521">
        <v>7710311.04</v>
      </c>
      <c r="AA47" s="421"/>
      <c r="AB47" s="421"/>
    </row>
    <row r="48" spans="1:28" x14ac:dyDescent="0.2">
      <c r="A48" s="26"/>
      <c r="B48" s="23"/>
      <c r="C48" s="23"/>
      <c r="D48" s="23"/>
      <c r="E48" s="23"/>
      <c r="F48" s="23"/>
      <c r="G48" s="23"/>
      <c r="H48" s="23"/>
      <c r="I48" s="23"/>
      <c r="J48" s="23"/>
      <c r="K48" s="23"/>
      <c r="L48" s="521"/>
      <c r="M48" s="23"/>
      <c r="N48" s="23"/>
      <c r="O48" s="23"/>
      <c r="P48" s="23"/>
      <c r="Q48" s="23"/>
      <c r="R48" s="23"/>
      <c r="S48" s="23"/>
      <c r="T48" s="23"/>
      <c r="U48" s="23"/>
      <c r="V48" s="23"/>
      <c r="W48" s="521"/>
      <c r="AA48" s="421"/>
      <c r="AB48" s="421"/>
    </row>
    <row r="49" spans="1:28" x14ac:dyDescent="0.2">
      <c r="A49" s="27" t="s">
        <v>1372</v>
      </c>
      <c r="B49" s="522"/>
      <c r="C49" s="523"/>
      <c r="D49" s="523"/>
      <c r="E49" s="523"/>
      <c r="F49" s="523"/>
      <c r="G49" s="523"/>
      <c r="H49" s="523"/>
      <c r="I49" s="523"/>
      <c r="J49" s="523"/>
      <c r="K49" s="524"/>
      <c r="L49" s="520">
        <f>SUM(L50:L54)</f>
        <v>136933803.28</v>
      </c>
      <c r="M49" s="522"/>
      <c r="N49" s="523"/>
      <c r="O49" s="523"/>
      <c r="P49" s="523"/>
      <c r="Q49" s="523"/>
      <c r="R49" s="523"/>
      <c r="S49" s="523"/>
      <c r="T49" s="523"/>
      <c r="U49" s="523"/>
      <c r="V49" s="524">
        <f>SUM(V50:V54)</f>
        <v>4339</v>
      </c>
      <c r="W49" s="520">
        <f>SUM(W50:W54)</f>
        <v>136933803.28</v>
      </c>
      <c r="X49"/>
      <c r="AA49" s="421"/>
      <c r="AB49" s="421"/>
    </row>
    <row r="50" spans="1:28" x14ac:dyDescent="0.2">
      <c r="A50" s="26" t="s">
        <v>1373</v>
      </c>
      <c r="B50" s="32">
        <v>17</v>
      </c>
      <c r="K50" s="21">
        <v>17</v>
      </c>
      <c r="L50" s="521">
        <v>319268.03999999998</v>
      </c>
      <c r="M50" s="32"/>
      <c r="V50" s="21">
        <v>17</v>
      </c>
      <c r="W50" s="521">
        <v>319268.03999999998</v>
      </c>
      <c r="X50"/>
      <c r="AA50" s="421"/>
      <c r="AB50" s="421"/>
    </row>
    <row r="51" spans="1:28" x14ac:dyDescent="0.2">
      <c r="A51" s="26" t="s">
        <v>1374</v>
      </c>
      <c r="B51" s="32">
        <v>72</v>
      </c>
      <c r="K51" s="21">
        <v>72</v>
      </c>
      <c r="L51" s="521">
        <v>4546986.84</v>
      </c>
      <c r="M51" s="32"/>
      <c r="V51" s="21">
        <v>72</v>
      </c>
      <c r="W51" s="521">
        <v>4546986.84</v>
      </c>
      <c r="X51"/>
      <c r="AA51" s="421"/>
      <c r="AB51" s="421"/>
    </row>
    <row r="52" spans="1:28" x14ac:dyDescent="0.2">
      <c r="A52" s="26" t="s">
        <v>1375</v>
      </c>
      <c r="B52" s="32">
        <v>1367</v>
      </c>
      <c r="K52" s="21">
        <v>1367</v>
      </c>
      <c r="L52" s="521">
        <v>30965449.16</v>
      </c>
      <c r="M52" s="32"/>
      <c r="V52" s="21">
        <v>1367</v>
      </c>
      <c r="W52" s="521">
        <v>30965449.16</v>
      </c>
      <c r="X52"/>
      <c r="AA52" s="421"/>
      <c r="AB52" s="421"/>
    </row>
    <row r="53" spans="1:28" x14ac:dyDescent="0.2">
      <c r="A53" s="26" t="s">
        <v>1376</v>
      </c>
      <c r="B53" s="32">
        <v>19</v>
      </c>
      <c r="K53" s="21">
        <v>19</v>
      </c>
      <c r="L53" s="521">
        <v>978120</v>
      </c>
      <c r="M53" s="32"/>
      <c r="V53" s="21">
        <v>19</v>
      </c>
      <c r="W53" s="521">
        <v>978120</v>
      </c>
      <c r="X53"/>
      <c r="AA53" s="421"/>
      <c r="AB53" s="421"/>
    </row>
    <row r="54" spans="1:28" x14ac:dyDescent="0.2">
      <c r="A54" s="26" t="s">
        <v>1377</v>
      </c>
      <c r="B54" s="32">
        <v>2864</v>
      </c>
      <c r="K54" s="21">
        <v>2864</v>
      </c>
      <c r="L54" s="521">
        <v>100123979.23999999</v>
      </c>
      <c r="M54" s="32"/>
      <c r="V54" s="21">
        <v>2864</v>
      </c>
      <c r="W54" s="521">
        <v>100123979.23999999</v>
      </c>
      <c r="X54"/>
      <c r="AA54" s="421"/>
      <c r="AB54" s="421"/>
    </row>
    <row r="55" spans="1:28" x14ac:dyDescent="0.2">
      <c r="A55" s="26" t="s">
        <v>1378</v>
      </c>
      <c r="B55" s="32">
        <v>3</v>
      </c>
      <c r="K55" s="21">
        <v>3</v>
      </c>
      <c r="L55" s="521">
        <v>42000</v>
      </c>
      <c r="M55" s="32"/>
      <c r="V55" s="21">
        <v>3</v>
      </c>
      <c r="W55" s="521">
        <v>42000</v>
      </c>
      <c r="X55"/>
      <c r="AA55" s="421"/>
      <c r="AB55" s="421"/>
    </row>
    <row r="56" spans="1:28" x14ac:dyDescent="0.2">
      <c r="A56" s="26"/>
      <c r="B56" s="32"/>
      <c r="L56" s="521"/>
      <c r="M56" s="32"/>
      <c r="W56" s="521"/>
      <c r="X56"/>
      <c r="AA56" s="421"/>
      <c r="AB56" s="421"/>
    </row>
    <row r="57" spans="1:28" x14ac:dyDescent="0.2">
      <c r="A57" s="27" t="s">
        <v>1379</v>
      </c>
      <c r="B57" s="522"/>
      <c r="C57" s="523"/>
      <c r="D57" s="523"/>
      <c r="E57" s="523"/>
      <c r="F57" s="523"/>
      <c r="G57" s="523"/>
      <c r="H57" s="523"/>
      <c r="I57" s="523"/>
      <c r="J57" s="523">
        <f>SUM(J58:J59)</f>
        <v>2930</v>
      </c>
      <c r="K57" s="524">
        <f>SUM(K58:K59)</f>
        <v>2930</v>
      </c>
      <c r="L57" s="520">
        <f>SUM(L58:L59)</f>
        <v>42147330.759999998</v>
      </c>
      <c r="M57" s="522"/>
      <c r="N57" s="523"/>
      <c r="O57" s="523"/>
      <c r="P57" s="523"/>
      <c r="Q57" s="523"/>
      <c r="R57" s="523"/>
      <c r="S57" s="523"/>
      <c r="T57" s="523"/>
      <c r="U57" s="523">
        <f>SUM(U58:U59)</f>
        <v>2968</v>
      </c>
      <c r="V57" s="524">
        <f>SUM(V58:V59)</f>
        <v>2968</v>
      </c>
      <c r="W57" s="520">
        <f>SUM(W58:W59)</f>
        <v>46147330.759999998</v>
      </c>
      <c r="X57"/>
      <c r="AA57" s="421"/>
      <c r="AB57" s="421"/>
    </row>
    <row r="58" spans="1:28" x14ac:dyDescent="0.2">
      <c r="A58" s="26" t="s">
        <v>1380</v>
      </c>
      <c r="B58" s="32"/>
      <c r="J58" s="21">
        <v>2412</v>
      </c>
      <c r="K58" s="21">
        <f>SUM(B58:J58)</f>
        <v>2412</v>
      </c>
      <c r="L58" s="521">
        <v>36177192.719999999</v>
      </c>
      <c r="M58" s="32"/>
      <c r="U58" s="21">
        <v>2428</v>
      </c>
      <c r="V58" s="21">
        <v>2428</v>
      </c>
      <c r="W58" s="521">
        <v>38177192.719999999</v>
      </c>
      <c r="X58"/>
      <c r="AA58" s="421"/>
      <c r="AB58" s="421"/>
    </row>
    <row r="59" spans="1:28" x14ac:dyDescent="0.2">
      <c r="A59" s="26" t="s">
        <v>1381</v>
      </c>
      <c r="B59" s="32"/>
      <c r="J59" s="21">
        <v>518</v>
      </c>
      <c r="K59" s="21">
        <f>SUM(B59:J59)</f>
        <v>518</v>
      </c>
      <c r="L59" s="521">
        <v>5970138.04</v>
      </c>
      <c r="M59" s="32"/>
      <c r="U59" s="21">
        <v>540</v>
      </c>
      <c r="V59" s="21">
        <v>540</v>
      </c>
      <c r="W59" s="521">
        <v>7970138.04</v>
      </c>
      <c r="X59"/>
      <c r="AA59" s="421"/>
      <c r="AB59" s="421"/>
    </row>
    <row r="60" spans="1:28" x14ac:dyDescent="0.2">
      <c r="A60" s="27" t="s">
        <v>88</v>
      </c>
      <c r="B60" s="522"/>
      <c r="C60" s="523"/>
      <c r="D60" s="523">
        <f>SUM(D61:D64)</f>
        <v>3811</v>
      </c>
      <c r="E60" s="523"/>
      <c r="F60" s="523"/>
      <c r="G60" s="523"/>
      <c r="H60" s="523"/>
      <c r="I60" s="523"/>
      <c r="J60" s="523"/>
      <c r="K60" s="524">
        <f>SUM(K61:K64)</f>
        <v>3811</v>
      </c>
      <c r="L60" s="520">
        <f>SUM(L61:L64)</f>
        <v>120792333.11999999</v>
      </c>
      <c r="M60" s="522"/>
      <c r="N60" s="523"/>
      <c r="O60" s="523">
        <f>SUM(O61:O64)</f>
        <v>4437</v>
      </c>
      <c r="P60" s="523"/>
      <c r="Q60" s="523"/>
      <c r="R60" s="523"/>
      <c r="S60" s="523"/>
      <c r="T60" s="523"/>
      <c r="U60" s="523"/>
      <c r="V60" s="524">
        <f>SUM(V61:V64)</f>
        <v>4437</v>
      </c>
      <c r="W60" s="520">
        <f>SUM(W61:W64)</f>
        <v>131654365.31999999</v>
      </c>
      <c r="X60"/>
      <c r="AA60" s="421"/>
      <c r="AB60" s="421"/>
    </row>
    <row r="61" spans="1:28" x14ac:dyDescent="0.2">
      <c r="A61" s="26" t="s">
        <v>88</v>
      </c>
      <c r="B61" s="32"/>
      <c r="D61" s="21">
        <v>3209</v>
      </c>
      <c r="K61" s="21">
        <f>SUM(B61:J61)</f>
        <v>3209</v>
      </c>
      <c r="L61" s="525">
        <v>101692637.52</v>
      </c>
      <c r="M61" s="32"/>
      <c r="O61" s="21">
        <v>3209</v>
      </c>
      <c r="V61" s="21">
        <f>SUM(M61:U61)</f>
        <v>3209</v>
      </c>
      <c r="W61" s="521">
        <v>101692637.52</v>
      </c>
      <c r="X61"/>
      <c r="AA61" s="421"/>
      <c r="AB61" s="421"/>
    </row>
    <row r="62" spans="1:28" x14ac:dyDescent="0.2">
      <c r="A62" s="26" t="s">
        <v>1382</v>
      </c>
      <c r="B62" s="32"/>
      <c r="D62" s="21">
        <v>585</v>
      </c>
      <c r="K62" s="21">
        <f>SUM(B62:J62)</f>
        <v>585</v>
      </c>
      <c r="L62" s="521">
        <v>18453464.399999999</v>
      </c>
      <c r="M62" s="32"/>
      <c r="O62" s="21">
        <v>1185</v>
      </c>
      <c r="V62" s="21">
        <f>SUM(M62:U62)</f>
        <v>1185</v>
      </c>
      <c r="W62" s="521">
        <v>28451666.399999999</v>
      </c>
      <c r="X62"/>
      <c r="AA62" s="421"/>
      <c r="AB62" s="421"/>
    </row>
    <row r="63" spans="1:28" x14ac:dyDescent="0.2">
      <c r="A63" s="26" t="s">
        <v>1383</v>
      </c>
      <c r="B63" s="32"/>
      <c r="D63" s="21">
        <v>17</v>
      </c>
      <c r="K63" s="21">
        <f>SUM(B63:J63)</f>
        <v>17</v>
      </c>
      <c r="L63" s="521">
        <v>646231.19999999995</v>
      </c>
      <c r="M63" s="32"/>
      <c r="O63" s="21">
        <v>43</v>
      </c>
      <c r="V63" s="21">
        <f>SUM(M63:U63)</f>
        <v>43</v>
      </c>
      <c r="W63" s="521">
        <v>1510061.4</v>
      </c>
      <c r="X63"/>
      <c r="AA63" s="421"/>
      <c r="AB63" s="421"/>
    </row>
    <row r="64" spans="1:28" x14ac:dyDescent="0.2">
      <c r="A64" s="26"/>
      <c r="B64" s="32"/>
      <c r="L64" s="521"/>
      <c r="M64" s="32"/>
      <c r="W64" s="521"/>
      <c r="X64"/>
      <c r="AA64" s="421"/>
      <c r="AB64" s="421"/>
    </row>
    <row r="65" spans="1:28" x14ac:dyDescent="0.2">
      <c r="A65" s="27" t="s">
        <v>24</v>
      </c>
      <c r="B65" s="522"/>
      <c r="C65" s="523"/>
      <c r="D65" s="523"/>
      <c r="E65" s="523"/>
      <c r="F65" s="523"/>
      <c r="G65" s="523"/>
      <c r="H65" s="523"/>
      <c r="I65" s="523">
        <f>SUM(I66:I67)</f>
        <v>107</v>
      </c>
      <c r="J65" s="523">
        <f>SUM(J66:J67)</f>
        <v>685</v>
      </c>
      <c r="K65" s="524">
        <f>SUM(K66:K67)</f>
        <v>792</v>
      </c>
      <c r="L65" s="520">
        <f>SUM(L66:L67)</f>
        <v>6747164.4000000004</v>
      </c>
      <c r="M65" s="522"/>
      <c r="N65" s="523"/>
      <c r="O65" s="523"/>
      <c r="P65" s="523"/>
      <c r="Q65" s="523"/>
      <c r="R65" s="523"/>
      <c r="S65" s="523"/>
      <c r="T65" s="523">
        <f>SUM(T66:T67)</f>
        <v>214</v>
      </c>
      <c r="U65" s="523">
        <f>SUM(U66:U67)</f>
        <v>790</v>
      </c>
      <c r="V65" s="524">
        <f>SUM(V66:V67)</f>
        <v>1004</v>
      </c>
      <c r="W65" s="520">
        <f>SUM(W66:W67)</f>
        <v>9082328.8000000007</v>
      </c>
      <c r="X65"/>
      <c r="AA65" s="421"/>
      <c r="AB65" s="421"/>
    </row>
    <row r="66" spans="1:28" x14ac:dyDescent="0.2">
      <c r="A66" s="26" t="s">
        <v>1384</v>
      </c>
      <c r="B66" s="32"/>
      <c r="I66" s="21">
        <v>107</v>
      </c>
      <c r="K66" s="21">
        <f>SUM(B66:J66)</f>
        <v>107</v>
      </c>
      <c r="L66" s="521">
        <v>1295564.3999999999</v>
      </c>
      <c r="M66" s="32"/>
      <c r="T66" s="21">
        <v>214</v>
      </c>
      <c r="V66" s="21">
        <f>SUM(M66:U66)</f>
        <v>214</v>
      </c>
      <c r="W66" s="521">
        <v>2591128.7999999998</v>
      </c>
      <c r="X66"/>
      <c r="AA66" s="421"/>
      <c r="AB66" s="421"/>
    </row>
    <row r="67" spans="1:28" x14ac:dyDescent="0.2">
      <c r="A67" s="26" t="s">
        <v>1385</v>
      </c>
      <c r="B67" s="32"/>
      <c r="J67" s="21">
        <v>685</v>
      </c>
      <c r="K67" s="21">
        <f>SUM(B67:J67)</f>
        <v>685</v>
      </c>
      <c r="L67" s="521">
        <v>5451600</v>
      </c>
      <c r="M67" s="32"/>
      <c r="U67" s="21">
        <v>790</v>
      </c>
      <c r="V67" s="21">
        <f>SUM(M67:U67)</f>
        <v>790</v>
      </c>
      <c r="W67" s="521">
        <v>6491200</v>
      </c>
      <c r="X67"/>
      <c r="AA67" s="421"/>
      <c r="AB67" s="421"/>
    </row>
    <row r="68" spans="1:28" ht="13.5" thickBot="1" x14ac:dyDescent="0.25">
      <c r="A68" s="26"/>
      <c r="B68" s="23"/>
      <c r="L68" s="521"/>
      <c r="M68" s="23"/>
      <c r="W68" s="521"/>
      <c r="X68"/>
      <c r="AA68" s="421"/>
      <c r="AB68" s="421"/>
    </row>
    <row r="69" spans="1:28" ht="13.5" thickBot="1" x14ac:dyDescent="0.25">
      <c r="A69" s="35" t="s">
        <v>23</v>
      </c>
      <c r="B69" s="36">
        <f>SUM(B8+B18+B26+B34+B42+B49+B57+B60+B65)</f>
        <v>14584</v>
      </c>
      <c r="C69" s="36">
        <f t="shared" ref="C69:L69" si="1">SUM(C8+C18+C26+C34+C42+C49+C57+C60+C65)</f>
        <v>0</v>
      </c>
      <c r="D69" s="36">
        <f t="shared" si="1"/>
        <v>3811</v>
      </c>
      <c r="E69" s="36">
        <f t="shared" si="1"/>
        <v>0</v>
      </c>
      <c r="F69" s="36">
        <f t="shared" si="1"/>
        <v>0</v>
      </c>
      <c r="G69" s="36">
        <f t="shared" si="1"/>
        <v>0</v>
      </c>
      <c r="H69" s="36">
        <f t="shared" si="1"/>
        <v>0</v>
      </c>
      <c r="I69" s="36">
        <f t="shared" si="1"/>
        <v>107</v>
      </c>
      <c r="J69" s="36">
        <f t="shared" si="1"/>
        <v>3615</v>
      </c>
      <c r="K69" s="36">
        <f t="shared" si="1"/>
        <v>22117</v>
      </c>
      <c r="L69" s="35">
        <f t="shared" ca="1" si="1"/>
        <v>14584</v>
      </c>
      <c r="M69" s="36">
        <f>SUM(M42+M34+M26+M18+M8)</f>
        <v>14584</v>
      </c>
      <c r="N69" s="36">
        <f t="shared" ref="N69:V69" si="2">SUM(N42+N34+N26+N18+N8)</f>
        <v>0</v>
      </c>
      <c r="O69" s="36">
        <f t="shared" si="2"/>
        <v>0</v>
      </c>
      <c r="P69" s="36">
        <f t="shared" si="2"/>
        <v>0</v>
      </c>
      <c r="Q69" s="36">
        <f t="shared" si="2"/>
        <v>0</v>
      </c>
      <c r="R69" s="36">
        <f t="shared" si="2"/>
        <v>0</v>
      </c>
      <c r="S69" s="36">
        <f t="shared" si="2"/>
        <v>0</v>
      </c>
      <c r="T69" s="36">
        <f t="shared" si="2"/>
        <v>0</v>
      </c>
      <c r="U69" s="36">
        <f t="shared" si="2"/>
        <v>0</v>
      </c>
      <c r="V69" s="36">
        <f t="shared" si="2"/>
        <v>14584</v>
      </c>
      <c r="W69" s="35">
        <f>SUM(W42+W34+W26+W18+W8)</f>
        <v>677546657.19999981</v>
      </c>
      <c r="X69" s="100"/>
      <c r="AA69" s="421"/>
      <c r="AB69" s="421"/>
    </row>
    <row r="70" spans="1:28" x14ac:dyDescent="0.2">
      <c r="A70" s="1" t="s">
        <v>297</v>
      </c>
      <c r="B70" s="2"/>
      <c r="C70" s="2"/>
      <c r="D70" s="2"/>
      <c r="E70" s="2"/>
      <c r="F70" s="2"/>
      <c r="G70" s="2"/>
      <c r="H70" s="2"/>
      <c r="I70" s="2"/>
      <c r="J70" s="2"/>
      <c r="K70" s="2"/>
      <c r="L70" s="2"/>
      <c r="M70" s="2"/>
      <c r="N70" s="2"/>
      <c r="O70" s="2"/>
      <c r="P70" s="7"/>
      <c r="Q70" s="97"/>
      <c r="R70"/>
      <c r="S70"/>
      <c r="T70" s="421"/>
      <c r="U70" s="421"/>
      <c r="V70" s="421"/>
      <c r="W70" s="421"/>
      <c r="X70" s="421"/>
      <c r="Y70" s="421"/>
      <c r="Z70" s="421"/>
      <c r="AA70" s="421"/>
      <c r="AB70" s="421"/>
    </row>
    <row r="71" spans="1:28" x14ac:dyDescent="0.2">
      <c r="A71" s="21" t="s">
        <v>291</v>
      </c>
      <c r="P71" s="421"/>
      <c r="Q71" s="97"/>
      <c r="R71"/>
      <c r="S71"/>
      <c r="T71"/>
      <c r="U71"/>
      <c r="V71" s="421"/>
      <c r="W71" s="421"/>
      <c r="X71" s="421"/>
      <c r="Y71" s="421"/>
      <c r="Z71" s="421"/>
      <c r="AA71" s="421"/>
      <c r="AB71" s="421"/>
    </row>
    <row r="72" spans="1:28" x14ac:dyDescent="0.2">
      <c r="A72" s="21" t="s">
        <v>295</v>
      </c>
      <c r="L72" s="526"/>
      <c r="P72" s="421"/>
      <c r="Q72" s="97"/>
      <c r="R72"/>
      <c r="S72"/>
      <c r="T72"/>
      <c r="U72"/>
      <c r="V72" s="421"/>
      <c r="W72" s="421"/>
      <c r="X72" s="421"/>
      <c r="Y72" s="421"/>
      <c r="Z72" s="421"/>
      <c r="AA72" s="421"/>
      <c r="AB72" s="421"/>
    </row>
    <row r="73" spans="1:28" x14ac:dyDescent="0.2">
      <c r="A73" s="21" t="s">
        <v>302</v>
      </c>
    </row>
  </sheetData>
  <mergeCells count="2">
    <mergeCell ref="B5:L5"/>
    <mergeCell ref="M5:W5"/>
  </mergeCells>
  <printOptions horizontalCentered="1"/>
  <pageMargins left="0.25" right="0.25" top="0.75" bottom="0.75" header="0.3" footer="0.3"/>
  <pageSetup paperSize="9" scale="68" fitToHeight="0" orientation="landscape" r:id="rId1"/>
  <headerFooter alignWithMargins="0">
    <oddHeader>&amp;C&amp;"Arial,Negrita"&amp;18PROYECTO DE PRESUPUESTO 2022</oddHeader>
    <oddFooter>&amp;L&amp;"Arial,Negrita"&amp;8PROYECTO DE PRESUPUESTO PARA EL AÑO FISCAL 2020
INFORMACIÓN PARA LA COMISIÓN DE PRESUPUESTO Y CUENTA GENERAL DE LA REPÚBLICA DEL CONGRESO DE LA REPÚBLICA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22">
    <tabColor theme="9" tint="-0.249977111117893"/>
    <pageSetUpPr fitToPage="1"/>
  </sheetPr>
  <dimension ref="A1:V25"/>
  <sheetViews>
    <sheetView zoomScaleNormal="100" zoomScaleSheetLayoutView="100" zoomScalePageLayoutView="90" workbookViewId="0">
      <selection activeCell="E26" sqref="E26"/>
    </sheetView>
  </sheetViews>
  <sheetFormatPr baseColWidth="10" defaultColWidth="11.42578125" defaultRowHeight="12" x14ac:dyDescent="0.2"/>
  <cols>
    <col min="1" max="1" width="62" style="421" customWidth="1"/>
    <col min="2" max="9" width="14.7109375" style="421" customWidth="1"/>
    <col min="10" max="16384" width="11.42578125" style="421"/>
  </cols>
  <sheetData>
    <row r="1" spans="1:22" s="121" customFormat="1" ht="15.75" x14ac:dyDescent="0.25">
      <c r="A1" s="95" t="s">
        <v>443</v>
      </c>
      <c r="B1" s="126"/>
      <c r="C1" s="125"/>
      <c r="D1" s="125"/>
      <c r="E1" s="125"/>
      <c r="F1" s="125"/>
      <c r="H1" s="122"/>
      <c r="I1" s="122"/>
    </row>
    <row r="2" spans="1:22" s="123" customFormat="1" ht="15.75" x14ac:dyDescent="0.2">
      <c r="A2" s="119" t="s">
        <v>328</v>
      </c>
      <c r="B2" s="122"/>
      <c r="C2" s="122"/>
      <c r="D2" s="122"/>
      <c r="E2" s="122"/>
      <c r="F2" s="122"/>
      <c r="G2" s="122"/>
      <c r="H2" s="122"/>
      <c r="I2" s="122"/>
      <c r="J2" s="122"/>
      <c r="K2" s="122"/>
      <c r="L2" s="122"/>
      <c r="M2" s="122"/>
      <c r="N2" s="122"/>
      <c r="O2" s="122"/>
      <c r="P2" s="122"/>
      <c r="Q2" s="122"/>
      <c r="R2" s="122"/>
      <c r="S2" s="122"/>
      <c r="T2" s="122"/>
      <c r="U2" s="122"/>
      <c r="V2" s="122"/>
    </row>
    <row r="3" spans="1:22" ht="12.75" thickBot="1" x14ac:dyDescent="0.25">
      <c r="A3" s="8"/>
      <c r="B3" s="10"/>
      <c r="E3" s="10"/>
    </row>
    <row r="4" spans="1:22" ht="12.75" thickBot="1" x14ac:dyDescent="0.25">
      <c r="A4" s="406" t="s">
        <v>10</v>
      </c>
      <c r="B4" s="623" t="s">
        <v>371</v>
      </c>
      <c r="C4" s="623"/>
      <c r="D4" s="624" t="s">
        <v>395</v>
      </c>
      <c r="E4" s="626"/>
      <c r="F4" s="624" t="s">
        <v>396</v>
      </c>
      <c r="G4" s="625"/>
      <c r="H4" s="624" t="s">
        <v>397</v>
      </c>
      <c r="I4" s="625"/>
    </row>
    <row r="5" spans="1:22" s="52" customFormat="1" ht="26.25" customHeight="1" x14ac:dyDescent="0.2">
      <c r="A5" s="189" t="s">
        <v>9</v>
      </c>
      <c r="B5" s="190" t="s">
        <v>137</v>
      </c>
      <c r="C5" s="191" t="s">
        <v>25</v>
      </c>
      <c r="D5" s="189" t="s">
        <v>137</v>
      </c>
      <c r="E5" s="405" t="s">
        <v>25</v>
      </c>
      <c r="F5" s="189" t="s">
        <v>137</v>
      </c>
      <c r="G5" s="405" t="s">
        <v>25</v>
      </c>
      <c r="H5" s="189" t="s">
        <v>137</v>
      </c>
      <c r="I5" s="405" t="s">
        <v>25</v>
      </c>
    </row>
    <row r="6" spans="1:22" ht="99.95" customHeight="1" x14ac:dyDescent="0.2">
      <c r="A6" s="102" t="s">
        <v>134</v>
      </c>
      <c r="B6" s="51">
        <v>21740</v>
      </c>
      <c r="C6" s="49">
        <v>543661435</v>
      </c>
      <c r="D6" s="45">
        <v>23744</v>
      </c>
      <c r="E6" s="46">
        <v>607408449</v>
      </c>
      <c r="F6" s="45">
        <v>24500</v>
      </c>
      <c r="G6" s="46">
        <v>807408449</v>
      </c>
      <c r="H6" s="45">
        <v>-2004</v>
      </c>
      <c r="I6" s="46">
        <v>-63747014</v>
      </c>
    </row>
    <row r="7" spans="1:22" x14ac:dyDescent="0.2">
      <c r="A7" s="102" t="s">
        <v>166</v>
      </c>
      <c r="B7" s="51"/>
      <c r="C7" s="49"/>
      <c r="D7" s="45"/>
      <c r="E7" s="46"/>
      <c r="F7" s="45"/>
      <c r="G7" s="46"/>
      <c r="H7" s="45">
        <v>0</v>
      </c>
      <c r="I7" s="46"/>
    </row>
    <row r="8" spans="1:22" x14ac:dyDescent="0.2">
      <c r="A8" s="102" t="s">
        <v>164</v>
      </c>
      <c r="B8" s="51"/>
      <c r="C8" s="49"/>
      <c r="D8" s="45"/>
      <c r="E8" s="46"/>
      <c r="F8" s="45"/>
      <c r="G8" s="46"/>
      <c r="H8" s="45">
        <v>0</v>
      </c>
      <c r="I8" s="46"/>
    </row>
    <row r="9" spans="1:22" x14ac:dyDescent="0.2">
      <c r="A9" s="38" t="s">
        <v>173</v>
      </c>
      <c r="B9" s="51"/>
      <c r="C9" s="49"/>
      <c r="D9" s="45"/>
      <c r="E9" s="46"/>
      <c r="F9" s="45"/>
      <c r="G9" s="46"/>
      <c r="H9" s="45">
        <v>0</v>
      </c>
      <c r="I9" s="46"/>
    </row>
    <row r="10" spans="1:22" x14ac:dyDescent="0.2">
      <c r="A10" s="102" t="s">
        <v>167</v>
      </c>
      <c r="B10" s="51">
        <v>19</v>
      </c>
      <c r="C10" s="49">
        <v>720720</v>
      </c>
      <c r="D10" s="45">
        <v>19</v>
      </c>
      <c r="E10" s="46">
        <v>382232</v>
      </c>
      <c r="F10" s="45">
        <v>19</v>
      </c>
      <c r="G10" s="46">
        <v>978120</v>
      </c>
      <c r="H10" s="45">
        <v>0</v>
      </c>
      <c r="I10" s="46"/>
    </row>
    <row r="11" spans="1:22" x14ac:dyDescent="0.2">
      <c r="A11" s="38" t="s">
        <v>165</v>
      </c>
      <c r="B11" s="51"/>
      <c r="C11" s="49"/>
      <c r="D11" s="45"/>
      <c r="E11" s="46"/>
      <c r="F11" s="45"/>
      <c r="G11" s="46"/>
      <c r="H11" s="45">
        <v>0</v>
      </c>
      <c r="I11" s="46"/>
    </row>
    <row r="12" spans="1:22" x14ac:dyDescent="0.2">
      <c r="A12" s="102" t="s">
        <v>172</v>
      </c>
      <c r="B12" s="51"/>
      <c r="C12" s="49"/>
      <c r="D12" s="45"/>
      <c r="E12" s="46"/>
      <c r="F12" s="45"/>
      <c r="G12" s="46"/>
      <c r="H12" s="45">
        <v>0</v>
      </c>
      <c r="I12" s="46"/>
    </row>
    <row r="13" spans="1:22" x14ac:dyDescent="0.2">
      <c r="A13" s="102" t="s">
        <v>27</v>
      </c>
      <c r="B13" s="51"/>
      <c r="C13" s="49">
        <v>48731335</v>
      </c>
      <c r="D13" s="45"/>
      <c r="E13" s="46">
        <v>49951718</v>
      </c>
      <c r="F13" s="45"/>
      <c r="G13" s="46">
        <v>49951718</v>
      </c>
      <c r="H13" s="45">
        <v>0</v>
      </c>
      <c r="I13" s="46"/>
    </row>
    <row r="14" spans="1:22" x14ac:dyDescent="0.2">
      <c r="A14" s="102" t="s">
        <v>169</v>
      </c>
      <c r="B14" s="51"/>
      <c r="C14" s="49"/>
      <c r="D14" s="45"/>
      <c r="E14" s="46"/>
      <c r="F14" s="45"/>
      <c r="G14" s="46"/>
      <c r="H14" s="45">
        <v>0</v>
      </c>
      <c r="I14" s="46"/>
    </row>
    <row r="15" spans="1:22" x14ac:dyDescent="0.2">
      <c r="A15" s="102" t="s">
        <v>26</v>
      </c>
      <c r="B15" s="51"/>
      <c r="C15" s="49">
        <v>34051094</v>
      </c>
      <c r="D15" s="45"/>
      <c r="E15" s="46">
        <v>31868340</v>
      </c>
      <c r="F15" s="45"/>
      <c r="G15" s="46">
        <v>31868340</v>
      </c>
      <c r="H15" s="45">
        <v>0</v>
      </c>
      <c r="I15" s="46"/>
    </row>
    <row r="16" spans="1:22" x14ac:dyDescent="0.2">
      <c r="A16" s="102" t="s">
        <v>170</v>
      </c>
      <c r="B16" s="51"/>
      <c r="C16" s="49"/>
      <c r="D16" s="45"/>
      <c r="E16" s="46"/>
      <c r="F16" s="45"/>
      <c r="G16" s="46"/>
      <c r="H16" s="45">
        <v>0</v>
      </c>
      <c r="I16" s="46"/>
    </row>
    <row r="17" spans="1:9" x14ac:dyDescent="0.2">
      <c r="A17" s="102" t="s">
        <v>168</v>
      </c>
      <c r="B17" s="51"/>
      <c r="C17" s="49"/>
      <c r="D17" s="45"/>
      <c r="E17" s="46"/>
      <c r="F17" s="45"/>
      <c r="G17" s="46"/>
      <c r="H17" s="45">
        <v>0</v>
      </c>
      <c r="I17" s="46"/>
    </row>
    <row r="18" spans="1:9" x14ac:dyDescent="0.2">
      <c r="A18" s="102" t="s">
        <v>171</v>
      </c>
      <c r="B18" s="51"/>
      <c r="C18" s="49"/>
      <c r="D18" s="45"/>
      <c r="E18" s="46"/>
      <c r="F18" s="45"/>
      <c r="G18" s="46"/>
      <c r="H18" s="45">
        <v>0</v>
      </c>
      <c r="I18" s="46"/>
    </row>
    <row r="19" spans="1:9" x14ac:dyDescent="0.2">
      <c r="A19" s="102" t="s">
        <v>28</v>
      </c>
      <c r="B19" s="51"/>
      <c r="C19" s="49">
        <v>28322371</v>
      </c>
      <c r="D19" s="45"/>
      <c r="E19" s="46">
        <v>36326138</v>
      </c>
      <c r="F19" s="45"/>
      <c r="G19" s="46">
        <v>36326138</v>
      </c>
      <c r="H19" s="45">
        <v>0</v>
      </c>
      <c r="I19" s="46"/>
    </row>
    <row r="20" spans="1:9" x14ac:dyDescent="0.2">
      <c r="A20" s="102" t="s">
        <v>163</v>
      </c>
      <c r="B20" s="51"/>
      <c r="C20" s="49">
        <v>13500</v>
      </c>
      <c r="D20" s="45"/>
      <c r="E20" s="46">
        <v>562326</v>
      </c>
      <c r="F20" s="45"/>
      <c r="G20" s="46">
        <v>562326</v>
      </c>
      <c r="H20" s="45">
        <v>0</v>
      </c>
      <c r="I20" s="46"/>
    </row>
    <row r="21" spans="1:9" ht="12.75" thickBot="1" x14ac:dyDescent="0.25">
      <c r="A21" s="102" t="s">
        <v>43</v>
      </c>
      <c r="B21" s="51"/>
      <c r="C21" s="49"/>
      <c r="D21" s="45"/>
      <c r="E21" s="46"/>
      <c r="F21" s="45"/>
      <c r="G21" s="46"/>
      <c r="H21" s="45">
        <v>0</v>
      </c>
      <c r="I21" s="46"/>
    </row>
    <row r="22" spans="1:9" ht="12.75" thickBot="1" x14ac:dyDescent="0.25">
      <c r="A22" s="35" t="s">
        <v>42</v>
      </c>
      <c r="B22" s="37">
        <f>SUM(B6:B21)</f>
        <v>21759</v>
      </c>
      <c r="C22" s="37">
        <f t="shared" ref="C22:I22" si="0">SUM(C6:C21)</f>
        <v>655500455</v>
      </c>
      <c r="D22" s="37">
        <f t="shared" si="0"/>
        <v>23763</v>
      </c>
      <c r="E22" s="37">
        <f t="shared" si="0"/>
        <v>726499203</v>
      </c>
      <c r="F22" s="37">
        <f t="shared" si="0"/>
        <v>24519</v>
      </c>
      <c r="G22" s="37">
        <f t="shared" si="0"/>
        <v>927095091</v>
      </c>
      <c r="H22" s="37">
        <f t="shared" si="0"/>
        <v>-2004</v>
      </c>
      <c r="I22" s="37">
        <f t="shared" si="0"/>
        <v>-63747014</v>
      </c>
    </row>
    <row r="23" spans="1:9" x14ac:dyDescent="0.2">
      <c r="A23" s="1" t="s">
        <v>333</v>
      </c>
      <c r="B23" s="2"/>
      <c r="C23" s="2"/>
      <c r="D23" s="2"/>
      <c r="E23" s="2"/>
      <c r="F23" s="2"/>
      <c r="G23" s="2"/>
      <c r="H23" s="2"/>
      <c r="I23" s="2"/>
    </row>
    <row r="24" spans="1:9" x14ac:dyDescent="0.2">
      <c r="A24" s="1" t="s">
        <v>84</v>
      </c>
      <c r="B24" s="2"/>
      <c r="C24" s="2"/>
      <c r="D24" s="2"/>
      <c r="E24" s="2"/>
      <c r="F24" s="2"/>
      <c r="G24" s="2"/>
      <c r="H24" s="2"/>
      <c r="I24" s="2"/>
    </row>
    <row r="25" spans="1:9" x14ac:dyDescent="0.2">
      <c r="A25" s="1"/>
      <c r="B25" s="2"/>
      <c r="C25" s="2"/>
      <c r="D25" s="2"/>
      <c r="E25" s="2"/>
      <c r="F25" s="2"/>
      <c r="G25" s="2"/>
      <c r="H25" s="2"/>
      <c r="I25" s="2"/>
    </row>
  </sheetData>
  <sortState xmlns:xlrd2="http://schemas.microsoft.com/office/spreadsheetml/2017/richdata2" ref="A9:A24">
    <sortCondition ref="A9:A24"/>
  </sortState>
  <mergeCells count="4">
    <mergeCell ref="B4:C4"/>
    <mergeCell ref="F4:G4"/>
    <mergeCell ref="H4:I4"/>
    <mergeCell ref="D4:E4"/>
  </mergeCells>
  <phoneticPr fontId="0" type="noConversion"/>
  <printOptions horizontalCentered="1"/>
  <pageMargins left="0.25" right="0.25" top="0.75" bottom="0.75" header="0.3" footer="0.3"/>
  <pageSetup paperSize="9" scale="81" orientation="landscape" r:id="rId1"/>
  <headerFooter alignWithMargins="0">
    <oddHeader>&amp;C&amp;"Arial,Negrita"&amp;18PROYECTO DE PRESUPUESTO 2022</oddHeader>
    <oddFooter>&amp;L&amp;"Arial,Negrita"&amp;8PROYECTO DE PRESUPUESTO PARA EL AÑO FISCAL 2020
INFORMACIÓN PARA LA COMISIÓN DE PRESUPUESTO Y CUENTA GENERAL DE LA REPÚBLICA DEL CONGRESO DE LA REPÚBLICA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23">
    <tabColor theme="9" tint="-0.249977111117893"/>
    <pageSetUpPr fitToPage="1"/>
  </sheetPr>
  <dimension ref="A1:AI56"/>
  <sheetViews>
    <sheetView zoomScale="70" zoomScaleNormal="70" zoomScaleSheetLayoutView="80" zoomScalePageLayoutView="85" workbookViewId="0">
      <selection activeCell="AI2" sqref="A2:AI57"/>
    </sheetView>
  </sheetViews>
  <sheetFormatPr baseColWidth="10" defaultColWidth="11.42578125" defaultRowHeight="12" x14ac:dyDescent="0.2"/>
  <cols>
    <col min="1" max="1" width="43.7109375" style="421" customWidth="1"/>
    <col min="2" max="14" width="8.7109375" style="421" customWidth="1"/>
    <col min="15" max="15" width="13.42578125" style="421" customWidth="1"/>
    <col min="16" max="16" width="12.85546875" style="421" customWidth="1"/>
    <col min="17" max="17" width="8.7109375" style="421" customWidth="1"/>
    <col min="18" max="18" width="13" style="421" customWidth="1"/>
    <col min="19" max="25" width="8.7109375" style="421" customWidth="1"/>
    <col min="26" max="26" width="13.5703125" style="421" customWidth="1"/>
    <col min="27" max="29" width="8.7109375" style="421" customWidth="1"/>
    <col min="30" max="30" width="13.140625" style="421" customWidth="1"/>
    <col min="31" max="31" width="14" style="421" customWidth="1"/>
    <col min="32" max="32" width="13.42578125" style="421" customWidth="1"/>
    <col min="33" max="33" width="13.85546875" style="421" customWidth="1"/>
    <col min="34" max="34" width="14.140625" style="421" customWidth="1"/>
    <col min="35" max="35" width="13.42578125" style="421" customWidth="1"/>
    <col min="36" max="16384" width="11.42578125" style="421"/>
  </cols>
  <sheetData>
    <row r="1" spans="1:35" s="107" customFormat="1" x14ac:dyDescent="0.2">
      <c r="A1" s="104" t="s">
        <v>398</v>
      </c>
    </row>
    <row r="2" spans="1:35" s="107" customFormat="1" x14ac:dyDescent="0.2">
      <c r="A2" s="105" t="s">
        <v>328</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row>
    <row r="3" spans="1:35" s="104" customFormat="1" ht="12.75" thickBot="1" x14ac:dyDescent="0.25">
      <c r="A3" s="104" t="s">
        <v>334</v>
      </c>
      <c r="T3" s="106"/>
    </row>
    <row r="4" spans="1:35" ht="30.75" customHeight="1" thickBot="1" x14ac:dyDescent="0.25">
      <c r="A4" s="618" t="s">
        <v>46</v>
      </c>
      <c r="B4" s="631" t="s">
        <v>374</v>
      </c>
      <c r="C4" s="631"/>
      <c r="D4" s="631"/>
      <c r="E4" s="631"/>
      <c r="F4" s="631"/>
      <c r="G4" s="631"/>
      <c r="H4" s="631"/>
      <c r="I4" s="631"/>
      <c r="J4" s="631"/>
      <c r="K4" s="631"/>
      <c r="L4" s="631"/>
      <c r="M4" s="631"/>
      <c r="N4" s="631"/>
      <c r="O4" s="631"/>
      <c r="P4" s="631"/>
      <c r="Q4" s="632" t="s">
        <v>399</v>
      </c>
      <c r="R4" s="631"/>
      <c r="S4" s="631"/>
      <c r="T4" s="631"/>
      <c r="U4" s="631"/>
      <c r="V4" s="631"/>
      <c r="W4" s="631"/>
      <c r="X4" s="631"/>
      <c r="Y4" s="631"/>
      <c r="Z4" s="631"/>
      <c r="AA4" s="631"/>
      <c r="AB4" s="631"/>
      <c r="AC4" s="631"/>
      <c r="AD4" s="631"/>
      <c r="AE4" s="633"/>
      <c r="AF4" s="627" t="s">
        <v>400</v>
      </c>
      <c r="AG4" s="628"/>
      <c r="AH4" s="627" t="s">
        <v>401</v>
      </c>
      <c r="AI4" s="628"/>
    </row>
    <row r="5" spans="1:35" ht="172.5" customHeight="1" x14ac:dyDescent="0.2">
      <c r="A5" s="629"/>
      <c r="B5" s="192" t="s">
        <v>11</v>
      </c>
      <c r="C5" s="193" t="s">
        <v>138</v>
      </c>
      <c r="D5" s="194" t="s">
        <v>263</v>
      </c>
      <c r="E5" s="194" t="s">
        <v>140</v>
      </c>
      <c r="F5" s="194" t="s">
        <v>175</v>
      </c>
      <c r="G5" s="194" t="s">
        <v>176</v>
      </c>
      <c r="H5" s="194" t="s">
        <v>177</v>
      </c>
      <c r="I5" s="194" t="s">
        <v>178</v>
      </c>
      <c r="J5" s="194" t="s">
        <v>141</v>
      </c>
      <c r="K5" s="194" t="s">
        <v>142</v>
      </c>
      <c r="L5" s="194" t="s">
        <v>143</v>
      </c>
      <c r="M5" s="194" t="s">
        <v>174</v>
      </c>
      <c r="N5" s="195" t="s">
        <v>111</v>
      </c>
      <c r="O5" s="196" t="s">
        <v>148</v>
      </c>
      <c r="P5" s="197" t="s">
        <v>147</v>
      </c>
      <c r="Q5" s="192" t="s">
        <v>11</v>
      </c>
      <c r="R5" s="193" t="s">
        <v>138</v>
      </c>
      <c r="S5" s="194" t="s">
        <v>139</v>
      </c>
      <c r="T5" s="194" t="s">
        <v>140</v>
      </c>
      <c r="U5" s="194" t="s">
        <v>175</v>
      </c>
      <c r="V5" s="194" t="s">
        <v>176</v>
      </c>
      <c r="W5" s="194" t="s">
        <v>177</v>
      </c>
      <c r="X5" s="194" t="s">
        <v>178</v>
      </c>
      <c r="Y5" s="194" t="s">
        <v>141</v>
      </c>
      <c r="Z5" s="194" t="s">
        <v>142</v>
      </c>
      <c r="AA5" s="194" t="s">
        <v>143</v>
      </c>
      <c r="AB5" s="194" t="s">
        <v>174</v>
      </c>
      <c r="AC5" s="195" t="s">
        <v>111</v>
      </c>
      <c r="AD5" s="196" t="s">
        <v>148</v>
      </c>
      <c r="AE5" s="197" t="s">
        <v>444</v>
      </c>
      <c r="AF5" s="198" t="s">
        <v>152</v>
      </c>
      <c r="AG5" s="198" t="s">
        <v>151</v>
      </c>
      <c r="AH5" s="198" t="s">
        <v>11</v>
      </c>
      <c r="AI5" s="197" t="s">
        <v>445</v>
      </c>
    </row>
    <row r="6" spans="1:35" ht="15.75" customHeight="1" thickBot="1" x14ac:dyDescent="0.25">
      <c r="A6" s="630"/>
      <c r="B6" s="199" t="s">
        <v>47</v>
      </c>
      <c r="C6" s="200" t="s">
        <v>48</v>
      </c>
      <c r="D6" s="201" t="s">
        <v>49</v>
      </c>
      <c r="E6" s="201" t="s">
        <v>50</v>
      </c>
      <c r="F6" s="202" t="s">
        <v>51</v>
      </c>
      <c r="G6" s="202" t="s">
        <v>52</v>
      </c>
      <c r="H6" s="202" t="s">
        <v>70</v>
      </c>
      <c r="I6" s="202" t="s">
        <v>110</v>
      </c>
      <c r="J6" s="202" t="s">
        <v>146</v>
      </c>
      <c r="K6" s="202" t="s">
        <v>150</v>
      </c>
      <c r="L6" s="202" t="s">
        <v>183</v>
      </c>
      <c r="M6" s="202" t="s">
        <v>184</v>
      </c>
      <c r="N6" s="203" t="s">
        <v>186</v>
      </c>
      <c r="O6" s="204" t="s">
        <v>187</v>
      </c>
      <c r="P6" s="205" t="s">
        <v>188</v>
      </c>
      <c r="Q6" s="199" t="s">
        <v>47</v>
      </c>
      <c r="R6" s="200" t="s">
        <v>48</v>
      </c>
      <c r="S6" s="201" t="s">
        <v>49</v>
      </c>
      <c r="T6" s="201" t="s">
        <v>50</v>
      </c>
      <c r="U6" s="202" t="s">
        <v>51</v>
      </c>
      <c r="V6" s="202" t="s">
        <v>52</v>
      </c>
      <c r="W6" s="202" t="s">
        <v>70</v>
      </c>
      <c r="X6" s="202" t="s">
        <v>110</v>
      </c>
      <c r="Y6" s="202" t="s">
        <v>146</v>
      </c>
      <c r="Z6" s="202" t="s">
        <v>150</v>
      </c>
      <c r="AA6" s="202" t="s">
        <v>183</v>
      </c>
      <c r="AB6" s="202" t="s">
        <v>184</v>
      </c>
      <c r="AC6" s="203" t="s">
        <v>186</v>
      </c>
      <c r="AD6" s="204" t="s">
        <v>187</v>
      </c>
      <c r="AE6" s="205" t="s">
        <v>188</v>
      </c>
      <c r="AF6" s="206"/>
      <c r="AG6" s="199"/>
      <c r="AH6" s="206"/>
      <c r="AI6" s="199"/>
    </row>
    <row r="7" spans="1:35" x14ac:dyDescent="0.2">
      <c r="A7" s="39"/>
      <c r="B7" s="13"/>
      <c r="C7" s="11"/>
      <c r="D7" s="11"/>
      <c r="E7" s="11"/>
      <c r="F7" s="11"/>
      <c r="G7" s="11"/>
      <c r="H7" s="11"/>
      <c r="I7" s="11"/>
      <c r="J7" s="11"/>
      <c r="K7" s="11"/>
      <c r="L7" s="11"/>
      <c r="M7" s="11"/>
      <c r="N7" s="8"/>
      <c r="O7" s="41"/>
      <c r="P7" s="14"/>
      <c r="Q7" s="13"/>
      <c r="R7" s="11"/>
      <c r="S7" s="11"/>
      <c r="T7" s="11"/>
      <c r="U7" s="11"/>
      <c r="V7" s="11"/>
      <c r="W7" s="11"/>
      <c r="X7" s="11"/>
      <c r="Y7" s="11"/>
      <c r="Z7" s="11"/>
      <c r="AA7" s="11"/>
      <c r="AB7" s="11"/>
      <c r="AC7" s="8"/>
      <c r="AD7" s="41"/>
      <c r="AE7" s="14"/>
      <c r="AF7" s="14">
        <f>O9-AD9</f>
        <v>0</v>
      </c>
      <c r="AG7" s="13"/>
      <c r="AH7" s="14"/>
      <c r="AI7" s="13"/>
    </row>
    <row r="8" spans="1:35" x14ac:dyDescent="0.2">
      <c r="A8" s="13" t="s">
        <v>53</v>
      </c>
      <c r="B8" s="13"/>
      <c r="C8" s="11"/>
      <c r="D8" s="11"/>
      <c r="E8" s="11"/>
      <c r="F8" s="11"/>
      <c r="G8" s="11"/>
      <c r="H8" s="11"/>
      <c r="I8" s="11"/>
      <c r="J8" s="11"/>
      <c r="K8" s="11"/>
      <c r="L8" s="11"/>
      <c r="M8" s="11"/>
      <c r="N8" s="8"/>
      <c r="O8" s="41"/>
      <c r="P8" s="14"/>
      <c r="Q8" s="13"/>
      <c r="R8" s="11"/>
      <c r="S8" s="11"/>
      <c r="T8" s="11"/>
      <c r="U8" s="11"/>
      <c r="V8" s="11"/>
      <c r="W8" s="11"/>
      <c r="X8" s="11"/>
      <c r="Y8" s="11"/>
      <c r="Z8" s="11"/>
      <c r="AA8" s="11"/>
      <c r="AB8" s="11"/>
      <c r="AC8" s="8"/>
      <c r="AD8" s="41"/>
      <c r="AE8" s="14"/>
      <c r="AF8" s="14"/>
      <c r="AG8" s="13"/>
      <c r="AH8" s="14"/>
      <c r="AI8" s="13"/>
    </row>
    <row r="9" spans="1:35" x14ac:dyDescent="0.2">
      <c r="A9" s="13" t="s">
        <v>1386</v>
      </c>
      <c r="B9" s="13">
        <v>202</v>
      </c>
      <c r="C9" s="527">
        <v>841.43252475199995</v>
      </c>
      <c r="D9" s="527">
        <v>3066.8425742499999</v>
      </c>
      <c r="E9" s="527"/>
      <c r="F9" s="527"/>
      <c r="G9" s="527"/>
      <c r="H9" s="527"/>
      <c r="I9" s="527"/>
      <c r="J9" s="527">
        <v>198.23202970200001</v>
      </c>
      <c r="K9" s="527">
        <v>4106.507128704</v>
      </c>
      <c r="L9" s="527">
        <v>1000</v>
      </c>
      <c r="M9" s="527"/>
      <c r="N9" s="528">
        <v>1000</v>
      </c>
      <c r="O9" s="529">
        <v>50278.085544447997</v>
      </c>
      <c r="P9" s="530">
        <v>10156173.279978495</v>
      </c>
      <c r="Q9" s="13">
        <v>202</v>
      </c>
      <c r="R9" s="527">
        <v>841.43252475199995</v>
      </c>
      <c r="S9" s="527">
        <v>3066.8425742499999</v>
      </c>
      <c r="T9" s="527"/>
      <c r="U9" s="527"/>
      <c r="V9" s="527"/>
      <c r="W9" s="527"/>
      <c r="X9" s="527"/>
      <c r="Y9" s="527">
        <v>198.23202970200001</v>
      </c>
      <c r="Z9" s="527">
        <v>4106.507128704</v>
      </c>
      <c r="AA9" s="527">
        <v>1000</v>
      </c>
      <c r="AB9" s="527"/>
      <c r="AC9" s="528">
        <v>1000</v>
      </c>
      <c r="AD9" s="529">
        <v>50278.085544447997</v>
      </c>
      <c r="AE9" s="530">
        <v>10156173.279978495</v>
      </c>
      <c r="AF9" s="529">
        <f>O9-AD9</f>
        <v>0</v>
      </c>
      <c r="AG9" s="529">
        <f>P9-AE9</f>
        <v>0</v>
      </c>
      <c r="AH9" s="529">
        <v>202</v>
      </c>
      <c r="AI9" s="529">
        <v>10156173.279978495</v>
      </c>
    </row>
    <row r="10" spans="1:35" x14ac:dyDescent="0.2">
      <c r="A10" s="13" t="s">
        <v>1387</v>
      </c>
      <c r="B10" s="47">
        <v>232</v>
      </c>
      <c r="C10" s="531">
        <v>707.76642241299999</v>
      </c>
      <c r="D10" s="531">
        <v>2404.60926724</v>
      </c>
      <c r="E10" s="531"/>
      <c r="F10" s="531"/>
      <c r="G10" s="531"/>
      <c r="H10" s="531"/>
      <c r="I10" s="531"/>
      <c r="J10" s="531">
        <v>166.60133620600001</v>
      </c>
      <c r="K10" s="527">
        <v>3278.9770258589997</v>
      </c>
      <c r="L10" s="527">
        <v>1000</v>
      </c>
      <c r="M10" s="527"/>
      <c r="N10" s="528">
        <v>1000</v>
      </c>
      <c r="O10" s="529">
        <v>40347.724310307996</v>
      </c>
      <c r="P10" s="530">
        <v>9360672.0399914552</v>
      </c>
      <c r="Q10" s="13">
        <v>232</v>
      </c>
      <c r="R10" s="527">
        <v>707.76642241299999</v>
      </c>
      <c r="S10" s="527">
        <v>2404.60926724</v>
      </c>
      <c r="T10" s="527"/>
      <c r="U10" s="527"/>
      <c r="V10" s="527"/>
      <c r="W10" s="527"/>
      <c r="X10" s="527"/>
      <c r="Y10" s="527">
        <v>166.60133620600001</v>
      </c>
      <c r="Z10" s="527">
        <v>3278.9770258589997</v>
      </c>
      <c r="AA10" s="527">
        <v>1000</v>
      </c>
      <c r="AB10" s="527"/>
      <c r="AC10" s="528">
        <v>1000</v>
      </c>
      <c r="AD10" s="529">
        <v>40347.724310307996</v>
      </c>
      <c r="AE10" s="530">
        <v>9360672.0399914552</v>
      </c>
      <c r="AF10" s="529">
        <f t="shared" ref="AF10:AI37" si="0">O10-AD10</f>
        <v>0</v>
      </c>
      <c r="AG10" s="529">
        <f t="shared" si="0"/>
        <v>0</v>
      </c>
      <c r="AH10" s="529">
        <v>232</v>
      </c>
      <c r="AI10" s="529">
        <v>9360672.0399914552</v>
      </c>
    </row>
    <row r="11" spans="1:35" x14ac:dyDescent="0.2">
      <c r="A11" s="13" t="s">
        <v>1388</v>
      </c>
      <c r="B11" s="13">
        <v>561</v>
      </c>
      <c r="C11" s="527">
        <v>647.25461675500003</v>
      </c>
      <c r="D11" s="527">
        <v>1940.03946524</v>
      </c>
      <c r="E11" s="527"/>
      <c r="F11" s="527"/>
      <c r="G11" s="527"/>
      <c r="H11" s="527"/>
      <c r="I11" s="527"/>
      <c r="J11" s="527">
        <v>219.89163992799999</v>
      </c>
      <c r="K11" s="527">
        <v>2807.1857219230001</v>
      </c>
      <c r="L11" s="527">
        <v>1000</v>
      </c>
      <c r="M11" s="527"/>
      <c r="N11" s="528">
        <v>1000</v>
      </c>
      <c r="O11" s="529">
        <v>34686.228663075999</v>
      </c>
      <c r="P11" s="530">
        <v>19458174.279985636</v>
      </c>
      <c r="Q11" s="13">
        <v>561</v>
      </c>
      <c r="R11" s="527">
        <v>647.25461675500003</v>
      </c>
      <c r="S11" s="527">
        <v>1940.03946524</v>
      </c>
      <c r="T11" s="527"/>
      <c r="U11" s="527"/>
      <c r="V11" s="527"/>
      <c r="W11" s="527"/>
      <c r="X11" s="527"/>
      <c r="Y11" s="527">
        <v>219.89163992799999</v>
      </c>
      <c r="Z11" s="527">
        <v>2807.1857219230001</v>
      </c>
      <c r="AA11" s="527">
        <v>1000</v>
      </c>
      <c r="AB11" s="527"/>
      <c r="AC11" s="528">
        <v>1000</v>
      </c>
      <c r="AD11" s="529">
        <v>34686.228663075999</v>
      </c>
      <c r="AE11" s="530">
        <v>19458174.279985636</v>
      </c>
      <c r="AF11" s="529">
        <f t="shared" si="0"/>
        <v>0</v>
      </c>
      <c r="AG11" s="529">
        <f t="shared" si="0"/>
        <v>0</v>
      </c>
      <c r="AH11" s="529">
        <v>561</v>
      </c>
      <c r="AI11" s="529">
        <v>19458174.279985636</v>
      </c>
    </row>
    <row r="12" spans="1:35" x14ac:dyDescent="0.2">
      <c r="A12" s="13" t="s">
        <v>1389</v>
      </c>
      <c r="B12" s="13">
        <v>749</v>
      </c>
      <c r="C12" s="527">
        <v>609.62335113400002</v>
      </c>
      <c r="D12" s="527">
        <v>1161.5396261599999</v>
      </c>
      <c r="E12" s="527"/>
      <c r="F12" s="527"/>
      <c r="G12" s="527"/>
      <c r="H12" s="527"/>
      <c r="I12" s="527"/>
      <c r="J12" s="527">
        <v>284.29471295000002</v>
      </c>
      <c r="K12" s="527">
        <v>2055.4576902439999</v>
      </c>
      <c r="L12" s="527">
        <v>1000</v>
      </c>
      <c r="M12" s="527"/>
      <c r="N12" s="528">
        <v>1000</v>
      </c>
      <c r="O12" s="529">
        <v>25665.492282927997</v>
      </c>
      <c r="P12" s="530">
        <v>19223053.719913069</v>
      </c>
      <c r="Q12" s="13">
        <v>749</v>
      </c>
      <c r="R12" s="527">
        <v>609.62335113400002</v>
      </c>
      <c r="S12" s="527">
        <v>1161.5396261599999</v>
      </c>
      <c r="T12" s="527"/>
      <c r="U12" s="527"/>
      <c r="V12" s="527"/>
      <c r="W12" s="527"/>
      <c r="X12" s="527"/>
      <c r="Y12" s="527">
        <v>284.29471295000002</v>
      </c>
      <c r="Z12" s="527">
        <v>2055.4576902439999</v>
      </c>
      <c r="AA12" s="527">
        <v>1000</v>
      </c>
      <c r="AB12" s="527"/>
      <c r="AC12" s="528">
        <v>1000</v>
      </c>
      <c r="AD12" s="529">
        <v>25665.492282927997</v>
      </c>
      <c r="AE12" s="530">
        <v>19223053.719913069</v>
      </c>
      <c r="AF12" s="529">
        <f t="shared" si="0"/>
        <v>0</v>
      </c>
      <c r="AG12" s="529">
        <f t="shared" si="0"/>
        <v>0</v>
      </c>
      <c r="AH12" s="529">
        <v>749</v>
      </c>
      <c r="AI12" s="529">
        <v>19223053.719913069</v>
      </c>
    </row>
    <row r="13" spans="1:35" x14ac:dyDescent="0.2">
      <c r="A13" s="13" t="s">
        <v>54</v>
      </c>
      <c r="B13" s="13"/>
      <c r="C13" s="527"/>
      <c r="D13" s="527"/>
      <c r="E13" s="527"/>
      <c r="F13" s="527"/>
      <c r="G13" s="527"/>
      <c r="H13" s="527"/>
      <c r="I13" s="527"/>
      <c r="J13" s="527"/>
      <c r="K13" s="527">
        <v>0</v>
      </c>
      <c r="L13" s="527"/>
      <c r="M13" s="527"/>
      <c r="N13" s="528">
        <v>0</v>
      </c>
      <c r="O13" s="529">
        <v>0</v>
      </c>
      <c r="P13" s="530">
        <v>0</v>
      </c>
      <c r="Q13" s="13"/>
      <c r="R13" s="527"/>
      <c r="S13" s="527"/>
      <c r="T13" s="527"/>
      <c r="U13" s="527"/>
      <c r="V13" s="527"/>
      <c r="W13" s="527"/>
      <c r="X13" s="527"/>
      <c r="Y13" s="527"/>
      <c r="Z13" s="527">
        <v>0</v>
      </c>
      <c r="AA13" s="527"/>
      <c r="AB13" s="527"/>
      <c r="AC13" s="528">
        <v>0</v>
      </c>
      <c r="AD13" s="529">
        <v>0</v>
      </c>
      <c r="AE13" s="530">
        <v>0</v>
      </c>
      <c r="AF13" s="529">
        <f t="shared" si="0"/>
        <v>0</v>
      </c>
      <c r="AG13" s="529">
        <f t="shared" si="0"/>
        <v>0</v>
      </c>
      <c r="AH13" s="529"/>
      <c r="AI13" s="529">
        <v>0</v>
      </c>
    </row>
    <row r="14" spans="1:35" x14ac:dyDescent="0.2">
      <c r="A14" s="13" t="s">
        <v>1390</v>
      </c>
      <c r="B14" s="13">
        <v>8079</v>
      </c>
      <c r="C14" s="527">
        <v>1963.69681272</v>
      </c>
      <c r="D14" s="527"/>
      <c r="E14" s="527"/>
      <c r="F14" s="527"/>
      <c r="G14" s="527"/>
      <c r="H14" s="527"/>
      <c r="I14" s="527"/>
      <c r="J14" s="527">
        <v>1375.6580368800001</v>
      </c>
      <c r="K14" s="527">
        <v>3339.3548496000003</v>
      </c>
      <c r="L14" s="527">
        <v>1000</v>
      </c>
      <c r="M14" s="527"/>
      <c r="N14" s="528">
        <v>1000</v>
      </c>
      <c r="O14" s="529">
        <v>41072.258195200004</v>
      </c>
      <c r="P14" s="530">
        <v>331822773.95902085</v>
      </c>
      <c r="Q14" s="13">
        <v>8079</v>
      </c>
      <c r="R14" s="527">
        <v>1963.69681272</v>
      </c>
      <c r="S14" s="527"/>
      <c r="T14" s="527"/>
      <c r="U14" s="527"/>
      <c r="V14" s="527"/>
      <c r="W14" s="527"/>
      <c r="X14" s="527"/>
      <c r="Y14" s="527">
        <v>1375.6580368800001</v>
      </c>
      <c r="Z14" s="527">
        <v>3339.3548496000003</v>
      </c>
      <c r="AA14" s="527">
        <v>1000</v>
      </c>
      <c r="AB14" s="527"/>
      <c r="AC14" s="528">
        <v>1000</v>
      </c>
      <c r="AD14" s="529">
        <v>41072.258195200004</v>
      </c>
      <c r="AE14" s="530">
        <v>331822773.95902085</v>
      </c>
      <c r="AF14" s="529">
        <f t="shared" si="0"/>
        <v>0</v>
      </c>
      <c r="AG14" s="529">
        <f t="shared" si="0"/>
        <v>0</v>
      </c>
      <c r="AH14" s="529">
        <v>8079</v>
      </c>
      <c r="AI14" s="529">
        <v>331822773.95902085</v>
      </c>
    </row>
    <row r="15" spans="1:35" x14ac:dyDescent="0.2">
      <c r="A15" s="13" t="s">
        <v>1391</v>
      </c>
      <c r="B15" s="13">
        <v>2461</v>
      </c>
      <c r="C15" s="527">
        <v>1635.58952864</v>
      </c>
      <c r="D15" s="527"/>
      <c r="E15" s="527"/>
      <c r="F15" s="527"/>
      <c r="G15" s="527"/>
      <c r="H15" s="527"/>
      <c r="I15" s="527"/>
      <c r="J15" s="527">
        <v>1065.31258837</v>
      </c>
      <c r="K15" s="527">
        <v>2700.90211701</v>
      </c>
      <c r="L15" s="527">
        <v>600</v>
      </c>
      <c r="M15" s="527"/>
      <c r="N15" s="528">
        <v>600</v>
      </c>
      <c r="O15" s="529">
        <v>33010.825404119998</v>
      </c>
      <c r="P15" s="530">
        <v>81239641.319539309</v>
      </c>
      <c r="Q15" s="13">
        <v>2461</v>
      </c>
      <c r="R15" s="527">
        <v>1635.58952864</v>
      </c>
      <c r="S15" s="527"/>
      <c r="T15" s="527"/>
      <c r="U15" s="527"/>
      <c r="V15" s="527"/>
      <c r="W15" s="527"/>
      <c r="X15" s="527"/>
      <c r="Y15" s="527">
        <v>1065.31258837</v>
      </c>
      <c r="Z15" s="527">
        <v>2700.90211701</v>
      </c>
      <c r="AA15" s="527">
        <v>600</v>
      </c>
      <c r="AB15" s="527"/>
      <c r="AC15" s="528">
        <v>600</v>
      </c>
      <c r="AD15" s="529">
        <v>33010.825404119998</v>
      </c>
      <c r="AE15" s="530">
        <v>81239641.319539309</v>
      </c>
      <c r="AF15" s="529">
        <f t="shared" si="0"/>
        <v>0</v>
      </c>
      <c r="AG15" s="529">
        <f t="shared" si="0"/>
        <v>0</v>
      </c>
      <c r="AH15" s="529">
        <v>2461</v>
      </c>
      <c r="AI15" s="529">
        <v>81239641.319539309</v>
      </c>
    </row>
    <row r="16" spans="1:35" x14ac:dyDescent="0.2">
      <c r="A16" s="13" t="s">
        <v>1392</v>
      </c>
      <c r="B16" s="13">
        <v>290</v>
      </c>
      <c r="C16" s="527">
        <v>1013.2</v>
      </c>
      <c r="D16" s="527"/>
      <c r="E16" s="527"/>
      <c r="F16" s="527"/>
      <c r="G16" s="527"/>
      <c r="H16" s="527"/>
      <c r="I16" s="527"/>
      <c r="J16" s="527">
        <v>564.25862068900005</v>
      </c>
      <c r="K16" s="527">
        <v>1577.4586206890001</v>
      </c>
      <c r="L16" s="527">
        <v>1000</v>
      </c>
      <c r="M16" s="527"/>
      <c r="N16" s="528">
        <v>1000</v>
      </c>
      <c r="O16" s="529">
        <v>19929.503448268002</v>
      </c>
      <c r="P16" s="530">
        <v>5702755.9999977211</v>
      </c>
      <c r="Q16" s="13">
        <v>290</v>
      </c>
      <c r="R16" s="527">
        <v>1013.2</v>
      </c>
      <c r="S16" s="527"/>
      <c r="T16" s="527"/>
      <c r="U16" s="527"/>
      <c r="V16" s="527"/>
      <c r="W16" s="527"/>
      <c r="X16" s="527"/>
      <c r="Y16" s="527">
        <v>564.25862068900005</v>
      </c>
      <c r="Z16" s="527">
        <v>1577.4586206890001</v>
      </c>
      <c r="AA16" s="527">
        <v>1000</v>
      </c>
      <c r="AB16" s="527"/>
      <c r="AC16" s="528">
        <v>1000</v>
      </c>
      <c r="AD16" s="529">
        <v>19929.503448268002</v>
      </c>
      <c r="AE16" s="530">
        <v>5702755.9999977211</v>
      </c>
      <c r="AF16" s="529">
        <f t="shared" si="0"/>
        <v>0</v>
      </c>
      <c r="AG16" s="529">
        <f t="shared" si="0"/>
        <v>0</v>
      </c>
      <c r="AH16" s="529">
        <v>290</v>
      </c>
      <c r="AI16" s="529">
        <v>5702755.9999977211</v>
      </c>
    </row>
    <row r="17" spans="1:35" x14ac:dyDescent="0.2">
      <c r="A17" s="13" t="s">
        <v>1393</v>
      </c>
      <c r="B17" s="13">
        <v>200</v>
      </c>
      <c r="C17" s="527">
        <v>3145.6296000000002</v>
      </c>
      <c r="D17" s="527"/>
      <c r="E17" s="527"/>
      <c r="F17" s="527"/>
      <c r="G17" s="527"/>
      <c r="H17" s="527"/>
      <c r="I17" s="527"/>
      <c r="J17" s="527">
        <v>0</v>
      </c>
      <c r="K17" s="527">
        <v>3145.6296000000002</v>
      </c>
      <c r="L17" s="527">
        <v>1000</v>
      </c>
      <c r="M17" s="527"/>
      <c r="N17" s="528">
        <v>1000</v>
      </c>
      <c r="O17" s="529">
        <v>38747.555200000003</v>
      </c>
      <c r="P17" s="530">
        <v>7710311.040000001</v>
      </c>
      <c r="Q17" s="13">
        <v>200</v>
      </c>
      <c r="R17" s="527">
        <v>3145.6296000000002</v>
      </c>
      <c r="S17" s="527"/>
      <c r="T17" s="527"/>
      <c r="U17" s="527"/>
      <c r="V17" s="527"/>
      <c r="W17" s="527"/>
      <c r="X17" s="527"/>
      <c r="Y17" s="527">
        <v>0</v>
      </c>
      <c r="Z17" s="527">
        <v>3145.6296000000002</v>
      </c>
      <c r="AA17" s="527">
        <v>1000</v>
      </c>
      <c r="AB17" s="527"/>
      <c r="AC17" s="528">
        <v>1000</v>
      </c>
      <c r="AD17" s="529">
        <v>38747.555200000003</v>
      </c>
      <c r="AE17" s="530">
        <v>7710311.040000001</v>
      </c>
      <c r="AF17" s="529">
        <f t="shared" si="0"/>
        <v>0</v>
      </c>
      <c r="AG17" s="529">
        <f t="shared" si="0"/>
        <v>0</v>
      </c>
      <c r="AH17" s="529">
        <v>200</v>
      </c>
      <c r="AI17" s="529">
        <v>7710311.040000001</v>
      </c>
    </row>
    <row r="18" spans="1:35" x14ac:dyDescent="0.2">
      <c r="A18" s="13" t="s">
        <v>1394</v>
      </c>
      <c r="B18" s="13">
        <v>1305</v>
      </c>
      <c r="C18" s="527">
        <v>1146.1325440600001</v>
      </c>
      <c r="D18" s="527"/>
      <c r="E18" s="527"/>
      <c r="F18" s="527"/>
      <c r="G18" s="527"/>
      <c r="H18" s="527"/>
      <c r="I18" s="527"/>
      <c r="J18" s="527">
        <v>656.53450574700003</v>
      </c>
      <c r="K18" s="527">
        <v>1802.6670498070002</v>
      </c>
      <c r="L18" s="527">
        <v>600</v>
      </c>
      <c r="M18" s="527"/>
      <c r="N18" s="528">
        <v>600</v>
      </c>
      <c r="O18" s="529">
        <v>22232.004597684005</v>
      </c>
      <c r="P18" s="530">
        <v>28778805.999977626</v>
      </c>
      <c r="Q18" s="13">
        <v>1305</v>
      </c>
      <c r="R18" s="527">
        <v>1146.1325440600001</v>
      </c>
      <c r="S18" s="527"/>
      <c r="T18" s="527"/>
      <c r="U18" s="527"/>
      <c r="V18" s="527"/>
      <c r="W18" s="527"/>
      <c r="X18" s="527"/>
      <c r="Y18" s="527">
        <v>656.53450574700003</v>
      </c>
      <c r="Z18" s="527">
        <v>1802.6670498070002</v>
      </c>
      <c r="AA18" s="527">
        <v>600</v>
      </c>
      <c r="AB18" s="527"/>
      <c r="AC18" s="528">
        <v>600</v>
      </c>
      <c r="AD18" s="529">
        <v>22232.004597684005</v>
      </c>
      <c r="AE18" s="530">
        <v>28778805.999977626</v>
      </c>
      <c r="AF18" s="529">
        <f t="shared" si="0"/>
        <v>0</v>
      </c>
      <c r="AG18" s="529">
        <f t="shared" si="0"/>
        <v>0</v>
      </c>
      <c r="AH18" s="529">
        <v>1305</v>
      </c>
      <c r="AI18" s="529">
        <v>28778805.999977626</v>
      </c>
    </row>
    <row r="19" spans="1:35" x14ac:dyDescent="0.2">
      <c r="A19" s="13" t="s">
        <v>55</v>
      </c>
      <c r="B19" s="13"/>
      <c r="C19" s="527"/>
      <c r="D19" s="527"/>
      <c r="E19" s="527"/>
      <c r="F19" s="527"/>
      <c r="G19" s="527"/>
      <c r="H19" s="527"/>
      <c r="I19" s="527"/>
      <c r="J19" s="527"/>
      <c r="K19" s="527">
        <v>0</v>
      </c>
      <c r="L19" s="527"/>
      <c r="M19" s="527"/>
      <c r="N19" s="528">
        <v>0</v>
      </c>
      <c r="O19" s="529">
        <v>0</v>
      </c>
      <c r="P19" s="530">
        <v>0</v>
      </c>
      <c r="Q19" s="13"/>
      <c r="R19" s="527"/>
      <c r="S19" s="527"/>
      <c r="T19" s="527"/>
      <c r="U19" s="527"/>
      <c r="V19" s="527"/>
      <c r="W19" s="527"/>
      <c r="X19" s="527"/>
      <c r="Y19" s="527"/>
      <c r="Z19" s="527">
        <v>0</v>
      </c>
      <c r="AA19" s="527"/>
      <c r="AB19" s="527"/>
      <c r="AC19" s="528">
        <v>0</v>
      </c>
      <c r="AD19" s="529">
        <v>0</v>
      </c>
      <c r="AE19" s="530">
        <v>0</v>
      </c>
      <c r="AF19" s="529">
        <f t="shared" si="0"/>
        <v>0</v>
      </c>
      <c r="AG19" s="529">
        <f t="shared" si="0"/>
        <v>0</v>
      </c>
      <c r="AH19" s="529"/>
      <c r="AI19" s="529">
        <v>0</v>
      </c>
    </row>
    <row r="20" spans="1:35" x14ac:dyDescent="0.2">
      <c r="A20" s="13" t="s">
        <v>1395</v>
      </c>
      <c r="B20" s="13">
        <v>33</v>
      </c>
      <c r="C20" s="527">
        <v>1681.0018181800001</v>
      </c>
      <c r="D20" s="527"/>
      <c r="E20" s="527"/>
      <c r="F20" s="527"/>
      <c r="G20" s="527"/>
      <c r="H20" s="527"/>
      <c r="I20" s="527"/>
      <c r="J20" s="527">
        <v>1629.2639393899999</v>
      </c>
      <c r="K20" s="527">
        <v>3310.26575757</v>
      </c>
      <c r="L20" s="527">
        <v>1000</v>
      </c>
      <c r="M20" s="527"/>
      <c r="N20" s="528">
        <v>1000</v>
      </c>
      <c r="O20" s="529">
        <v>40723.189090840002</v>
      </c>
      <c r="P20" s="530">
        <v>1343865.2399977201</v>
      </c>
      <c r="Q20" s="13">
        <v>33</v>
      </c>
      <c r="R20" s="527">
        <v>1681.0018181800001</v>
      </c>
      <c r="S20" s="527"/>
      <c r="T20" s="527"/>
      <c r="U20" s="527"/>
      <c r="V20" s="527"/>
      <c r="W20" s="527"/>
      <c r="X20" s="527"/>
      <c r="Y20" s="527">
        <v>1629.2639393899999</v>
      </c>
      <c r="Z20" s="527">
        <v>3310.26575757</v>
      </c>
      <c r="AA20" s="527">
        <v>1000</v>
      </c>
      <c r="AB20" s="527"/>
      <c r="AC20" s="528">
        <v>1000</v>
      </c>
      <c r="AD20" s="529">
        <v>40723.189090840002</v>
      </c>
      <c r="AE20" s="530">
        <v>1343865.2399977201</v>
      </c>
      <c r="AF20" s="529">
        <f t="shared" si="0"/>
        <v>0</v>
      </c>
      <c r="AG20" s="529">
        <f t="shared" si="0"/>
        <v>0</v>
      </c>
      <c r="AH20" s="529">
        <v>33</v>
      </c>
      <c r="AI20" s="529">
        <v>1343865.2399977201</v>
      </c>
    </row>
    <row r="21" spans="1:35" x14ac:dyDescent="0.2">
      <c r="A21" s="13" t="s">
        <v>1396</v>
      </c>
      <c r="B21" s="13">
        <v>1283</v>
      </c>
      <c r="C21" s="527">
        <v>1485.8320654700001</v>
      </c>
      <c r="D21" s="527"/>
      <c r="E21" s="527"/>
      <c r="F21" s="527"/>
      <c r="G21" s="527"/>
      <c r="H21" s="527"/>
      <c r="I21" s="527"/>
      <c r="J21" s="527">
        <v>1683.9904130899999</v>
      </c>
      <c r="K21" s="527">
        <v>3169.82247856</v>
      </c>
      <c r="L21" s="527">
        <v>1000</v>
      </c>
      <c r="M21" s="527"/>
      <c r="N21" s="528">
        <v>1000</v>
      </c>
      <c r="O21" s="529">
        <v>39037.869742720002</v>
      </c>
      <c r="P21" s="530">
        <v>50085586.879909761</v>
      </c>
      <c r="Q21" s="13">
        <v>1283</v>
      </c>
      <c r="R21" s="527">
        <v>1485.8320654700001</v>
      </c>
      <c r="S21" s="527"/>
      <c r="T21" s="527"/>
      <c r="U21" s="527"/>
      <c r="V21" s="527"/>
      <c r="W21" s="527"/>
      <c r="X21" s="527"/>
      <c r="Y21" s="527">
        <v>1683.9904130899999</v>
      </c>
      <c r="Z21" s="527">
        <v>3169.82247856</v>
      </c>
      <c r="AA21" s="527">
        <v>1000</v>
      </c>
      <c r="AB21" s="527"/>
      <c r="AC21" s="528">
        <v>1000</v>
      </c>
      <c r="AD21" s="529">
        <v>39037.869742720002</v>
      </c>
      <c r="AE21" s="530">
        <v>50085586.879909761</v>
      </c>
      <c r="AF21" s="529">
        <f t="shared" si="0"/>
        <v>0</v>
      </c>
      <c r="AG21" s="529">
        <f t="shared" si="0"/>
        <v>0</v>
      </c>
      <c r="AH21" s="529">
        <v>1283</v>
      </c>
      <c r="AI21" s="529">
        <v>50085586.879909761</v>
      </c>
    </row>
    <row r="22" spans="1:35" x14ac:dyDescent="0.2">
      <c r="A22" s="13" t="s">
        <v>1397</v>
      </c>
      <c r="B22" s="13">
        <v>93</v>
      </c>
      <c r="C22" s="527">
        <v>1470.7455913900001</v>
      </c>
      <c r="D22" s="527"/>
      <c r="E22" s="527"/>
      <c r="F22" s="527"/>
      <c r="G22" s="527"/>
      <c r="H22" s="527"/>
      <c r="I22" s="527"/>
      <c r="J22" s="527">
        <v>1607.4803225799999</v>
      </c>
      <c r="K22" s="527">
        <v>3078.22591397</v>
      </c>
      <c r="L22" s="527">
        <v>1000</v>
      </c>
      <c r="M22" s="527"/>
      <c r="N22" s="528">
        <v>1000</v>
      </c>
      <c r="O22" s="529">
        <v>37938.71096764</v>
      </c>
      <c r="P22" s="530">
        <v>3528300.1199905202</v>
      </c>
      <c r="Q22" s="13">
        <v>93</v>
      </c>
      <c r="R22" s="527">
        <v>1470.7455913900001</v>
      </c>
      <c r="S22" s="527"/>
      <c r="T22" s="527"/>
      <c r="U22" s="527"/>
      <c r="V22" s="527"/>
      <c r="W22" s="527"/>
      <c r="X22" s="527"/>
      <c r="Y22" s="527">
        <v>1607.4803225799999</v>
      </c>
      <c r="Z22" s="527">
        <v>3078.22591397</v>
      </c>
      <c r="AA22" s="527">
        <v>1000</v>
      </c>
      <c r="AB22" s="527"/>
      <c r="AC22" s="528">
        <v>1000</v>
      </c>
      <c r="AD22" s="529">
        <v>37938.71096764</v>
      </c>
      <c r="AE22" s="530">
        <v>3528300.1199905202</v>
      </c>
      <c r="AF22" s="529">
        <f t="shared" si="0"/>
        <v>0</v>
      </c>
      <c r="AG22" s="529">
        <f t="shared" si="0"/>
        <v>0</v>
      </c>
      <c r="AH22" s="529">
        <v>93</v>
      </c>
      <c r="AI22" s="529">
        <v>3528300.1199905202</v>
      </c>
    </row>
    <row r="23" spans="1:35" x14ac:dyDescent="0.2">
      <c r="A23" s="13" t="s">
        <v>1398</v>
      </c>
      <c r="B23" s="13">
        <v>1811</v>
      </c>
      <c r="C23" s="527">
        <v>2883.5629762499998</v>
      </c>
      <c r="D23" s="527"/>
      <c r="E23" s="527"/>
      <c r="F23" s="527"/>
      <c r="G23" s="527"/>
      <c r="H23" s="527"/>
      <c r="I23" s="527"/>
      <c r="J23" s="527">
        <v>2896.3001711699999</v>
      </c>
      <c r="K23" s="527">
        <v>5779.8631474199992</v>
      </c>
      <c r="L23" s="527">
        <v>1000</v>
      </c>
      <c r="M23" s="527"/>
      <c r="N23" s="528">
        <v>1000</v>
      </c>
      <c r="O23" s="529">
        <v>70358.357769039983</v>
      </c>
      <c r="P23" s="530">
        <v>127418985.91973141</v>
      </c>
      <c r="Q23" s="13">
        <v>1811</v>
      </c>
      <c r="R23" s="527">
        <v>2883.5629762499998</v>
      </c>
      <c r="S23" s="527"/>
      <c r="T23" s="527"/>
      <c r="U23" s="527"/>
      <c r="V23" s="527"/>
      <c r="W23" s="527"/>
      <c r="X23" s="527"/>
      <c r="Y23" s="527">
        <v>2896.3001711699999</v>
      </c>
      <c r="Z23" s="527">
        <v>5779.8631474199992</v>
      </c>
      <c r="AA23" s="527">
        <v>1000</v>
      </c>
      <c r="AB23" s="527"/>
      <c r="AC23" s="528">
        <v>1000</v>
      </c>
      <c r="AD23" s="529">
        <v>70358.357769039983</v>
      </c>
      <c r="AE23" s="530">
        <v>127418985.91973141</v>
      </c>
      <c r="AF23" s="529">
        <f t="shared" si="0"/>
        <v>0</v>
      </c>
      <c r="AG23" s="529">
        <f t="shared" si="0"/>
        <v>0</v>
      </c>
      <c r="AH23" s="529">
        <v>1811</v>
      </c>
      <c r="AI23" s="529">
        <v>127418985.91973141</v>
      </c>
    </row>
    <row r="24" spans="1:35" x14ac:dyDescent="0.2">
      <c r="A24" s="13" t="s">
        <v>1373</v>
      </c>
      <c r="B24" s="13">
        <v>15</v>
      </c>
      <c r="C24" s="527">
        <v>400.07666666599999</v>
      </c>
      <c r="D24" s="527"/>
      <c r="E24" s="527"/>
      <c r="F24" s="527"/>
      <c r="G24" s="527"/>
      <c r="H24" s="527"/>
      <c r="I24" s="527"/>
      <c r="J24" s="527">
        <v>1089.2366666</v>
      </c>
      <c r="K24" s="527">
        <v>1489.313333266</v>
      </c>
      <c r="L24" s="527"/>
      <c r="M24" s="527"/>
      <c r="N24" s="528">
        <v>0</v>
      </c>
      <c r="O24" s="529">
        <v>17871.759999192</v>
      </c>
      <c r="P24" s="530">
        <v>268076.39998788002</v>
      </c>
      <c r="Q24" s="13">
        <v>15</v>
      </c>
      <c r="R24" s="527">
        <v>400.07666666599999</v>
      </c>
      <c r="S24" s="527"/>
      <c r="T24" s="527"/>
      <c r="U24" s="527"/>
      <c r="V24" s="527"/>
      <c r="W24" s="527"/>
      <c r="X24" s="527"/>
      <c r="Y24" s="527">
        <v>1089.2366666</v>
      </c>
      <c r="Z24" s="527">
        <v>1489.313333266</v>
      </c>
      <c r="AA24" s="527"/>
      <c r="AB24" s="527"/>
      <c r="AC24" s="528">
        <v>0</v>
      </c>
      <c r="AD24" s="529">
        <v>17871.759999192</v>
      </c>
      <c r="AE24" s="530">
        <v>268076.39998788002</v>
      </c>
      <c r="AF24" s="529">
        <f t="shared" si="0"/>
        <v>0</v>
      </c>
      <c r="AG24" s="529">
        <f t="shared" si="0"/>
        <v>0</v>
      </c>
      <c r="AH24" s="529">
        <v>15</v>
      </c>
      <c r="AI24" s="529">
        <v>268076.39998788002</v>
      </c>
    </row>
    <row r="25" spans="1:35" x14ac:dyDescent="0.2">
      <c r="A25" s="13" t="s">
        <v>56</v>
      </c>
      <c r="B25" s="13"/>
      <c r="C25" s="527"/>
      <c r="D25" s="527"/>
      <c r="E25" s="527"/>
      <c r="F25" s="527"/>
      <c r="G25" s="527"/>
      <c r="H25" s="527"/>
      <c r="I25" s="527"/>
      <c r="J25" s="527"/>
      <c r="K25" s="527">
        <v>0</v>
      </c>
      <c r="L25" s="527"/>
      <c r="M25" s="527"/>
      <c r="N25" s="528">
        <v>0</v>
      </c>
      <c r="O25" s="529">
        <v>0</v>
      </c>
      <c r="P25" s="530">
        <v>0</v>
      </c>
      <c r="Q25" s="13"/>
      <c r="R25" s="527"/>
      <c r="S25" s="527"/>
      <c r="T25" s="527"/>
      <c r="U25" s="527"/>
      <c r="V25" s="527"/>
      <c r="W25" s="527"/>
      <c r="X25" s="527"/>
      <c r="Y25" s="527"/>
      <c r="Z25" s="527">
        <v>0</v>
      </c>
      <c r="AA25" s="527"/>
      <c r="AB25" s="527"/>
      <c r="AC25" s="528">
        <v>0</v>
      </c>
      <c r="AD25" s="529">
        <v>0</v>
      </c>
      <c r="AE25" s="530">
        <v>0</v>
      </c>
      <c r="AF25" s="529">
        <f t="shared" si="0"/>
        <v>0</v>
      </c>
      <c r="AG25" s="529">
        <f t="shared" si="0"/>
        <v>0</v>
      </c>
      <c r="AH25" s="529"/>
      <c r="AI25" s="529">
        <v>0</v>
      </c>
    </row>
    <row r="26" spans="1:35" x14ac:dyDescent="0.2">
      <c r="A26" s="13" t="s">
        <v>1399</v>
      </c>
      <c r="B26" s="13">
        <v>72</v>
      </c>
      <c r="C26" s="527">
        <v>2895.74083333</v>
      </c>
      <c r="D26" s="527"/>
      <c r="E26" s="527"/>
      <c r="F26" s="527"/>
      <c r="G26" s="527"/>
      <c r="H26" s="527"/>
      <c r="I26" s="527"/>
      <c r="J26" s="527">
        <v>2108.6420833299999</v>
      </c>
      <c r="K26" s="527">
        <v>5004.3829166599999</v>
      </c>
      <c r="L26" s="527">
        <v>1000</v>
      </c>
      <c r="M26" s="527"/>
      <c r="N26" s="528">
        <v>1000</v>
      </c>
      <c r="O26" s="529">
        <v>61052.594999919995</v>
      </c>
      <c r="P26" s="530">
        <v>4395786.8399942396</v>
      </c>
      <c r="Q26" s="13">
        <v>72</v>
      </c>
      <c r="R26" s="527">
        <v>2895.74083333</v>
      </c>
      <c r="S26" s="527"/>
      <c r="T26" s="527"/>
      <c r="U26" s="527"/>
      <c r="V26" s="527"/>
      <c r="W26" s="527"/>
      <c r="X26" s="527"/>
      <c r="Y26" s="527">
        <v>2108.6420833299999</v>
      </c>
      <c r="Z26" s="527">
        <v>5004.3829166599999</v>
      </c>
      <c r="AA26" s="527">
        <v>1000</v>
      </c>
      <c r="AB26" s="527"/>
      <c r="AC26" s="528">
        <v>1000</v>
      </c>
      <c r="AD26" s="529">
        <v>61052.594999919995</v>
      </c>
      <c r="AE26" s="530">
        <v>4395786.8399942396</v>
      </c>
      <c r="AF26" s="529">
        <f t="shared" si="0"/>
        <v>0</v>
      </c>
      <c r="AG26" s="529">
        <f t="shared" si="0"/>
        <v>0</v>
      </c>
      <c r="AH26" s="529">
        <v>72</v>
      </c>
      <c r="AI26" s="529">
        <v>4395786.8399942396</v>
      </c>
    </row>
    <row r="27" spans="1:35" x14ac:dyDescent="0.2">
      <c r="A27" s="13" t="s">
        <v>24</v>
      </c>
      <c r="B27" s="13"/>
      <c r="C27" s="527"/>
      <c r="D27" s="527"/>
      <c r="E27" s="527"/>
      <c r="F27" s="527"/>
      <c r="G27" s="527"/>
      <c r="H27" s="527"/>
      <c r="I27" s="527"/>
      <c r="J27" s="527"/>
      <c r="K27" s="527">
        <v>0</v>
      </c>
      <c r="L27" s="527"/>
      <c r="M27" s="527"/>
      <c r="N27" s="528">
        <v>0</v>
      </c>
      <c r="O27" s="529">
        <v>0</v>
      </c>
      <c r="P27" s="530">
        <v>0</v>
      </c>
      <c r="Q27" s="13"/>
      <c r="R27" s="527"/>
      <c r="S27" s="527"/>
      <c r="T27" s="527"/>
      <c r="U27" s="527"/>
      <c r="V27" s="527"/>
      <c r="W27" s="527"/>
      <c r="X27" s="527"/>
      <c r="Y27" s="527"/>
      <c r="Z27" s="527">
        <v>0</v>
      </c>
      <c r="AA27" s="527"/>
      <c r="AB27" s="527"/>
      <c r="AC27" s="528">
        <v>0</v>
      </c>
      <c r="AD27" s="529">
        <v>0</v>
      </c>
      <c r="AE27" s="530">
        <v>0</v>
      </c>
      <c r="AF27" s="529">
        <f t="shared" si="0"/>
        <v>0</v>
      </c>
      <c r="AG27" s="529">
        <f t="shared" si="0"/>
        <v>0</v>
      </c>
      <c r="AH27" s="529"/>
      <c r="AI27" s="529">
        <v>0</v>
      </c>
    </row>
    <row r="28" spans="1:35" x14ac:dyDescent="0.2">
      <c r="A28" s="13" t="s">
        <v>1400</v>
      </c>
      <c r="B28" s="13"/>
      <c r="C28" s="527"/>
      <c r="D28" s="527"/>
      <c r="E28" s="527"/>
      <c r="F28" s="527"/>
      <c r="G28" s="527"/>
      <c r="H28" s="527"/>
      <c r="I28" s="527"/>
      <c r="J28" s="527"/>
      <c r="K28" s="527">
        <v>0</v>
      </c>
      <c r="L28" s="527"/>
      <c r="M28" s="527"/>
      <c r="N28" s="528">
        <v>0</v>
      </c>
      <c r="O28" s="529">
        <v>0</v>
      </c>
      <c r="P28" s="530">
        <v>0</v>
      </c>
      <c r="Q28" s="13"/>
      <c r="R28" s="527"/>
      <c r="S28" s="527"/>
      <c r="T28" s="527"/>
      <c r="U28" s="527"/>
      <c r="V28" s="527"/>
      <c r="W28" s="527"/>
      <c r="X28" s="527"/>
      <c r="Y28" s="527"/>
      <c r="Z28" s="527">
        <v>0</v>
      </c>
      <c r="AA28" s="527"/>
      <c r="AB28" s="527"/>
      <c r="AC28" s="528">
        <v>0</v>
      </c>
      <c r="AD28" s="529">
        <v>0</v>
      </c>
      <c r="AE28" s="530">
        <v>0</v>
      </c>
      <c r="AF28" s="529">
        <f t="shared" si="0"/>
        <v>0</v>
      </c>
      <c r="AG28" s="529">
        <f t="shared" si="0"/>
        <v>0</v>
      </c>
      <c r="AH28" s="529"/>
      <c r="AI28" s="529">
        <v>0</v>
      </c>
    </row>
    <row r="29" spans="1:35" x14ac:dyDescent="0.2">
      <c r="A29" s="13" t="s">
        <v>1401</v>
      </c>
      <c r="B29" s="13">
        <v>2129</v>
      </c>
      <c r="C29" s="527">
        <v>2173.7334899000002</v>
      </c>
      <c r="D29" s="527"/>
      <c r="E29" s="527"/>
      <c r="F29" s="527"/>
      <c r="G29" s="527"/>
      <c r="H29" s="527"/>
      <c r="I29" s="527"/>
      <c r="J29" s="527"/>
      <c r="K29" s="527">
        <v>2173.7334899000002</v>
      </c>
      <c r="L29" s="527">
        <v>600</v>
      </c>
      <c r="M29" s="527"/>
      <c r="N29" s="528">
        <v>600</v>
      </c>
      <c r="O29" s="530">
        <v>101692637.52</v>
      </c>
      <c r="P29" s="530">
        <v>101692637.52</v>
      </c>
      <c r="Q29" s="13">
        <v>5985</v>
      </c>
      <c r="R29" s="527">
        <v>18034874.829999998</v>
      </c>
      <c r="S29" s="527"/>
      <c r="T29" s="527"/>
      <c r="U29" s="527"/>
      <c r="V29" s="527"/>
      <c r="W29" s="527"/>
      <c r="X29" s="527"/>
      <c r="Y29" s="527"/>
      <c r="Z29" s="527">
        <v>18034874.829999998</v>
      </c>
      <c r="AA29" s="527">
        <v>600</v>
      </c>
      <c r="AB29" s="527"/>
      <c r="AC29" s="528">
        <v>1000</v>
      </c>
      <c r="AD29" s="529">
        <v>219925798</v>
      </c>
      <c r="AE29" s="530">
        <v>219925798</v>
      </c>
      <c r="AF29" s="529">
        <f>O29-AD29</f>
        <v>-118233160.48</v>
      </c>
      <c r="AG29" s="529">
        <f>P29-AE29</f>
        <v>-118233160.48</v>
      </c>
      <c r="AH29" s="529">
        <v>5985</v>
      </c>
      <c r="AI29" s="529">
        <v>230925798</v>
      </c>
    </row>
    <row r="30" spans="1:35" x14ac:dyDescent="0.2">
      <c r="A30" s="13" t="s">
        <v>1382</v>
      </c>
      <c r="B30" s="13">
        <v>1185</v>
      </c>
      <c r="C30" s="527">
        <v>1950.82042194</v>
      </c>
      <c r="D30" s="527"/>
      <c r="E30" s="527"/>
      <c r="F30" s="527"/>
      <c r="G30" s="527"/>
      <c r="H30" s="527"/>
      <c r="I30" s="527"/>
      <c r="J30" s="527"/>
      <c r="K30" s="527">
        <v>1950.82042194</v>
      </c>
      <c r="L30" s="527">
        <v>600</v>
      </c>
      <c r="M30" s="527"/>
      <c r="N30" s="528">
        <v>600</v>
      </c>
      <c r="O30" s="529">
        <v>24009.845063280001</v>
      </c>
      <c r="P30" s="530">
        <v>28451666.3999868</v>
      </c>
      <c r="Q30" s="13">
        <v>1185</v>
      </c>
      <c r="R30" s="527">
        <v>1950.82042194</v>
      </c>
      <c r="S30" s="527"/>
      <c r="T30" s="527"/>
      <c r="U30" s="527"/>
      <c r="V30" s="527"/>
      <c r="W30" s="527"/>
      <c r="X30" s="527"/>
      <c r="Y30" s="527"/>
      <c r="Z30" s="527">
        <v>1950.82042194</v>
      </c>
      <c r="AA30" s="527">
        <v>600</v>
      </c>
      <c r="AB30" s="527"/>
      <c r="AC30" s="528">
        <v>600</v>
      </c>
      <c r="AD30" s="529">
        <v>24009.845063280001</v>
      </c>
      <c r="AE30" s="530">
        <v>28451666.3999868</v>
      </c>
      <c r="AF30" s="529">
        <f t="shared" si="0"/>
        <v>0</v>
      </c>
      <c r="AG30" s="529">
        <f t="shared" si="0"/>
        <v>0</v>
      </c>
      <c r="AH30" s="529">
        <v>1185</v>
      </c>
      <c r="AI30" s="529">
        <v>28451666.3999868</v>
      </c>
    </row>
    <row r="31" spans="1:35" x14ac:dyDescent="0.2">
      <c r="A31" s="13" t="s">
        <v>1383</v>
      </c>
      <c r="B31" s="13">
        <v>43</v>
      </c>
      <c r="C31" s="527">
        <v>2876.4755813900001</v>
      </c>
      <c r="D31" s="527"/>
      <c r="E31" s="527"/>
      <c r="F31" s="527"/>
      <c r="G31" s="527"/>
      <c r="H31" s="527"/>
      <c r="I31" s="527"/>
      <c r="J31" s="527"/>
      <c r="K31" s="527">
        <v>2876.4755813900001</v>
      </c>
      <c r="L31" s="527">
        <v>600</v>
      </c>
      <c r="M31" s="527"/>
      <c r="N31" s="528">
        <v>600</v>
      </c>
      <c r="O31" s="529">
        <v>35117.706976679998</v>
      </c>
      <c r="P31" s="530">
        <v>1510061.3999972399</v>
      </c>
      <c r="Q31" s="13">
        <v>43</v>
      </c>
      <c r="R31" s="527">
        <v>2876.4755813900001</v>
      </c>
      <c r="S31" s="527"/>
      <c r="T31" s="527"/>
      <c r="U31" s="527"/>
      <c r="V31" s="527"/>
      <c r="W31" s="527"/>
      <c r="X31" s="527"/>
      <c r="Y31" s="527"/>
      <c r="Z31" s="527">
        <v>2876.4755813900001</v>
      </c>
      <c r="AA31" s="527">
        <v>600</v>
      </c>
      <c r="AB31" s="527"/>
      <c r="AC31" s="528">
        <v>600</v>
      </c>
      <c r="AD31" s="529">
        <v>35117.706976679998</v>
      </c>
      <c r="AE31" s="530">
        <v>1510061.3999972399</v>
      </c>
      <c r="AF31" s="529">
        <f t="shared" si="0"/>
        <v>0</v>
      </c>
      <c r="AG31" s="529">
        <f t="shared" si="0"/>
        <v>0</v>
      </c>
      <c r="AH31" s="529">
        <v>43</v>
      </c>
      <c r="AI31" s="529">
        <v>1510061.3999972399</v>
      </c>
    </row>
    <row r="32" spans="1:35" x14ac:dyDescent="0.2">
      <c r="A32" s="13" t="s">
        <v>1402</v>
      </c>
      <c r="B32" s="13"/>
      <c r="C32" s="527"/>
      <c r="D32" s="527"/>
      <c r="E32" s="527"/>
      <c r="F32" s="527"/>
      <c r="G32" s="527"/>
      <c r="H32" s="527"/>
      <c r="I32" s="527"/>
      <c r="J32" s="527"/>
      <c r="K32" s="527">
        <v>0</v>
      </c>
      <c r="L32" s="527"/>
      <c r="M32" s="527"/>
      <c r="N32" s="528">
        <v>0</v>
      </c>
      <c r="O32" s="529">
        <v>0</v>
      </c>
      <c r="P32" s="530">
        <v>0</v>
      </c>
      <c r="Q32" s="13"/>
      <c r="R32" s="527"/>
      <c r="S32" s="527"/>
      <c r="T32" s="527"/>
      <c r="U32" s="527"/>
      <c r="V32" s="527"/>
      <c r="W32" s="527"/>
      <c r="X32" s="527"/>
      <c r="Y32" s="527"/>
      <c r="Z32" s="527">
        <v>0</v>
      </c>
      <c r="AA32" s="527"/>
      <c r="AB32" s="527"/>
      <c r="AC32" s="528">
        <v>0</v>
      </c>
      <c r="AD32" s="529">
        <v>0</v>
      </c>
      <c r="AE32" s="530">
        <v>0</v>
      </c>
      <c r="AF32" s="529">
        <f t="shared" si="0"/>
        <v>0</v>
      </c>
      <c r="AG32" s="529">
        <f t="shared" si="0"/>
        <v>0</v>
      </c>
      <c r="AH32" s="529"/>
      <c r="AI32" s="529">
        <v>0</v>
      </c>
    </row>
    <row r="33" spans="1:35" x14ac:dyDescent="0.2">
      <c r="A33" s="13" t="s">
        <v>1376</v>
      </c>
      <c r="B33" s="13">
        <v>19</v>
      </c>
      <c r="C33" s="527"/>
      <c r="D33" s="527"/>
      <c r="E33" s="527"/>
      <c r="F33" s="527"/>
      <c r="G33" s="527"/>
      <c r="H33" s="527"/>
      <c r="I33" s="527"/>
      <c r="J33" s="527">
        <v>4290</v>
      </c>
      <c r="K33" s="527">
        <v>4290</v>
      </c>
      <c r="L33" s="527"/>
      <c r="M33" s="527"/>
      <c r="N33" s="528">
        <v>0</v>
      </c>
      <c r="O33" s="529">
        <v>51480</v>
      </c>
      <c r="P33" s="530">
        <v>978120</v>
      </c>
      <c r="Q33" s="13">
        <v>19</v>
      </c>
      <c r="R33" s="527"/>
      <c r="S33" s="527"/>
      <c r="T33" s="527"/>
      <c r="U33" s="527"/>
      <c r="V33" s="527"/>
      <c r="W33" s="527"/>
      <c r="X33" s="527"/>
      <c r="Y33" s="527">
        <v>4290</v>
      </c>
      <c r="Z33" s="527">
        <v>4290</v>
      </c>
      <c r="AA33" s="527"/>
      <c r="AB33" s="527"/>
      <c r="AC33" s="528">
        <v>0</v>
      </c>
      <c r="AD33" s="529">
        <v>51480</v>
      </c>
      <c r="AE33" s="530">
        <v>978120</v>
      </c>
      <c r="AF33" s="529">
        <f t="shared" si="0"/>
        <v>0</v>
      </c>
      <c r="AG33" s="529">
        <f t="shared" si="0"/>
        <v>0</v>
      </c>
      <c r="AH33" s="529">
        <v>19</v>
      </c>
      <c r="AI33" s="529">
        <v>978120</v>
      </c>
    </row>
    <row r="34" spans="1:35" x14ac:dyDescent="0.2">
      <c r="A34" s="13" t="s">
        <v>1377</v>
      </c>
      <c r="B34" s="13">
        <v>2596</v>
      </c>
      <c r="C34" s="527">
        <v>1683.8554429799999</v>
      </c>
      <c r="D34" s="527"/>
      <c r="E34" s="527"/>
      <c r="F34" s="527"/>
      <c r="G34" s="527"/>
      <c r="H34" s="527"/>
      <c r="I34" s="527"/>
      <c r="J34" s="527">
        <v>1072.2331664000001</v>
      </c>
      <c r="K34" s="527">
        <v>2756.08860938</v>
      </c>
      <c r="L34" s="527">
        <v>1000</v>
      </c>
      <c r="M34" s="527"/>
      <c r="N34" s="528">
        <v>1000</v>
      </c>
      <c r="O34" s="529">
        <v>34073.06331256</v>
      </c>
      <c r="P34" s="530">
        <v>87458472.359405756</v>
      </c>
      <c r="Q34" s="13">
        <v>2596</v>
      </c>
      <c r="R34" s="527">
        <v>1683.8554429799999</v>
      </c>
      <c r="S34" s="527"/>
      <c r="T34" s="527"/>
      <c r="U34" s="527"/>
      <c r="V34" s="527"/>
      <c r="W34" s="527"/>
      <c r="X34" s="527"/>
      <c r="Y34" s="527">
        <v>1072.2331664000001</v>
      </c>
      <c r="Z34" s="527">
        <v>2756.08860938</v>
      </c>
      <c r="AA34" s="527">
        <v>1000</v>
      </c>
      <c r="AB34" s="527"/>
      <c r="AC34" s="528">
        <v>1000</v>
      </c>
      <c r="AD34" s="529">
        <v>34073.06331256</v>
      </c>
      <c r="AE34" s="530">
        <v>87458472.359405756</v>
      </c>
      <c r="AF34" s="529">
        <f t="shared" si="0"/>
        <v>0</v>
      </c>
      <c r="AG34" s="529">
        <f t="shared" si="0"/>
        <v>0</v>
      </c>
      <c r="AH34" s="529">
        <v>2596</v>
      </c>
      <c r="AI34" s="529">
        <v>87458472.359405756</v>
      </c>
    </row>
    <row r="35" spans="1:35" x14ac:dyDescent="0.2">
      <c r="A35" s="13" t="s">
        <v>1403</v>
      </c>
      <c r="B35" s="13">
        <v>110</v>
      </c>
      <c r="C35" s="527">
        <v>1013.7</v>
      </c>
      <c r="D35" s="527"/>
      <c r="E35" s="527"/>
      <c r="F35" s="527"/>
      <c r="G35" s="527"/>
      <c r="H35" s="527"/>
      <c r="I35" s="527"/>
      <c r="J35" s="527"/>
      <c r="K35" s="527">
        <v>1013.7</v>
      </c>
      <c r="L35" s="527"/>
      <c r="M35" s="527"/>
      <c r="N35" s="528">
        <v>0</v>
      </c>
      <c r="O35" s="529">
        <v>12164.400000000001</v>
      </c>
      <c r="P35" s="530">
        <v>1338084.0000000002</v>
      </c>
      <c r="Q35" s="13">
        <v>110</v>
      </c>
      <c r="R35" s="527">
        <v>1013.7</v>
      </c>
      <c r="S35" s="527"/>
      <c r="T35" s="527"/>
      <c r="U35" s="527"/>
      <c r="V35" s="527"/>
      <c r="W35" s="527"/>
      <c r="X35" s="527"/>
      <c r="Y35" s="527"/>
      <c r="Z35" s="527">
        <v>1013.7</v>
      </c>
      <c r="AA35" s="527"/>
      <c r="AB35" s="527"/>
      <c r="AC35" s="528">
        <v>0</v>
      </c>
      <c r="AD35" s="529">
        <v>12164.400000000001</v>
      </c>
      <c r="AE35" s="530">
        <v>1338084.0000000002</v>
      </c>
      <c r="AF35" s="529">
        <f t="shared" si="0"/>
        <v>0</v>
      </c>
      <c r="AG35" s="529">
        <f t="shared" si="0"/>
        <v>0</v>
      </c>
      <c r="AH35" s="529">
        <v>110</v>
      </c>
      <c r="AI35" s="529">
        <v>1338084.0000000002</v>
      </c>
    </row>
    <row r="36" spans="1:35" x14ac:dyDescent="0.2">
      <c r="A36" s="13" t="s">
        <v>1404</v>
      </c>
      <c r="B36" s="13">
        <v>690</v>
      </c>
      <c r="C36" s="527"/>
      <c r="D36" s="527"/>
      <c r="E36" s="527"/>
      <c r="F36" s="527"/>
      <c r="G36" s="527"/>
      <c r="H36" s="527"/>
      <c r="I36" s="527"/>
      <c r="J36" s="527">
        <v>663.18840479699998</v>
      </c>
      <c r="K36" s="527">
        <v>663.18840479699998</v>
      </c>
      <c r="L36" s="527"/>
      <c r="M36" s="527"/>
      <c r="N36" s="528">
        <v>0</v>
      </c>
      <c r="O36" s="529">
        <v>7958.2608575639997</v>
      </c>
      <c r="P36" s="530">
        <v>5491199.9917191602</v>
      </c>
      <c r="Q36" s="13">
        <v>690</v>
      </c>
      <c r="R36" s="527"/>
      <c r="S36" s="527"/>
      <c r="T36" s="527"/>
      <c r="U36" s="527"/>
      <c r="V36" s="527"/>
      <c r="W36" s="527"/>
      <c r="X36" s="527"/>
      <c r="Y36" s="527">
        <v>663.18840479699998</v>
      </c>
      <c r="Z36" s="527">
        <v>663.18840479699998</v>
      </c>
      <c r="AA36" s="527"/>
      <c r="AB36" s="527"/>
      <c r="AC36" s="528">
        <v>0</v>
      </c>
      <c r="AD36" s="529">
        <v>7958.2608575639997</v>
      </c>
      <c r="AE36" s="530">
        <v>5491199.9917191602</v>
      </c>
      <c r="AF36" s="529">
        <f t="shared" si="0"/>
        <v>0</v>
      </c>
      <c r="AG36" s="529">
        <f t="shared" si="0"/>
        <v>0</v>
      </c>
      <c r="AH36" s="529">
        <v>690</v>
      </c>
      <c r="AI36" s="529">
        <v>5491199.9917191602</v>
      </c>
    </row>
    <row r="37" spans="1:35" ht="12.75" thickBot="1" x14ac:dyDescent="0.25">
      <c r="A37" s="65" t="s">
        <v>0</v>
      </c>
      <c r="B37" s="94">
        <f>SUM(B9:B36)</f>
        <v>24158</v>
      </c>
      <c r="C37" s="532">
        <f t="shared" ref="C37:AC37" si="1">SUM(C9:C36)</f>
        <v>32225.870287969999</v>
      </c>
      <c r="D37" s="532">
        <f t="shared" si="1"/>
        <v>8573.0309328900003</v>
      </c>
      <c r="E37" s="532">
        <f t="shared" si="1"/>
        <v>0</v>
      </c>
      <c r="F37" s="532">
        <f t="shared" si="1"/>
        <v>0</v>
      </c>
      <c r="G37" s="532">
        <f t="shared" si="1"/>
        <v>0</v>
      </c>
      <c r="H37" s="532">
        <f t="shared" si="1"/>
        <v>0</v>
      </c>
      <c r="I37" s="532">
        <f t="shared" si="1"/>
        <v>0</v>
      </c>
      <c r="J37" s="532">
        <f t="shared" si="1"/>
        <v>21571.118637829</v>
      </c>
      <c r="K37" s="532">
        <f t="shared" si="1"/>
        <v>62370.019858688989</v>
      </c>
      <c r="L37" s="532">
        <f t="shared" si="1"/>
        <v>16000</v>
      </c>
      <c r="M37" s="532">
        <f t="shared" si="1"/>
        <v>0</v>
      </c>
      <c r="N37" s="532">
        <f t="shared" si="1"/>
        <v>16000</v>
      </c>
      <c r="O37" s="532">
        <f t="shared" si="1"/>
        <v>102430392.95642547</v>
      </c>
      <c r="P37" s="532">
        <f t="shared" si="1"/>
        <v>927413204.70912457</v>
      </c>
      <c r="Q37" s="94">
        <f t="shared" si="1"/>
        <v>28014</v>
      </c>
      <c r="R37" s="532">
        <f t="shared" si="1"/>
        <v>18064926.966798067</v>
      </c>
      <c r="S37" s="532">
        <f t="shared" si="1"/>
        <v>8573.0309328900003</v>
      </c>
      <c r="T37" s="532">
        <f t="shared" si="1"/>
        <v>0</v>
      </c>
      <c r="U37" s="532">
        <f t="shared" si="1"/>
        <v>0</v>
      </c>
      <c r="V37" s="532">
        <f t="shared" si="1"/>
        <v>0</v>
      </c>
      <c r="W37" s="532">
        <f t="shared" si="1"/>
        <v>0</v>
      </c>
      <c r="X37" s="532">
        <f t="shared" si="1"/>
        <v>0</v>
      </c>
      <c r="Y37" s="532">
        <f t="shared" si="1"/>
        <v>21571.118637829</v>
      </c>
      <c r="Z37" s="532">
        <f t="shared" si="1"/>
        <v>18095071.116368786</v>
      </c>
      <c r="AA37" s="532">
        <f t="shared" si="1"/>
        <v>16000</v>
      </c>
      <c r="AB37" s="532">
        <f t="shared" si="1"/>
        <v>0</v>
      </c>
      <c r="AC37" s="532">
        <f t="shared" si="1"/>
        <v>16400</v>
      </c>
      <c r="AD37" s="532">
        <f>SUM(AD9:AD36)</f>
        <v>220663553.43642545</v>
      </c>
      <c r="AE37" s="532">
        <f>SUM(AE9:AE36)</f>
        <v>1045646365.1891246</v>
      </c>
      <c r="AF37" s="532">
        <f t="shared" si="0"/>
        <v>-118233160.47999997</v>
      </c>
      <c r="AG37" s="532">
        <f t="shared" si="0"/>
        <v>-118233160.48000002</v>
      </c>
      <c r="AH37" s="532">
        <f t="shared" si="0"/>
        <v>118261174.47999997</v>
      </c>
      <c r="AI37" s="532">
        <f t="shared" si="0"/>
        <v>136298087.44679809</v>
      </c>
    </row>
    <row r="38" spans="1:35" x14ac:dyDescent="0.2">
      <c r="A38" s="421" t="s">
        <v>57</v>
      </c>
    </row>
    <row r="39" spans="1:35" x14ac:dyDescent="0.2">
      <c r="A39" s="421" t="s">
        <v>58</v>
      </c>
      <c r="B39" s="421" t="s">
        <v>153</v>
      </c>
    </row>
    <row r="40" spans="1:35" x14ac:dyDescent="0.2">
      <c r="A40" s="421" t="s">
        <v>59</v>
      </c>
      <c r="B40" s="421" t="s">
        <v>60</v>
      </c>
    </row>
    <row r="41" spans="1:35" x14ac:dyDescent="0.2">
      <c r="A41" s="421" t="s">
        <v>61</v>
      </c>
      <c r="B41" s="421" t="s">
        <v>62</v>
      </c>
    </row>
    <row r="42" spans="1:35" x14ac:dyDescent="0.2">
      <c r="A42" s="421" t="s">
        <v>63</v>
      </c>
      <c r="B42" s="421" t="s">
        <v>64</v>
      </c>
    </row>
    <row r="43" spans="1:35" x14ac:dyDescent="0.2">
      <c r="B43" s="421" t="s">
        <v>65</v>
      </c>
    </row>
    <row r="44" spans="1:35" x14ac:dyDescent="0.2">
      <c r="A44" s="421" t="s">
        <v>66</v>
      </c>
      <c r="B44" s="421" t="s">
        <v>144</v>
      </c>
    </row>
    <row r="45" spans="1:35" x14ac:dyDescent="0.2">
      <c r="B45" s="421" t="s">
        <v>67</v>
      </c>
    </row>
    <row r="46" spans="1:35" x14ac:dyDescent="0.2">
      <c r="B46" s="421" t="s">
        <v>68</v>
      </c>
    </row>
    <row r="47" spans="1:35" x14ac:dyDescent="0.2">
      <c r="B47" s="421" t="s">
        <v>69</v>
      </c>
    </row>
    <row r="48" spans="1:35" x14ac:dyDescent="0.2">
      <c r="A48" s="421" t="s">
        <v>179</v>
      </c>
      <c r="B48" s="421" t="s">
        <v>180</v>
      </c>
    </row>
    <row r="49" spans="1:2" x14ac:dyDescent="0.2">
      <c r="A49" s="421" t="s">
        <v>181</v>
      </c>
      <c r="B49" s="421" t="s">
        <v>149</v>
      </c>
    </row>
    <row r="50" spans="1:2" x14ac:dyDescent="0.2">
      <c r="A50" s="421" t="s">
        <v>182</v>
      </c>
      <c r="B50" s="421" t="s">
        <v>145</v>
      </c>
    </row>
    <row r="51" spans="1:2" x14ac:dyDescent="0.2">
      <c r="B51" s="421" t="s">
        <v>67</v>
      </c>
    </row>
    <row r="52" spans="1:2" x14ac:dyDescent="0.2">
      <c r="B52" s="421" t="s">
        <v>68</v>
      </c>
    </row>
    <row r="53" spans="1:2" x14ac:dyDescent="0.2">
      <c r="B53" s="421" t="s">
        <v>109</v>
      </c>
    </row>
    <row r="54" spans="1:2" x14ac:dyDescent="0.2">
      <c r="A54" s="421" t="s">
        <v>191</v>
      </c>
      <c r="B54" s="421" t="s">
        <v>192</v>
      </c>
    </row>
    <row r="55" spans="1:2" x14ac:dyDescent="0.2">
      <c r="A55" s="421" t="s">
        <v>189</v>
      </c>
      <c r="B55" s="421" t="s">
        <v>185</v>
      </c>
    </row>
    <row r="56" spans="1:2" x14ac:dyDescent="0.2">
      <c r="A56" s="421" t="s">
        <v>190</v>
      </c>
      <c r="B56" s="421" t="s">
        <v>193</v>
      </c>
    </row>
  </sheetData>
  <mergeCells count="5">
    <mergeCell ref="AH4:AI4"/>
    <mergeCell ref="A4:A6"/>
    <mergeCell ref="B4:P4"/>
    <mergeCell ref="Q4:AE4"/>
    <mergeCell ref="AF4:AG4"/>
  </mergeCells>
  <phoneticPr fontId="11" type="noConversion"/>
  <printOptions horizontalCentered="1"/>
  <pageMargins left="0.25" right="0.25" top="0.75" bottom="0.75" header="0.3" footer="0.3"/>
  <pageSetup paperSize="9" scale="37" orientation="landscape" r:id="rId1"/>
  <headerFooter alignWithMargins="0">
    <oddHeader xml:space="preserve">&amp;C&amp;"Arial,Negrita"&amp;18PROYECTO DE PRESUPUESTO 2022
</oddHeader>
    <oddFooter>&amp;L&amp;"Arial,Negrita"&amp;8PROYECTO DE PRESUPUESTO PARA EL AÑO FISCAL 2020
INFORMACIÓN PARA LA COMISIÓN DE PRESUPUESTO Y CUENTA GENERAL DE LA REPÚBLICA DEL CONGRESO DE LA REPÚBLICA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7">
    <tabColor theme="9" tint="-0.249977111117893"/>
    <pageSetUpPr fitToPage="1"/>
  </sheetPr>
  <dimension ref="A1:U31"/>
  <sheetViews>
    <sheetView zoomScaleNormal="100" zoomScaleSheetLayoutView="80" zoomScalePageLayoutView="85" workbookViewId="0">
      <selection activeCell="J31" sqref="A1:J31"/>
    </sheetView>
  </sheetViews>
  <sheetFormatPr baseColWidth="10" defaultColWidth="11.42578125" defaultRowHeight="12" x14ac:dyDescent="0.2"/>
  <cols>
    <col min="1" max="1" width="57.140625" style="3" customWidth="1"/>
    <col min="2" max="4" width="12.7109375" style="3" customWidth="1"/>
    <col min="5" max="5" width="13.140625" style="3" customWidth="1"/>
    <col min="6" max="6" width="12.7109375" style="3" customWidth="1"/>
    <col min="7" max="7" width="14.28515625" style="3" customWidth="1"/>
    <col min="8" max="8" width="12.7109375" style="3" customWidth="1"/>
    <col min="9" max="9" width="15" style="3" customWidth="1"/>
    <col min="10" max="10" width="11.28515625" style="3" customWidth="1"/>
    <col min="11" max="16384" width="11.42578125" style="3"/>
  </cols>
  <sheetData>
    <row r="1" spans="1:21" s="95" customFormat="1" x14ac:dyDescent="0.2">
      <c r="A1" s="119" t="s">
        <v>403</v>
      </c>
      <c r="B1" s="119"/>
      <c r="C1" s="119"/>
      <c r="D1" s="119"/>
      <c r="E1" s="119"/>
      <c r="F1" s="119"/>
      <c r="G1" s="119"/>
      <c r="H1" s="119"/>
      <c r="I1" s="119"/>
    </row>
    <row r="2" spans="1:21" s="5" customFormat="1" x14ac:dyDescent="0.2">
      <c r="A2" s="119" t="s">
        <v>328</v>
      </c>
      <c r="B2" s="119"/>
      <c r="C2" s="119"/>
      <c r="D2" s="119"/>
      <c r="E2" s="119"/>
      <c r="F2" s="119"/>
      <c r="G2" s="119"/>
      <c r="H2" s="119"/>
      <c r="I2" s="119"/>
      <c r="J2" s="119"/>
      <c r="K2" s="119"/>
      <c r="L2" s="119"/>
      <c r="M2" s="119"/>
      <c r="N2" s="119"/>
      <c r="O2" s="119"/>
      <c r="P2" s="119"/>
      <c r="Q2" s="119"/>
      <c r="R2" s="119"/>
      <c r="S2" s="119"/>
      <c r="T2" s="119"/>
      <c r="U2" s="119"/>
    </row>
    <row r="3" spans="1:21" s="103" customFormat="1" ht="12.75" thickBot="1" x14ac:dyDescent="0.25">
      <c r="A3" s="8"/>
      <c r="B3" s="10"/>
      <c r="E3" s="10"/>
    </row>
    <row r="4" spans="1:21" ht="12" customHeight="1" thickBot="1" x14ac:dyDescent="0.25">
      <c r="A4" s="634" t="s">
        <v>29</v>
      </c>
      <c r="B4" s="644" t="s">
        <v>402</v>
      </c>
      <c r="C4" s="640" t="s">
        <v>404</v>
      </c>
      <c r="D4" s="645" t="s">
        <v>405</v>
      </c>
      <c r="E4" s="638" t="s">
        <v>406</v>
      </c>
      <c r="F4" s="642" t="s">
        <v>407</v>
      </c>
      <c r="G4" s="636" t="s">
        <v>373</v>
      </c>
      <c r="H4" s="638" t="s">
        <v>372</v>
      </c>
      <c r="I4" s="636" t="s">
        <v>408</v>
      </c>
      <c r="J4" s="640" t="s">
        <v>372</v>
      </c>
    </row>
    <row r="5" spans="1:21" ht="31.5" customHeight="1" thickBot="1" x14ac:dyDescent="0.25">
      <c r="A5" s="635"/>
      <c r="B5" s="635"/>
      <c r="C5" s="641"/>
      <c r="D5" s="646"/>
      <c r="E5" s="639"/>
      <c r="F5" s="643"/>
      <c r="G5" s="637"/>
      <c r="H5" s="639"/>
      <c r="I5" s="637"/>
      <c r="J5" s="641"/>
    </row>
    <row r="6" spans="1:21" x14ac:dyDescent="0.2">
      <c r="A6" s="38" t="s">
        <v>530</v>
      </c>
      <c r="B6" s="341">
        <v>1777231</v>
      </c>
      <c r="C6" s="342">
        <v>3388462</v>
      </c>
      <c r="D6" s="343">
        <v>1878172</v>
      </c>
      <c r="E6" s="341">
        <v>3010414</v>
      </c>
      <c r="F6" s="346">
        <v>2662815</v>
      </c>
      <c r="G6" s="345">
        <f>B6-D6</f>
        <v>-100941</v>
      </c>
      <c r="H6" s="344">
        <f>+(D6-B6)/B6</f>
        <v>5.6796781059974759E-2</v>
      </c>
      <c r="I6" s="349">
        <f t="shared" ref="I6" si="0">+F6-D6</f>
        <v>784643</v>
      </c>
      <c r="J6" s="350">
        <f t="shared" ref="J6" si="1">+(F6-D6)/D6</f>
        <v>0.41776951205746865</v>
      </c>
    </row>
    <row r="7" spans="1:21" x14ac:dyDescent="0.2">
      <c r="A7" s="38" t="s">
        <v>531</v>
      </c>
      <c r="B7" s="341">
        <v>7748341</v>
      </c>
      <c r="C7" s="342">
        <v>3412638</v>
      </c>
      <c r="D7" s="343">
        <v>4317330</v>
      </c>
      <c r="E7" s="341">
        <v>4127550</v>
      </c>
      <c r="F7" s="347">
        <v>4389659</v>
      </c>
      <c r="G7" s="345">
        <f t="shared" ref="G7:G25" si="2">B7-D7</f>
        <v>3431011</v>
      </c>
      <c r="H7" s="344">
        <f t="shared" ref="H7:H27" si="3">+(D7-B7)/B7</f>
        <v>-0.4428058858018768</v>
      </c>
      <c r="I7" s="349">
        <f t="shared" ref="I7:I25" si="4">+F7-D7</f>
        <v>72329</v>
      </c>
      <c r="J7" s="350">
        <f t="shared" ref="J7:J27" si="5">+(F7-D7)/D7</f>
        <v>1.6753178469100113E-2</v>
      </c>
    </row>
    <row r="8" spans="1:21" x14ac:dyDescent="0.2">
      <c r="A8" s="38" t="s">
        <v>532</v>
      </c>
      <c r="B8" s="341">
        <v>390711</v>
      </c>
      <c r="C8" s="342">
        <v>175845</v>
      </c>
      <c r="D8" s="343">
        <v>481191</v>
      </c>
      <c r="E8" s="341">
        <v>397237</v>
      </c>
      <c r="F8" s="347">
        <v>432229</v>
      </c>
      <c r="G8" s="345">
        <f t="shared" si="2"/>
        <v>-90480</v>
      </c>
      <c r="H8" s="344">
        <f t="shared" si="3"/>
        <v>0.2315778158280673</v>
      </c>
      <c r="I8" s="349">
        <f t="shared" si="4"/>
        <v>-48962</v>
      </c>
      <c r="J8" s="350">
        <f t="shared" si="5"/>
        <v>-0.1017516952727711</v>
      </c>
    </row>
    <row r="9" spans="1:21" x14ac:dyDescent="0.2">
      <c r="A9" s="38" t="s">
        <v>533</v>
      </c>
      <c r="B9" s="341">
        <v>50867</v>
      </c>
      <c r="C9" s="342">
        <v>360867</v>
      </c>
      <c r="D9" s="343">
        <v>71640</v>
      </c>
      <c r="E9" s="341">
        <v>211890</v>
      </c>
      <c r="F9" s="347">
        <v>46890</v>
      </c>
      <c r="G9" s="345">
        <f t="shared" si="2"/>
        <v>-20773</v>
      </c>
      <c r="H9" s="344">
        <f t="shared" si="3"/>
        <v>0.40837871311459295</v>
      </c>
      <c r="I9" s="349">
        <f t="shared" si="4"/>
        <v>-24750</v>
      </c>
      <c r="J9" s="350">
        <f t="shared" si="5"/>
        <v>-0.34547738693467339</v>
      </c>
    </row>
    <row r="10" spans="1:21" x14ac:dyDescent="0.2">
      <c r="A10" s="38" t="s">
        <v>534</v>
      </c>
      <c r="B10" s="341">
        <v>8784290</v>
      </c>
      <c r="C10" s="342">
        <v>8920398</v>
      </c>
      <c r="D10" s="343">
        <v>8977717</v>
      </c>
      <c r="E10" s="341">
        <v>11054400</v>
      </c>
      <c r="F10" s="347">
        <v>12550734</v>
      </c>
      <c r="G10" s="345">
        <f t="shared" si="2"/>
        <v>-193427</v>
      </c>
      <c r="H10" s="344">
        <f t="shared" si="3"/>
        <v>2.2019650990575221E-2</v>
      </c>
      <c r="I10" s="349">
        <f t="shared" si="4"/>
        <v>3573017</v>
      </c>
      <c r="J10" s="350">
        <f t="shared" si="5"/>
        <v>0.39798726112663163</v>
      </c>
    </row>
    <row r="11" spans="1:21" x14ac:dyDescent="0.2">
      <c r="A11" s="38" t="s">
        <v>535</v>
      </c>
      <c r="B11" s="341">
        <v>984322</v>
      </c>
      <c r="C11" s="342">
        <v>1151974</v>
      </c>
      <c r="D11" s="343">
        <v>737661</v>
      </c>
      <c r="E11" s="341">
        <v>1502166</v>
      </c>
      <c r="F11" s="347">
        <v>864013</v>
      </c>
      <c r="G11" s="345">
        <f t="shared" si="2"/>
        <v>246661</v>
      </c>
      <c r="H11" s="344">
        <f t="shared" si="3"/>
        <v>-0.25058974603838985</v>
      </c>
      <c r="I11" s="349">
        <f t="shared" si="4"/>
        <v>126352</v>
      </c>
      <c r="J11" s="350">
        <f t="shared" si="5"/>
        <v>0.17128735286262931</v>
      </c>
    </row>
    <row r="12" spans="1:21" x14ac:dyDescent="0.2">
      <c r="A12" s="38" t="s">
        <v>536</v>
      </c>
      <c r="B12" s="341">
        <v>2738615</v>
      </c>
      <c r="C12" s="342">
        <v>3603342</v>
      </c>
      <c r="D12" s="343">
        <v>2351452</v>
      </c>
      <c r="E12" s="341">
        <v>3707630</v>
      </c>
      <c r="F12" s="347">
        <v>2445681</v>
      </c>
      <c r="G12" s="345">
        <f t="shared" si="2"/>
        <v>387163</v>
      </c>
      <c r="H12" s="344">
        <f t="shared" si="3"/>
        <v>-0.14137182480925578</v>
      </c>
      <c r="I12" s="349">
        <f t="shared" si="4"/>
        <v>94229</v>
      </c>
      <c r="J12" s="350">
        <f t="shared" si="5"/>
        <v>4.0072687003604585E-2</v>
      </c>
    </row>
    <row r="13" spans="1:21" x14ac:dyDescent="0.2">
      <c r="A13" s="38" t="s">
        <v>537</v>
      </c>
      <c r="B13" s="341">
        <v>1056465</v>
      </c>
      <c r="C13" s="342">
        <v>1803289</v>
      </c>
      <c r="D13" s="343">
        <v>927447</v>
      </c>
      <c r="E13" s="341">
        <v>3200187</v>
      </c>
      <c r="F13" s="347">
        <v>4465697</v>
      </c>
      <c r="G13" s="345">
        <f t="shared" si="2"/>
        <v>129018</v>
      </c>
      <c r="H13" s="344">
        <f t="shared" si="3"/>
        <v>-0.12212236089222075</v>
      </c>
      <c r="I13" s="349">
        <f t="shared" si="4"/>
        <v>3538250</v>
      </c>
      <c r="J13" s="350">
        <f t="shared" si="5"/>
        <v>3.8150428002893966</v>
      </c>
    </row>
    <row r="14" spans="1:21" x14ac:dyDescent="0.2">
      <c r="A14" s="38" t="s">
        <v>538</v>
      </c>
      <c r="B14" s="341">
        <v>15570263</v>
      </c>
      <c r="C14" s="342">
        <v>19585492</v>
      </c>
      <c r="D14" s="343">
        <v>1104924</v>
      </c>
      <c r="E14" s="341">
        <v>4520052</v>
      </c>
      <c r="F14" s="347">
        <v>27829851</v>
      </c>
      <c r="G14" s="345">
        <f t="shared" si="2"/>
        <v>14465339</v>
      </c>
      <c r="H14" s="344">
        <f t="shared" si="3"/>
        <v>-0.92903626611830514</v>
      </c>
      <c r="I14" s="349">
        <f t="shared" si="4"/>
        <v>26724927</v>
      </c>
      <c r="J14" s="350">
        <f t="shared" si="5"/>
        <v>24.187117847019344</v>
      </c>
    </row>
    <row r="15" spans="1:21" x14ac:dyDescent="0.2">
      <c r="A15" s="38" t="s">
        <v>539</v>
      </c>
      <c r="B15" s="341">
        <v>1511124</v>
      </c>
      <c r="C15" s="342">
        <v>3047027</v>
      </c>
      <c r="D15" s="343">
        <v>1630300</v>
      </c>
      <c r="E15" s="341">
        <v>2742109</v>
      </c>
      <c r="F15" s="347">
        <v>1685601</v>
      </c>
      <c r="G15" s="345">
        <f t="shared" si="2"/>
        <v>-119176</v>
      </c>
      <c r="H15" s="344">
        <f t="shared" si="3"/>
        <v>7.8865797909370774E-2</v>
      </c>
      <c r="I15" s="349">
        <f t="shared" si="4"/>
        <v>55301</v>
      </c>
      <c r="J15" s="350">
        <f t="shared" si="5"/>
        <v>3.3920750782064649E-2</v>
      </c>
    </row>
    <row r="16" spans="1:21" x14ac:dyDescent="0.2">
      <c r="A16" s="38" t="s">
        <v>540</v>
      </c>
      <c r="B16" s="341">
        <v>4950052</v>
      </c>
      <c r="C16" s="342">
        <v>7115386</v>
      </c>
      <c r="D16" s="343">
        <v>5638666</v>
      </c>
      <c r="E16" s="341">
        <v>6621418</v>
      </c>
      <c r="F16" s="347">
        <v>5246475</v>
      </c>
      <c r="G16" s="345">
        <f t="shared" si="2"/>
        <v>-688614</v>
      </c>
      <c r="H16" s="344">
        <f t="shared" si="3"/>
        <v>0.13911247801033202</v>
      </c>
      <c r="I16" s="349">
        <f t="shared" si="4"/>
        <v>-392191</v>
      </c>
      <c r="J16" s="350">
        <f t="shared" si="5"/>
        <v>-6.9553862562528088E-2</v>
      </c>
    </row>
    <row r="17" spans="1:10" x14ac:dyDescent="0.2">
      <c r="A17" s="38" t="s">
        <v>541</v>
      </c>
      <c r="B17" s="341">
        <v>284912</v>
      </c>
      <c r="C17" s="342">
        <v>965822</v>
      </c>
      <c r="D17" s="343">
        <v>592469</v>
      </c>
      <c r="E17" s="341">
        <v>883397</v>
      </c>
      <c r="F17" s="347">
        <v>359962</v>
      </c>
      <c r="G17" s="345">
        <f t="shared" si="2"/>
        <v>-307557</v>
      </c>
      <c r="H17" s="344">
        <f t="shared" si="3"/>
        <v>1.0794806817543663</v>
      </c>
      <c r="I17" s="349">
        <f t="shared" si="4"/>
        <v>-232507</v>
      </c>
      <c r="J17" s="350">
        <f t="shared" si="5"/>
        <v>-0.39243741022737055</v>
      </c>
    </row>
    <row r="18" spans="1:10" x14ac:dyDescent="0.2">
      <c r="A18" s="38" t="s">
        <v>542</v>
      </c>
      <c r="B18" s="341">
        <v>3554789</v>
      </c>
      <c r="C18" s="342">
        <v>1244733</v>
      </c>
      <c r="D18" s="343">
        <v>3500649</v>
      </c>
      <c r="E18" s="341">
        <v>1574532</v>
      </c>
      <c r="F18" s="347">
        <v>9090061</v>
      </c>
      <c r="G18" s="345">
        <f t="shared" si="2"/>
        <v>54140</v>
      </c>
      <c r="H18" s="344">
        <f t="shared" si="3"/>
        <v>-1.5230158526989928E-2</v>
      </c>
      <c r="I18" s="349">
        <f t="shared" si="4"/>
        <v>5589412</v>
      </c>
      <c r="J18" s="350">
        <f t="shared" si="5"/>
        <v>1.5966787872763022</v>
      </c>
    </row>
    <row r="19" spans="1:10" x14ac:dyDescent="0.2">
      <c r="A19" s="38" t="s">
        <v>543</v>
      </c>
      <c r="B19" s="341">
        <v>290422</v>
      </c>
      <c r="C19" s="342">
        <v>252237</v>
      </c>
      <c r="D19" s="343">
        <v>167239</v>
      </c>
      <c r="E19" s="341">
        <v>382532</v>
      </c>
      <c r="F19" s="347">
        <v>241467</v>
      </c>
      <c r="G19" s="345">
        <f t="shared" si="2"/>
        <v>123183</v>
      </c>
      <c r="H19" s="344">
        <f t="shared" si="3"/>
        <v>-0.42415175158906693</v>
      </c>
      <c r="I19" s="349">
        <f t="shared" si="4"/>
        <v>74228</v>
      </c>
      <c r="J19" s="350">
        <f t="shared" si="5"/>
        <v>0.44384384025257267</v>
      </c>
    </row>
    <row r="20" spans="1:10" s="103" customFormat="1" x14ac:dyDescent="0.2">
      <c r="A20" s="38" t="s">
        <v>544</v>
      </c>
      <c r="B20" s="341">
        <v>21061647</v>
      </c>
      <c r="C20" s="342">
        <v>39669841</v>
      </c>
      <c r="D20" s="343">
        <v>15016456</v>
      </c>
      <c r="E20" s="341">
        <v>42645332</v>
      </c>
      <c r="F20" s="347">
        <v>38081026</v>
      </c>
      <c r="G20" s="345">
        <f t="shared" si="2"/>
        <v>6045191</v>
      </c>
      <c r="H20" s="344">
        <f t="shared" si="3"/>
        <v>-0.28702365964067295</v>
      </c>
      <c r="I20" s="349">
        <f t="shared" si="4"/>
        <v>23064570</v>
      </c>
      <c r="J20" s="350">
        <f t="shared" si="5"/>
        <v>1.5359529572090778</v>
      </c>
    </row>
    <row r="21" spans="1:10" s="103" customFormat="1" x14ac:dyDescent="0.2">
      <c r="A21" s="38" t="s">
        <v>545</v>
      </c>
      <c r="B21" s="341">
        <v>81678540</v>
      </c>
      <c r="C21" s="342">
        <v>133944282</v>
      </c>
      <c r="D21" s="343">
        <v>75962998</v>
      </c>
      <c r="E21" s="341">
        <v>142685405</v>
      </c>
      <c r="F21" s="347">
        <v>71340563</v>
      </c>
      <c r="G21" s="345">
        <f t="shared" si="2"/>
        <v>5715542</v>
      </c>
      <c r="H21" s="344">
        <f t="shared" si="3"/>
        <v>-6.9976054909894322E-2</v>
      </c>
      <c r="I21" s="349">
        <f t="shared" si="4"/>
        <v>-4622435</v>
      </c>
      <c r="J21" s="350">
        <f t="shared" si="5"/>
        <v>-6.0851139656178395E-2</v>
      </c>
    </row>
    <row r="22" spans="1:10" s="103" customFormat="1" x14ac:dyDescent="0.2">
      <c r="A22" s="38" t="s">
        <v>546</v>
      </c>
      <c r="B22" s="341">
        <v>3629619</v>
      </c>
      <c r="C22" s="342">
        <v>25841079</v>
      </c>
      <c r="D22" s="343">
        <v>3520381</v>
      </c>
      <c r="E22" s="341">
        <v>23994318</v>
      </c>
      <c r="F22" s="347">
        <v>3994391</v>
      </c>
      <c r="G22" s="345">
        <f t="shared" si="2"/>
        <v>109238</v>
      </c>
      <c r="H22" s="344">
        <f t="shared" si="3"/>
        <v>-3.0096271812551124E-2</v>
      </c>
      <c r="I22" s="349">
        <f t="shared" si="4"/>
        <v>474010</v>
      </c>
      <c r="J22" s="350">
        <f t="shared" si="5"/>
        <v>0.13464735777178663</v>
      </c>
    </row>
    <row r="23" spans="1:10" s="103" customFormat="1" x14ac:dyDescent="0.2">
      <c r="A23" s="38" t="s">
        <v>547</v>
      </c>
      <c r="B23" s="341"/>
      <c r="C23" s="342"/>
      <c r="D23" s="343">
        <v>6093000</v>
      </c>
      <c r="E23" s="341">
        <v>16336497</v>
      </c>
      <c r="F23" s="347">
        <v>4522676</v>
      </c>
      <c r="G23" s="345">
        <f t="shared" si="2"/>
        <v>-6093000</v>
      </c>
      <c r="H23" s="344">
        <v>0</v>
      </c>
      <c r="I23" s="349">
        <f t="shared" si="4"/>
        <v>-1570324</v>
      </c>
      <c r="J23" s="350">
        <f t="shared" si="5"/>
        <v>-0.25772591498440833</v>
      </c>
    </row>
    <row r="24" spans="1:10" s="103" customFormat="1" x14ac:dyDescent="0.2">
      <c r="A24" s="38" t="s">
        <v>548</v>
      </c>
      <c r="B24" s="341">
        <v>5266071</v>
      </c>
      <c r="C24" s="342">
        <v>5680725</v>
      </c>
      <c r="D24" s="343">
        <v>603850</v>
      </c>
      <c r="E24" s="341">
        <v>1156966</v>
      </c>
      <c r="F24" s="347">
        <v>551416</v>
      </c>
      <c r="G24" s="345">
        <f t="shared" si="2"/>
        <v>4662221</v>
      </c>
      <c r="H24" s="344">
        <f t="shared" si="3"/>
        <v>-0.88533196760924793</v>
      </c>
      <c r="I24" s="349">
        <f t="shared" si="4"/>
        <v>-52434</v>
      </c>
      <c r="J24" s="350">
        <f t="shared" si="5"/>
        <v>-8.6832822720874392E-2</v>
      </c>
    </row>
    <row r="25" spans="1:10" s="103" customFormat="1" x14ac:dyDescent="0.2">
      <c r="A25" s="38" t="s">
        <v>549</v>
      </c>
      <c r="B25" s="341">
        <v>1537937</v>
      </c>
      <c r="C25" s="342">
        <v>1721518</v>
      </c>
      <c r="D25" s="343">
        <v>1413110</v>
      </c>
      <c r="E25" s="341">
        <v>1158531</v>
      </c>
      <c r="F25" s="347">
        <v>1143676</v>
      </c>
      <c r="G25" s="345">
        <f t="shared" si="2"/>
        <v>124827</v>
      </c>
      <c r="H25" s="344">
        <f t="shared" si="3"/>
        <v>-8.1165223282878299E-2</v>
      </c>
      <c r="I25" s="349">
        <f t="shared" si="4"/>
        <v>-269434</v>
      </c>
      <c r="J25" s="350">
        <f t="shared" si="5"/>
        <v>-0.19066739319656645</v>
      </c>
    </row>
    <row r="26" spans="1:10" ht="12.75" thickBot="1" x14ac:dyDescent="0.25">
      <c r="A26" s="38"/>
      <c r="B26" s="23"/>
      <c r="C26" s="34"/>
      <c r="D26" s="31"/>
      <c r="E26" s="23"/>
      <c r="F26" s="348"/>
      <c r="G26" s="32"/>
      <c r="H26" s="296"/>
      <c r="I26" s="30"/>
      <c r="J26" s="33"/>
    </row>
    <row r="27" spans="1:10" ht="12.75" thickBot="1" x14ac:dyDescent="0.25">
      <c r="A27" s="24" t="s">
        <v>42</v>
      </c>
      <c r="B27" s="351">
        <f>SUM(B6:B25)</f>
        <v>162866218</v>
      </c>
      <c r="C27" s="351">
        <f>SUM(C6:C25)</f>
        <v>261884957</v>
      </c>
      <c r="D27" s="351">
        <f t="shared" ref="D27:F27" si="6">SUM(D6:D25)</f>
        <v>134986652</v>
      </c>
      <c r="E27" s="351">
        <f t="shared" si="6"/>
        <v>271912563</v>
      </c>
      <c r="F27" s="351">
        <f t="shared" si="6"/>
        <v>191944883</v>
      </c>
      <c r="G27" s="351">
        <f>SUM(G6:G25)</f>
        <v>27879566</v>
      </c>
      <c r="H27" s="356">
        <f t="shared" si="3"/>
        <v>-0.17118077857005312</v>
      </c>
      <c r="I27" s="351">
        <f>SUM(I6:I25)</f>
        <v>56958231</v>
      </c>
      <c r="J27" s="356">
        <f t="shared" si="5"/>
        <v>0.42195454258692183</v>
      </c>
    </row>
    <row r="28" spans="1:10" x14ac:dyDescent="0.2">
      <c r="A28" s="1" t="s">
        <v>44</v>
      </c>
      <c r="B28" s="2"/>
      <c r="C28" s="2"/>
      <c r="D28" s="2"/>
      <c r="E28" s="2"/>
      <c r="F28" s="2"/>
      <c r="G28" s="2"/>
      <c r="H28" s="2"/>
      <c r="I28" s="2"/>
    </row>
    <row r="29" spans="1:10" s="63" customFormat="1" x14ac:dyDescent="0.2">
      <c r="A29" s="1" t="s">
        <v>335</v>
      </c>
      <c r="B29" s="55"/>
      <c r="C29" s="55"/>
      <c r="D29" s="55"/>
      <c r="E29" s="55"/>
      <c r="F29" s="55"/>
      <c r="G29" s="55"/>
      <c r="H29" s="55"/>
      <c r="I29" s="55"/>
    </row>
    <row r="30" spans="1:10" x14ac:dyDescent="0.2">
      <c r="A30" s="1" t="s">
        <v>154</v>
      </c>
      <c r="B30" s="2"/>
      <c r="C30" s="2"/>
      <c r="D30" s="2"/>
      <c r="E30" s="2"/>
      <c r="F30" s="2"/>
      <c r="G30" s="2"/>
      <c r="H30" s="2"/>
      <c r="I30" s="2"/>
    </row>
    <row r="31" spans="1:10" x14ac:dyDescent="0.2">
      <c r="A31" s="1"/>
      <c r="B31" s="2"/>
      <c r="C31" s="2"/>
      <c r="D31" s="2"/>
      <c r="E31" s="2"/>
      <c r="F31" s="2"/>
      <c r="G31" s="2"/>
      <c r="H31" s="2"/>
      <c r="I31" s="2"/>
    </row>
  </sheetData>
  <sortState xmlns:xlrd2="http://schemas.microsoft.com/office/spreadsheetml/2017/richdata2" ref="A8:K31">
    <sortCondition ref="A8:A31"/>
  </sortState>
  <mergeCells count="10">
    <mergeCell ref="A4:A5"/>
    <mergeCell ref="G4:G5"/>
    <mergeCell ref="I4:I5"/>
    <mergeCell ref="H4:H5"/>
    <mergeCell ref="J4:J5"/>
    <mergeCell ref="C4:C5"/>
    <mergeCell ref="E4:E5"/>
    <mergeCell ref="F4:F5"/>
    <mergeCell ref="B4:B5"/>
    <mergeCell ref="D4:D5"/>
  </mergeCells>
  <phoneticPr fontId="0" type="noConversion"/>
  <printOptions horizontalCentered="1"/>
  <pageMargins left="0.25" right="0.25" top="0.75" bottom="0.75" header="0.3" footer="0.3"/>
  <pageSetup paperSize="9" scale="83" orientation="landscape" r:id="rId1"/>
  <headerFooter alignWithMargins="0">
    <oddHeader xml:space="preserve">&amp;C&amp;"Arial,Negrita"&amp;18PROYECTO DE PRESUPUESTO 2022
</oddHeader>
    <oddFooter>&amp;L&amp;"Arial,Negrita"&amp;8PROYECTO DE PRESUPUESTO PARA EL AÑO FISCAL 2020
INFORMACIÓN PARA LA COMISIÓN DE PRESUPUESTO Y CUENTA GENERAL DE LA REPÚBLICA DEL CONGRESO DE LA REPÚBLICA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9">
    <tabColor theme="9" tint="-0.249977111117893"/>
    <pageSetUpPr fitToPage="1"/>
  </sheetPr>
  <dimension ref="A1:Y47"/>
  <sheetViews>
    <sheetView zoomScaleNormal="100" zoomScaleSheetLayoutView="90" zoomScalePageLayoutView="85" workbookViewId="0">
      <selection activeCell="N1" sqref="A1:N48"/>
    </sheetView>
  </sheetViews>
  <sheetFormatPr baseColWidth="10" defaultColWidth="11.42578125" defaultRowHeight="12" x14ac:dyDescent="0.2"/>
  <cols>
    <col min="1" max="1" width="31.42578125" style="3" customWidth="1"/>
    <col min="2" max="3" width="15.5703125" style="3" customWidth="1"/>
    <col min="4" max="5" width="15.5703125" style="88" customWidth="1"/>
    <col min="6" max="6" width="15.5703125" style="496" customWidth="1"/>
    <col min="7" max="7" width="15.5703125" style="63" customWidth="1"/>
    <col min="8" max="8" width="15.5703125" style="88" customWidth="1"/>
    <col min="9" max="9" width="15.5703125" style="63" customWidth="1"/>
    <col min="10" max="10" width="15.5703125" style="429" customWidth="1"/>
    <col min="11" max="11" width="15.5703125" style="63" customWidth="1"/>
    <col min="12" max="12" width="15.5703125" style="3" hidden="1" customWidth="1"/>
    <col min="13" max="13" width="15.5703125" style="3" customWidth="1"/>
    <col min="14" max="14" width="15.5703125" style="63" customWidth="1"/>
    <col min="15" max="16384" width="11.42578125" style="3"/>
  </cols>
  <sheetData>
    <row r="1" spans="1:25" s="5" customFormat="1" ht="15.75" customHeight="1" x14ac:dyDescent="0.2">
      <c r="A1" s="119" t="s">
        <v>409</v>
      </c>
      <c r="B1" s="119"/>
      <c r="C1" s="119"/>
      <c r="D1" s="119"/>
      <c r="E1" s="119"/>
      <c r="F1" s="434"/>
      <c r="G1" s="119"/>
      <c r="H1" s="119"/>
      <c r="I1" s="119"/>
      <c r="J1" s="427"/>
      <c r="K1" s="119"/>
      <c r="L1" s="119"/>
      <c r="M1" s="119"/>
      <c r="N1" s="119"/>
    </row>
    <row r="2" spans="1:25" s="5" customFormat="1" x14ac:dyDescent="0.2">
      <c r="A2" s="119" t="s">
        <v>328</v>
      </c>
      <c r="B2" s="119"/>
      <c r="C2" s="119"/>
      <c r="D2" s="119"/>
      <c r="E2" s="119"/>
      <c r="F2" s="434"/>
      <c r="G2" s="119"/>
      <c r="H2" s="119"/>
      <c r="I2" s="119"/>
      <c r="J2" s="427"/>
      <c r="K2" s="119"/>
      <c r="L2" s="119"/>
      <c r="M2" s="119"/>
      <c r="N2" s="119"/>
      <c r="O2" s="119"/>
      <c r="P2" s="119"/>
      <c r="Q2" s="119"/>
      <c r="R2" s="119"/>
      <c r="S2" s="119"/>
      <c r="T2" s="119"/>
      <c r="U2" s="119"/>
      <c r="V2" s="119"/>
      <c r="W2" s="119"/>
      <c r="X2" s="119"/>
      <c r="Y2" s="119"/>
    </row>
    <row r="3" spans="1:25" s="63" customFormat="1" ht="12.75" thickBot="1" x14ac:dyDescent="0.25">
      <c r="A3" s="8"/>
      <c r="B3" s="10"/>
      <c r="D3" s="88"/>
      <c r="E3" s="88"/>
      <c r="F3" s="496"/>
      <c r="G3" s="10"/>
      <c r="H3" s="10"/>
      <c r="J3" s="429"/>
    </row>
    <row r="4" spans="1:25" ht="13.5" hidden="1" customHeight="1" x14ac:dyDescent="0.2">
      <c r="A4" s="50" t="s">
        <v>71</v>
      </c>
      <c r="B4" s="48"/>
      <c r="C4" s="40"/>
      <c r="D4" s="89"/>
      <c r="E4" s="89"/>
      <c r="F4" s="435"/>
      <c r="G4" s="64"/>
      <c r="H4" s="89"/>
      <c r="I4" s="64"/>
      <c r="J4" s="422"/>
      <c r="K4" s="64"/>
      <c r="L4" s="40"/>
      <c r="M4" s="40"/>
      <c r="N4" s="64"/>
    </row>
    <row r="5" spans="1:25" ht="57" customHeight="1" thickBot="1" x14ac:dyDescent="0.25">
      <c r="A5" s="207" t="s">
        <v>75</v>
      </c>
      <c r="B5" s="210" t="s">
        <v>76</v>
      </c>
      <c r="C5" s="208" t="s">
        <v>77</v>
      </c>
      <c r="D5" s="208" t="s">
        <v>195</v>
      </c>
      <c r="E5" s="208" t="s">
        <v>196</v>
      </c>
      <c r="F5" s="208" t="s">
        <v>232</v>
      </c>
      <c r="G5" s="190" t="s">
        <v>156</v>
      </c>
      <c r="H5" s="208" t="s">
        <v>194</v>
      </c>
      <c r="I5" s="208" t="s">
        <v>158</v>
      </c>
      <c r="J5" s="208" t="s">
        <v>157</v>
      </c>
      <c r="K5" s="208" t="s">
        <v>159</v>
      </c>
      <c r="L5" s="208" t="s">
        <v>160</v>
      </c>
      <c r="M5" s="210" t="s">
        <v>161</v>
      </c>
      <c r="N5" s="208" t="s">
        <v>162</v>
      </c>
    </row>
    <row r="6" spans="1:25" x14ac:dyDescent="0.2">
      <c r="A6" s="502" t="s">
        <v>1201</v>
      </c>
      <c r="B6" s="503" t="s">
        <v>1305</v>
      </c>
      <c r="C6" s="504" t="s">
        <v>611</v>
      </c>
      <c r="D6" s="504" t="s">
        <v>308</v>
      </c>
      <c r="E6" s="504" t="s">
        <v>1202</v>
      </c>
      <c r="F6" s="505">
        <v>29504276.100000001</v>
      </c>
      <c r="G6" s="499">
        <v>43874</v>
      </c>
      <c r="H6" s="504">
        <v>20605509364</v>
      </c>
      <c r="I6" s="504">
        <v>240</v>
      </c>
      <c r="J6" s="506">
        <v>43908</v>
      </c>
      <c r="K6" s="504">
        <v>45</v>
      </c>
      <c r="L6" s="507"/>
      <c r="M6" s="508">
        <f>K6+L6</f>
        <v>45</v>
      </c>
      <c r="N6" s="498">
        <v>43980</v>
      </c>
    </row>
    <row r="7" spans="1:25" x14ac:dyDescent="0.2">
      <c r="A7" s="38" t="s">
        <v>1203</v>
      </c>
      <c r="B7" s="492" t="s">
        <v>1306</v>
      </c>
      <c r="C7" s="493" t="s">
        <v>752</v>
      </c>
      <c r="D7" s="493" t="s">
        <v>308</v>
      </c>
      <c r="E7" s="493" t="s">
        <v>1204</v>
      </c>
      <c r="F7" s="497">
        <v>25603166.27</v>
      </c>
      <c r="G7" s="500">
        <v>43871</v>
      </c>
      <c r="H7" s="493">
        <v>20605658807</v>
      </c>
      <c r="I7" s="493">
        <v>720</v>
      </c>
      <c r="J7" s="494" t="s">
        <v>1205</v>
      </c>
      <c r="K7" s="493">
        <v>122</v>
      </c>
      <c r="L7" s="55"/>
      <c r="M7" s="495">
        <v>44734</v>
      </c>
      <c r="N7" s="500">
        <v>44826</v>
      </c>
    </row>
    <row r="8" spans="1:25" x14ac:dyDescent="0.2">
      <c r="A8" s="38" t="s">
        <v>1206</v>
      </c>
      <c r="B8" s="492" t="s">
        <v>1307</v>
      </c>
      <c r="C8" s="493" t="s">
        <v>611</v>
      </c>
      <c r="D8" s="493" t="s">
        <v>308</v>
      </c>
      <c r="E8" s="493" t="s">
        <v>1207</v>
      </c>
      <c r="F8" s="497">
        <v>52092838.82</v>
      </c>
      <c r="G8" s="500">
        <v>43696</v>
      </c>
      <c r="H8" s="493">
        <v>20605096141</v>
      </c>
      <c r="I8" s="493">
        <v>600</v>
      </c>
      <c r="J8" s="494" t="s">
        <v>1208</v>
      </c>
      <c r="K8" s="493">
        <v>133</v>
      </c>
      <c r="L8" s="55"/>
      <c r="M8" s="495">
        <v>44729</v>
      </c>
      <c r="N8" s="500">
        <v>44756</v>
      </c>
    </row>
    <row r="9" spans="1:25" x14ac:dyDescent="0.2">
      <c r="A9" s="38" t="s">
        <v>1209</v>
      </c>
      <c r="B9" s="492" t="s">
        <v>1308</v>
      </c>
      <c r="C9" s="493" t="s">
        <v>752</v>
      </c>
      <c r="D9" s="493" t="s">
        <v>308</v>
      </c>
      <c r="E9" s="493" t="s">
        <v>1210</v>
      </c>
      <c r="F9" s="497" t="s">
        <v>1211</v>
      </c>
      <c r="G9" s="500">
        <v>43816</v>
      </c>
      <c r="H9" s="493">
        <v>20605593012</v>
      </c>
      <c r="I9" s="493">
        <v>365</v>
      </c>
      <c r="J9" s="494" t="s">
        <v>1212</v>
      </c>
      <c r="K9" s="493" t="s">
        <v>1213</v>
      </c>
      <c r="L9" s="55"/>
      <c r="M9" s="495" t="s">
        <v>1213</v>
      </c>
      <c r="N9" s="500" t="s">
        <v>1213</v>
      </c>
    </row>
    <row r="10" spans="1:25" x14ac:dyDescent="0.2">
      <c r="A10" s="38" t="s">
        <v>1214</v>
      </c>
      <c r="B10" s="492" t="s">
        <v>1309</v>
      </c>
      <c r="C10" s="493" t="s">
        <v>752</v>
      </c>
      <c r="D10" s="493" t="s">
        <v>308</v>
      </c>
      <c r="E10" s="493" t="s">
        <v>1215</v>
      </c>
      <c r="F10" s="497">
        <v>14079329.189999999</v>
      </c>
      <c r="G10" s="500">
        <v>44074</v>
      </c>
      <c r="H10" s="493">
        <v>20489532981</v>
      </c>
      <c r="I10" s="493">
        <v>315</v>
      </c>
      <c r="J10" s="494">
        <v>44425</v>
      </c>
      <c r="K10" s="493" t="s">
        <v>1213</v>
      </c>
      <c r="L10" s="55"/>
      <c r="M10" s="495" t="s">
        <v>1213</v>
      </c>
      <c r="N10" s="500" t="s">
        <v>1213</v>
      </c>
    </row>
    <row r="11" spans="1:25" x14ac:dyDescent="0.2">
      <c r="A11" s="38" t="s">
        <v>1216</v>
      </c>
      <c r="B11" s="492" t="s">
        <v>1310</v>
      </c>
      <c r="C11" s="493" t="s">
        <v>752</v>
      </c>
      <c r="D11" s="493" t="s">
        <v>308</v>
      </c>
      <c r="E11" s="493" t="s">
        <v>1217</v>
      </c>
      <c r="F11" s="497">
        <v>15490828.82</v>
      </c>
      <c r="G11" s="500">
        <v>43871</v>
      </c>
      <c r="H11" s="493">
        <v>20605679758</v>
      </c>
      <c r="I11" s="493">
        <v>365</v>
      </c>
      <c r="J11" s="494" t="s">
        <v>1218</v>
      </c>
      <c r="K11" s="493">
        <v>166</v>
      </c>
      <c r="L11" s="55"/>
      <c r="M11" s="495">
        <v>44441</v>
      </c>
      <c r="N11" s="500">
        <v>44468</v>
      </c>
    </row>
    <row r="12" spans="1:25" x14ac:dyDescent="0.2">
      <c r="A12" s="38" t="s">
        <v>1219</v>
      </c>
      <c r="B12" s="492" t="s">
        <v>1311</v>
      </c>
      <c r="C12" s="493" t="s">
        <v>752</v>
      </c>
      <c r="D12" s="493" t="s">
        <v>308</v>
      </c>
      <c r="E12" s="493" t="s">
        <v>1220</v>
      </c>
      <c r="F12" s="497" t="s">
        <v>1221</v>
      </c>
      <c r="G12" s="500">
        <v>43776</v>
      </c>
      <c r="H12" s="493">
        <v>20600683650</v>
      </c>
      <c r="I12" s="493">
        <v>540</v>
      </c>
      <c r="J12" s="494" t="s">
        <v>1222</v>
      </c>
      <c r="K12" s="493">
        <v>100</v>
      </c>
      <c r="L12" s="55"/>
      <c r="M12" s="495">
        <v>44564</v>
      </c>
      <c r="N12" s="500" t="s">
        <v>1213</v>
      </c>
    </row>
    <row r="13" spans="1:25" x14ac:dyDescent="0.2">
      <c r="A13" s="38" t="s">
        <v>1223</v>
      </c>
      <c r="B13" s="492" t="s">
        <v>1312</v>
      </c>
      <c r="C13" s="493" t="s">
        <v>611</v>
      </c>
      <c r="D13" s="493" t="s">
        <v>308</v>
      </c>
      <c r="E13" s="493" t="s">
        <v>1224</v>
      </c>
      <c r="F13" s="497">
        <v>19757801.59</v>
      </c>
      <c r="G13" s="500">
        <v>43741</v>
      </c>
      <c r="H13" s="493">
        <v>20605315519</v>
      </c>
      <c r="I13" s="493">
        <v>480</v>
      </c>
      <c r="J13" s="494" t="s">
        <v>1225</v>
      </c>
      <c r="K13" s="493">
        <v>45</v>
      </c>
      <c r="L13" s="55"/>
      <c r="M13" s="495">
        <v>44418</v>
      </c>
      <c r="N13" s="500" t="s">
        <v>1213</v>
      </c>
    </row>
    <row r="14" spans="1:25" x14ac:dyDescent="0.2">
      <c r="A14" s="38" t="s">
        <v>1226</v>
      </c>
      <c r="B14" s="492" t="s">
        <v>1313</v>
      </c>
      <c r="C14" s="493" t="s">
        <v>752</v>
      </c>
      <c r="D14" s="493" t="s">
        <v>308</v>
      </c>
      <c r="E14" s="493" t="s">
        <v>1227</v>
      </c>
      <c r="F14" s="497">
        <v>12443908.220000001</v>
      </c>
      <c r="G14" s="500">
        <v>43588</v>
      </c>
      <c r="H14" s="493">
        <v>20604536155</v>
      </c>
      <c r="I14" s="493">
        <v>360</v>
      </c>
      <c r="J14" s="494" t="s">
        <v>1228</v>
      </c>
      <c r="K14" s="493">
        <v>124</v>
      </c>
      <c r="L14" s="55"/>
      <c r="M14" s="495">
        <v>44323</v>
      </c>
      <c r="N14" s="500" t="s">
        <v>1213</v>
      </c>
    </row>
    <row r="15" spans="1:25" x14ac:dyDescent="0.2">
      <c r="A15" s="38" t="s">
        <v>1314</v>
      </c>
      <c r="B15" s="492" t="s">
        <v>1315</v>
      </c>
      <c r="C15" s="493" t="s">
        <v>611</v>
      </c>
      <c r="D15" s="493" t="s">
        <v>308</v>
      </c>
      <c r="E15" s="493" t="s">
        <v>1229</v>
      </c>
      <c r="F15" s="497">
        <v>2112559.0699999998</v>
      </c>
      <c r="G15" s="500">
        <v>43742</v>
      </c>
      <c r="H15" s="493">
        <v>20605222324</v>
      </c>
      <c r="I15" s="493">
        <v>150</v>
      </c>
      <c r="J15" s="494" t="s">
        <v>1230</v>
      </c>
      <c r="K15" s="493">
        <v>233</v>
      </c>
      <c r="L15" s="55"/>
      <c r="M15" s="495">
        <v>44139</v>
      </c>
      <c r="N15" s="500">
        <v>44168</v>
      </c>
    </row>
    <row r="16" spans="1:25" x14ac:dyDescent="0.2">
      <c r="A16" s="38" t="s">
        <v>1316</v>
      </c>
      <c r="B16" s="492" t="s">
        <v>1315</v>
      </c>
      <c r="C16" s="493" t="s">
        <v>611</v>
      </c>
      <c r="D16" s="493" t="s">
        <v>308</v>
      </c>
      <c r="E16" s="493" t="s">
        <v>1229</v>
      </c>
      <c r="F16" s="497">
        <v>2112559.0699999998</v>
      </c>
      <c r="G16" s="500">
        <v>43742</v>
      </c>
      <c r="H16" s="493">
        <v>20605222324</v>
      </c>
      <c r="I16" s="493">
        <v>150</v>
      </c>
      <c r="J16" s="494" t="s">
        <v>1230</v>
      </c>
      <c r="K16" s="493">
        <v>229</v>
      </c>
      <c r="L16" s="55"/>
      <c r="M16" s="495">
        <v>44135</v>
      </c>
      <c r="N16" s="500" t="s">
        <v>1231</v>
      </c>
    </row>
    <row r="17" spans="1:14" x14ac:dyDescent="0.2">
      <c r="A17" s="38" t="s">
        <v>1317</v>
      </c>
      <c r="B17" s="492" t="s">
        <v>1315</v>
      </c>
      <c r="C17" s="493" t="s">
        <v>611</v>
      </c>
      <c r="D17" s="493" t="s">
        <v>308</v>
      </c>
      <c r="E17" s="493" t="s">
        <v>1229</v>
      </c>
      <c r="F17" s="497">
        <v>2112559.0699999998</v>
      </c>
      <c r="G17" s="500">
        <v>43742</v>
      </c>
      <c r="H17" s="493">
        <v>20605222324</v>
      </c>
      <c r="I17" s="493">
        <v>150</v>
      </c>
      <c r="J17" s="494" t="s">
        <v>1230</v>
      </c>
      <c r="K17" s="493">
        <v>229</v>
      </c>
      <c r="L17" s="55"/>
      <c r="M17" s="495">
        <v>44135</v>
      </c>
      <c r="N17" s="500">
        <v>44165</v>
      </c>
    </row>
    <row r="18" spans="1:14" x14ac:dyDescent="0.2">
      <c r="A18" s="38" t="s">
        <v>1318</v>
      </c>
      <c r="B18" s="492" t="s">
        <v>1315</v>
      </c>
      <c r="C18" s="493" t="s">
        <v>611</v>
      </c>
      <c r="D18" s="493" t="s">
        <v>308</v>
      </c>
      <c r="E18" s="493" t="s">
        <v>1229</v>
      </c>
      <c r="F18" s="497">
        <v>2112559.0699999998</v>
      </c>
      <c r="G18" s="500">
        <v>43742</v>
      </c>
      <c r="H18" s="493">
        <v>20605222324</v>
      </c>
      <c r="I18" s="493">
        <v>150</v>
      </c>
      <c r="J18" s="494" t="s">
        <v>1232</v>
      </c>
      <c r="K18" s="493">
        <v>257</v>
      </c>
      <c r="L18" s="55"/>
      <c r="M18" s="495">
        <v>44182</v>
      </c>
      <c r="N18" s="500">
        <v>44211</v>
      </c>
    </row>
    <row r="19" spans="1:14" x14ac:dyDescent="0.2">
      <c r="A19" s="38" t="s">
        <v>1319</v>
      </c>
      <c r="B19" s="492" t="s">
        <v>1315</v>
      </c>
      <c r="C19" s="493" t="s">
        <v>611</v>
      </c>
      <c r="D19" s="493" t="s">
        <v>308</v>
      </c>
      <c r="E19" s="493" t="s">
        <v>1229</v>
      </c>
      <c r="F19" s="497">
        <v>2112559.0699999998</v>
      </c>
      <c r="G19" s="500">
        <v>43742</v>
      </c>
      <c r="H19" s="493">
        <v>20605222324</v>
      </c>
      <c r="I19" s="493">
        <v>150</v>
      </c>
      <c r="J19" s="494" t="s">
        <v>1233</v>
      </c>
      <c r="K19" s="493">
        <v>228</v>
      </c>
      <c r="L19" s="55"/>
      <c r="M19" s="495">
        <v>44147</v>
      </c>
      <c r="N19" s="500">
        <v>44180</v>
      </c>
    </row>
    <row r="20" spans="1:14" x14ac:dyDescent="0.2">
      <c r="A20" s="38" t="s">
        <v>1234</v>
      </c>
      <c r="B20" s="492" t="s">
        <v>1320</v>
      </c>
      <c r="C20" s="493" t="s">
        <v>752</v>
      </c>
      <c r="D20" s="493" t="s">
        <v>308</v>
      </c>
      <c r="E20" s="493" t="s">
        <v>1235</v>
      </c>
      <c r="F20" s="497">
        <v>13566970.84</v>
      </c>
      <c r="G20" s="500">
        <v>43788</v>
      </c>
      <c r="H20" s="493">
        <v>20605356444</v>
      </c>
      <c r="I20" s="493">
        <v>360</v>
      </c>
      <c r="J20" s="494" t="s">
        <v>1236</v>
      </c>
      <c r="K20" s="493">
        <v>120</v>
      </c>
      <c r="L20" s="55"/>
      <c r="M20" s="495">
        <v>44542</v>
      </c>
      <c r="N20" s="500">
        <v>44569</v>
      </c>
    </row>
    <row r="21" spans="1:14" x14ac:dyDescent="0.2">
      <c r="A21" s="38" t="s">
        <v>1237</v>
      </c>
      <c r="B21" s="492" t="s">
        <v>1321</v>
      </c>
      <c r="C21" s="493" t="s">
        <v>752</v>
      </c>
      <c r="D21" s="493" t="s">
        <v>308</v>
      </c>
      <c r="E21" s="493" t="s">
        <v>1238</v>
      </c>
      <c r="F21" s="497">
        <v>7632433.1600000001</v>
      </c>
      <c r="G21" s="500">
        <v>43847</v>
      </c>
      <c r="H21" s="493">
        <v>20571184151</v>
      </c>
      <c r="I21" s="493">
        <v>330</v>
      </c>
      <c r="J21" s="494" t="s">
        <v>1239</v>
      </c>
      <c r="K21" s="493">
        <v>140</v>
      </c>
      <c r="L21" s="55"/>
      <c r="M21" s="495">
        <v>43982</v>
      </c>
      <c r="N21" s="500">
        <v>44392</v>
      </c>
    </row>
    <row r="22" spans="1:14" x14ac:dyDescent="0.2">
      <c r="A22" s="38" t="s">
        <v>1240</v>
      </c>
      <c r="B22" s="492" t="s">
        <v>1322</v>
      </c>
      <c r="C22" s="493" t="s">
        <v>1241</v>
      </c>
      <c r="D22" s="493" t="s">
        <v>308</v>
      </c>
      <c r="E22" s="493" t="s">
        <v>1242</v>
      </c>
      <c r="F22" s="497">
        <v>22705607.800000001</v>
      </c>
      <c r="G22" s="500">
        <v>43705</v>
      </c>
      <c r="H22" s="493">
        <v>2060509310</v>
      </c>
      <c r="I22" s="493">
        <v>540</v>
      </c>
      <c r="J22" s="494" t="s">
        <v>1243</v>
      </c>
      <c r="K22" s="493">
        <v>200</v>
      </c>
      <c r="L22" s="55"/>
      <c r="M22" s="495">
        <v>44532</v>
      </c>
      <c r="N22" s="500">
        <v>44559</v>
      </c>
    </row>
    <row r="23" spans="1:14" x14ac:dyDescent="0.2">
      <c r="A23" s="38" t="s">
        <v>1244</v>
      </c>
      <c r="B23" s="492" t="s">
        <v>1323</v>
      </c>
      <c r="C23" s="493" t="s">
        <v>752</v>
      </c>
      <c r="D23" s="493" t="s">
        <v>308</v>
      </c>
      <c r="E23" s="493" t="s">
        <v>1245</v>
      </c>
      <c r="F23" s="497">
        <v>2195180.09</v>
      </c>
      <c r="G23" s="500">
        <v>43825</v>
      </c>
      <c r="H23" s="493">
        <v>20601556791</v>
      </c>
      <c r="I23" s="493">
        <v>120</v>
      </c>
      <c r="J23" s="494">
        <v>43990</v>
      </c>
      <c r="K23" s="493">
        <v>26</v>
      </c>
      <c r="L23" s="55"/>
      <c r="M23" s="495">
        <v>44142</v>
      </c>
      <c r="N23" s="500">
        <v>44169</v>
      </c>
    </row>
    <row r="24" spans="1:14" x14ac:dyDescent="0.2">
      <c r="A24" s="38" t="s">
        <v>1246</v>
      </c>
      <c r="B24" s="492" t="s">
        <v>1324</v>
      </c>
      <c r="C24" s="493" t="s">
        <v>752</v>
      </c>
      <c r="D24" s="493" t="s">
        <v>308</v>
      </c>
      <c r="E24" s="493" t="s">
        <v>1247</v>
      </c>
      <c r="F24" s="497">
        <v>2255869.5099999998</v>
      </c>
      <c r="G24" s="500">
        <v>43832</v>
      </c>
      <c r="H24" s="493">
        <v>20573263104</v>
      </c>
      <c r="I24" s="493">
        <v>120</v>
      </c>
      <c r="J24" s="494">
        <v>44198</v>
      </c>
      <c r="K24" s="493" t="s">
        <v>1213</v>
      </c>
      <c r="L24" s="55"/>
      <c r="M24" s="495" t="s">
        <v>1213</v>
      </c>
      <c r="N24" s="500" t="s">
        <v>1213</v>
      </c>
    </row>
    <row r="25" spans="1:14" x14ac:dyDescent="0.2">
      <c r="A25" s="38" t="s">
        <v>1248</v>
      </c>
      <c r="B25" s="492" t="s">
        <v>1325</v>
      </c>
      <c r="C25" s="493" t="s">
        <v>611</v>
      </c>
      <c r="D25" s="493" t="s">
        <v>308</v>
      </c>
      <c r="E25" s="493" t="s">
        <v>1249</v>
      </c>
      <c r="F25" s="497">
        <v>2637095</v>
      </c>
      <c r="G25" s="500">
        <v>43816</v>
      </c>
      <c r="H25" s="493">
        <v>20602172571</v>
      </c>
      <c r="I25" s="493">
        <v>150</v>
      </c>
      <c r="J25" s="494" t="s">
        <v>1250</v>
      </c>
      <c r="K25" s="493">
        <v>20</v>
      </c>
      <c r="L25" s="55"/>
      <c r="M25" s="495">
        <v>44152</v>
      </c>
      <c r="N25" s="500">
        <v>44179</v>
      </c>
    </row>
    <row r="26" spans="1:14" x14ac:dyDescent="0.2">
      <c r="A26" s="38" t="s">
        <v>1251</v>
      </c>
      <c r="B26" s="492" t="s">
        <v>1326</v>
      </c>
      <c r="C26" s="493" t="s">
        <v>752</v>
      </c>
      <c r="D26" s="493" t="s">
        <v>308</v>
      </c>
      <c r="E26" s="493" t="s">
        <v>1252</v>
      </c>
      <c r="F26" s="497">
        <v>2707645.35</v>
      </c>
      <c r="G26" s="500">
        <v>43833</v>
      </c>
      <c r="H26" s="493">
        <v>20529286997</v>
      </c>
      <c r="I26" s="493">
        <v>210</v>
      </c>
      <c r="J26" s="494" t="s">
        <v>1253</v>
      </c>
      <c r="K26" s="493">
        <v>72</v>
      </c>
      <c r="L26" s="55"/>
      <c r="M26" s="495">
        <v>44188</v>
      </c>
      <c r="N26" s="500">
        <v>44215</v>
      </c>
    </row>
    <row r="27" spans="1:14" x14ac:dyDescent="0.2">
      <c r="A27" s="38" t="s">
        <v>1254</v>
      </c>
      <c r="B27" s="492" t="s">
        <v>1327</v>
      </c>
      <c r="C27" s="493" t="s">
        <v>752</v>
      </c>
      <c r="D27" s="493" t="s">
        <v>308</v>
      </c>
      <c r="E27" s="493" t="s">
        <v>1255</v>
      </c>
      <c r="F27" s="497">
        <v>2187717.6</v>
      </c>
      <c r="G27" s="500">
        <v>43825</v>
      </c>
      <c r="H27" s="493">
        <v>20605659943</v>
      </c>
      <c r="I27" s="493">
        <v>180</v>
      </c>
      <c r="J27" s="494">
        <v>44212</v>
      </c>
      <c r="K27" s="493" t="s">
        <v>1213</v>
      </c>
      <c r="L27" s="55"/>
      <c r="M27" s="495">
        <v>44212</v>
      </c>
      <c r="N27" s="500">
        <v>44239</v>
      </c>
    </row>
    <row r="28" spans="1:14" s="63" customFormat="1" x14ac:dyDescent="0.2">
      <c r="A28" s="38" t="s">
        <v>1256</v>
      </c>
      <c r="B28" s="492" t="s">
        <v>1328</v>
      </c>
      <c r="C28" s="493" t="s">
        <v>611</v>
      </c>
      <c r="D28" s="493" t="s">
        <v>308</v>
      </c>
      <c r="E28" s="493" t="s">
        <v>1257</v>
      </c>
      <c r="F28" s="497">
        <v>1614460.94</v>
      </c>
      <c r="G28" s="500">
        <v>43812</v>
      </c>
      <c r="H28" s="493">
        <v>20602450881</v>
      </c>
      <c r="I28" s="493">
        <v>60</v>
      </c>
      <c r="J28" s="494" t="s">
        <v>1258</v>
      </c>
      <c r="K28" s="493">
        <v>7</v>
      </c>
      <c r="L28" s="55"/>
      <c r="M28" s="495">
        <v>44045</v>
      </c>
      <c r="N28" s="500">
        <v>44105</v>
      </c>
    </row>
    <row r="29" spans="1:14" x14ac:dyDescent="0.2">
      <c r="A29" s="38" t="s">
        <v>1259</v>
      </c>
      <c r="B29" s="492" t="s">
        <v>1329</v>
      </c>
      <c r="C29" s="493" t="s">
        <v>752</v>
      </c>
      <c r="D29" s="493" t="s">
        <v>308</v>
      </c>
      <c r="E29" s="493" t="s">
        <v>1260</v>
      </c>
      <c r="F29" s="497">
        <v>2215187.0499999998</v>
      </c>
      <c r="G29" s="500">
        <v>43741</v>
      </c>
      <c r="H29" s="493">
        <v>20529202998</v>
      </c>
      <c r="I29" s="493">
        <v>120</v>
      </c>
      <c r="J29" s="494" t="s">
        <v>1261</v>
      </c>
      <c r="K29" s="493" t="s">
        <v>1213</v>
      </c>
      <c r="L29" s="55"/>
      <c r="M29" s="495">
        <v>43893</v>
      </c>
      <c r="N29" s="500">
        <v>43920</v>
      </c>
    </row>
    <row r="30" spans="1:14" x14ac:dyDescent="0.2">
      <c r="A30" s="38" t="s">
        <v>1262</v>
      </c>
      <c r="B30" s="492" t="s">
        <v>1330</v>
      </c>
      <c r="C30" s="493" t="s">
        <v>611</v>
      </c>
      <c r="D30" s="493" t="s">
        <v>308</v>
      </c>
      <c r="E30" s="493" t="s">
        <v>1263</v>
      </c>
      <c r="F30" s="497">
        <v>1469244.5</v>
      </c>
      <c r="G30" s="500">
        <v>43832</v>
      </c>
      <c r="H30" s="493">
        <v>20605677925</v>
      </c>
      <c r="I30" s="493">
        <v>120</v>
      </c>
      <c r="J30" s="494" t="s">
        <v>1264</v>
      </c>
      <c r="K30" s="493" t="s">
        <v>1213</v>
      </c>
      <c r="L30" s="55"/>
      <c r="M30" s="495" t="s">
        <v>1213</v>
      </c>
      <c r="N30" s="500">
        <v>44220</v>
      </c>
    </row>
    <row r="31" spans="1:14" x14ac:dyDescent="0.2">
      <c r="A31" s="38" t="s">
        <v>1265</v>
      </c>
      <c r="B31" s="492" t="s">
        <v>1331</v>
      </c>
      <c r="C31" s="493" t="s">
        <v>611</v>
      </c>
      <c r="D31" s="493" t="s">
        <v>308</v>
      </c>
      <c r="E31" s="493" t="s">
        <v>1266</v>
      </c>
      <c r="F31" s="497">
        <v>1949041.59</v>
      </c>
      <c r="G31" s="500">
        <v>43788</v>
      </c>
      <c r="H31" s="493">
        <v>20605488880</v>
      </c>
      <c r="I31" s="493">
        <v>120</v>
      </c>
      <c r="J31" s="494" t="s">
        <v>1267</v>
      </c>
      <c r="K31" s="493">
        <v>41</v>
      </c>
      <c r="L31" s="55"/>
      <c r="M31" s="495">
        <v>44167</v>
      </c>
      <c r="N31" s="500">
        <v>44194</v>
      </c>
    </row>
    <row r="32" spans="1:14" x14ac:dyDescent="0.2">
      <c r="A32" s="38" t="s">
        <v>1268</v>
      </c>
      <c r="B32" s="492" t="s">
        <v>1332</v>
      </c>
      <c r="C32" s="493"/>
      <c r="D32" s="493"/>
      <c r="E32" s="493" t="s">
        <v>1269</v>
      </c>
      <c r="F32" s="497">
        <v>2394255.33</v>
      </c>
      <c r="G32" s="500">
        <v>43781</v>
      </c>
      <c r="H32" s="493">
        <v>20604347778</v>
      </c>
      <c r="I32" s="493">
        <v>180</v>
      </c>
      <c r="J32" s="494" t="s">
        <v>1270</v>
      </c>
      <c r="K32" s="493" t="s">
        <v>1213</v>
      </c>
      <c r="L32" s="55"/>
      <c r="M32" s="495" t="s">
        <v>1213</v>
      </c>
      <c r="N32" s="500" t="s">
        <v>1213</v>
      </c>
    </row>
    <row r="33" spans="1:14" x14ac:dyDescent="0.2">
      <c r="A33" s="38" t="s">
        <v>1271</v>
      </c>
      <c r="B33" s="492" t="s">
        <v>1333</v>
      </c>
      <c r="C33" s="493" t="s">
        <v>611</v>
      </c>
      <c r="D33" s="493" t="s">
        <v>308</v>
      </c>
      <c r="E33" s="493" t="s">
        <v>1272</v>
      </c>
      <c r="F33" s="497">
        <v>852478.29</v>
      </c>
      <c r="G33" s="500">
        <v>43887</v>
      </c>
      <c r="H33" s="493">
        <v>2060470968</v>
      </c>
      <c r="I33" s="493">
        <v>120</v>
      </c>
      <c r="J33" s="494">
        <v>44147</v>
      </c>
      <c r="K33" s="493" t="s">
        <v>1213</v>
      </c>
      <c r="L33" s="55"/>
      <c r="M33" s="495" t="s">
        <v>1213</v>
      </c>
      <c r="N33" s="500" t="s">
        <v>1213</v>
      </c>
    </row>
    <row r="34" spans="1:14" x14ac:dyDescent="0.2">
      <c r="A34" s="38" t="s">
        <v>1273</v>
      </c>
      <c r="B34" s="492" t="s">
        <v>1334</v>
      </c>
      <c r="C34" s="493" t="s">
        <v>611</v>
      </c>
      <c r="D34" s="493" t="s">
        <v>308</v>
      </c>
      <c r="E34" s="493" t="s">
        <v>1274</v>
      </c>
      <c r="F34" s="497">
        <v>1770763.51</v>
      </c>
      <c r="G34" s="500">
        <v>43733</v>
      </c>
      <c r="H34" s="493">
        <v>20605253378</v>
      </c>
      <c r="I34" s="493">
        <v>120</v>
      </c>
      <c r="J34" s="494">
        <v>43868</v>
      </c>
      <c r="K34" s="493" t="s">
        <v>1213</v>
      </c>
      <c r="L34" s="55"/>
      <c r="M34" s="495">
        <v>43879</v>
      </c>
      <c r="N34" s="500">
        <v>44094</v>
      </c>
    </row>
    <row r="35" spans="1:14" x14ac:dyDescent="0.2">
      <c r="A35" s="38" t="s">
        <v>1275</v>
      </c>
      <c r="B35" s="492" t="s">
        <v>1335</v>
      </c>
      <c r="C35" s="493" t="s">
        <v>611</v>
      </c>
      <c r="D35" s="493" t="s">
        <v>308</v>
      </c>
      <c r="E35" s="493" t="s">
        <v>1276</v>
      </c>
      <c r="F35" s="497">
        <v>699815.74</v>
      </c>
      <c r="G35" s="500">
        <v>43817</v>
      </c>
      <c r="H35" s="493">
        <v>10805536867</v>
      </c>
      <c r="I35" s="493">
        <v>90</v>
      </c>
      <c r="J35" s="494">
        <v>43926</v>
      </c>
      <c r="K35" s="493">
        <v>33</v>
      </c>
      <c r="L35" s="55"/>
      <c r="M35" s="495">
        <v>44123</v>
      </c>
      <c r="N35" s="500">
        <v>44150</v>
      </c>
    </row>
    <row r="36" spans="1:14" x14ac:dyDescent="0.2">
      <c r="A36" s="38" t="s">
        <v>1277</v>
      </c>
      <c r="B36" s="492" t="s">
        <v>1336</v>
      </c>
      <c r="C36" s="493" t="s">
        <v>611</v>
      </c>
      <c r="D36" s="493" t="s">
        <v>308</v>
      </c>
      <c r="E36" s="493" t="s">
        <v>1278</v>
      </c>
      <c r="F36" s="497">
        <v>688909.65</v>
      </c>
      <c r="G36" s="500">
        <v>43818</v>
      </c>
      <c r="H36" s="493">
        <v>20602889191</v>
      </c>
      <c r="I36" s="493">
        <v>60</v>
      </c>
      <c r="J36" s="494">
        <v>43915</v>
      </c>
      <c r="K36" s="493">
        <v>42</v>
      </c>
      <c r="L36" s="55"/>
      <c r="M36" s="495">
        <v>44074</v>
      </c>
      <c r="N36" s="500">
        <v>44101</v>
      </c>
    </row>
    <row r="37" spans="1:14" x14ac:dyDescent="0.2">
      <c r="A37" s="38" t="s">
        <v>1279</v>
      </c>
      <c r="B37" s="492" t="s">
        <v>1337</v>
      </c>
      <c r="C37" s="493" t="s">
        <v>611</v>
      </c>
      <c r="D37" s="493" t="s">
        <v>308</v>
      </c>
      <c r="E37" s="493" t="s">
        <v>1280</v>
      </c>
      <c r="F37" s="497">
        <v>605209.35</v>
      </c>
      <c r="G37" s="500">
        <v>43817</v>
      </c>
      <c r="H37" s="493">
        <v>20542559854</v>
      </c>
      <c r="I37" s="493">
        <v>90</v>
      </c>
      <c r="J37" s="494">
        <v>43941</v>
      </c>
      <c r="K37" s="493">
        <v>34</v>
      </c>
      <c r="L37" s="55"/>
      <c r="M37" s="495">
        <v>44089</v>
      </c>
      <c r="N37" s="500">
        <v>44116</v>
      </c>
    </row>
    <row r="38" spans="1:14" x14ac:dyDescent="0.2">
      <c r="A38" s="38" t="s">
        <v>1281</v>
      </c>
      <c r="B38" s="492" t="s">
        <v>1338</v>
      </c>
      <c r="C38" s="493" t="s">
        <v>611</v>
      </c>
      <c r="D38" s="493" t="s">
        <v>308</v>
      </c>
      <c r="E38" s="493" t="s">
        <v>1282</v>
      </c>
      <c r="F38" s="497">
        <v>1666516.91</v>
      </c>
      <c r="G38" s="500">
        <v>43781</v>
      </c>
      <c r="H38" s="493">
        <v>20605376704</v>
      </c>
      <c r="I38" s="493">
        <v>120</v>
      </c>
      <c r="J38" s="494" t="s">
        <v>1283</v>
      </c>
      <c r="K38" s="493" t="s">
        <v>1213</v>
      </c>
      <c r="L38" s="55"/>
      <c r="M38" s="495" t="s">
        <v>1213</v>
      </c>
      <c r="N38" s="500" t="s">
        <v>1213</v>
      </c>
    </row>
    <row r="39" spans="1:14" x14ac:dyDescent="0.2">
      <c r="A39" s="38" t="s">
        <v>1284</v>
      </c>
      <c r="B39" s="492" t="s">
        <v>1339</v>
      </c>
      <c r="C39" s="493" t="s">
        <v>611</v>
      </c>
      <c r="D39" s="493" t="s">
        <v>308</v>
      </c>
      <c r="E39" s="493" t="s">
        <v>1285</v>
      </c>
      <c r="F39" s="497">
        <v>454498.78</v>
      </c>
      <c r="G39" s="500">
        <v>43840</v>
      </c>
      <c r="H39" s="493">
        <v>10805536867</v>
      </c>
      <c r="I39" s="493">
        <v>90</v>
      </c>
      <c r="J39" s="494">
        <v>44187</v>
      </c>
      <c r="K39" s="493" t="s">
        <v>1213</v>
      </c>
      <c r="L39" s="55"/>
      <c r="M39" s="495" t="s">
        <v>1213</v>
      </c>
      <c r="N39" s="500">
        <v>44204</v>
      </c>
    </row>
    <row r="40" spans="1:14" x14ac:dyDescent="0.2">
      <c r="A40" s="38" t="s">
        <v>1286</v>
      </c>
      <c r="B40" s="492" t="s">
        <v>1340</v>
      </c>
      <c r="C40" s="493" t="s">
        <v>611</v>
      </c>
      <c r="D40" s="493" t="s">
        <v>308</v>
      </c>
      <c r="E40" s="493" t="s">
        <v>1287</v>
      </c>
      <c r="F40" s="497">
        <v>89438.8</v>
      </c>
      <c r="G40" s="500">
        <v>43819</v>
      </c>
      <c r="H40" s="493">
        <v>20601629641</v>
      </c>
      <c r="I40" s="493">
        <v>30</v>
      </c>
      <c r="J40" s="494">
        <v>43436</v>
      </c>
      <c r="K40" s="493">
        <v>78</v>
      </c>
      <c r="L40" s="55"/>
      <c r="M40" s="495">
        <v>43716</v>
      </c>
      <c r="N40" s="500" t="s">
        <v>1213</v>
      </c>
    </row>
    <row r="41" spans="1:14" x14ac:dyDescent="0.2">
      <c r="A41" s="38" t="s">
        <v>1288</v>
      </c>
      <c r="B41" s="492" t="s">
        <v>1341</v>
      </c>
      <c r="C41" s="493"/>
      <c r="D41" s="493"/>
      <c r="E41" s="493" t="s">
        <v>1289</v>
      </c>
      <c r="F41" s="497">
        <v>257749.03</v>
      </c>
      <c r="G41" s="500">
        <v>43817</v>
      </c>
      <c r="H41" s="493">
        <v>20605629220</v>
      </c>
      <c r="I41" s="493">
        <v>60</v>
      </c>
      <c r="J41" s="494" t="s">
        <v>1290</v>
      </c>
      <c r="K41" s="493">
        <v>7</v>
      </c>
      <c r="L41" s="55"/>
      <c r="M41" s="495">
        <v>44093</v>
      </c>
      <c r="N41" s="500" t="s">
        <v>1213</v>
      </c>
    </row>
    <row r="42" spans="1:14" x14ac:dyDescent="0.2">
      <c r="A42" s="38" t="s">
        <v>1291</v>
      </c>
      <c r="B42" s="492" t="s">
        <v>1342</v>
      </c>
      <c r="C42" s="493" t="s">
        <v>611</v>
      </c>
      <c r="D42" s="493" t="s">
        <v>308</v>
      </c>
      <c r="E42" s="493" t="s">
        <v>1292</v>
      </c>
      <c r="F42" s="497">
        <v>242063.04</v>
      </c>
      <c r="G42" s="500">
        <v>43819</v>
      </c>
      <c r="H42" s="493">
        <v>20529161353</v>
      </c>
      <c r="I42" s="493">
        <v>60</v>
      </c>
      <c r="J42" s="494">
        <v>44103</v>
      </c>
      <c r="K42" s="493" t="s">
        <v>1213</v>
      </c>
      <c r="L42" s="55"/>
      <c r="M42" s="495" t="s">
        <v>1213</v>
      </c>
      <c r="N42" s="500">
        <v>44130</v>
      </c>
    </row>
    <row r="43" spans="1:14" x14ac:dyDescent="0.2">
      <c r="A43" s="38" t="s">
        <v>1293</v>
      </c>
      <c r="B43" s="492" t="s">
        <v>1343</v>
      </c>
      <c r="C43" s="493" t="s">
        <v>611</v>
      </c>
      <c r="D43" s="493" t="s">
        <v>308</v>
      </c>
      <c r="E43" s="493" t="s">
        <v>1294</v>
      </c>
      <c r="F43" s="497">
        <v>201611.13</v>
      </c>
      <c r="G43" s="500">
        <v>43839</v>
      </c>
      <c r="H43" s="493">
        <v>20601629641</v>
      </c>
      <c r="I43" s="493">
        <v>60</v>
      </c>
      <c r="J43" s="494" t="s">
        <v>1213</v>
      </c>
      <c r="K43" s="493" t="s">
        <v>1213</v>
      </c>
      <c r="L43" s="55"/>
      <c r="M43" s="495" t="s">
        <v>1213</v>
      </c>
      <c r="N43" s="500" t="s">
        <v>1213</v>
      </c>
    </row>
    <row r="44" spans="1:14" x14ac:dyDescent="0.2">
      <c r="A44" s="38" t="s">
        <v>1295</v>
      </c>
      <c r="B44" s="492" t="s">
        <v>1344</v>
      </c>
      <c r="C44" s="493" t="s">
        <v>611</v>
      </c>
      <c r="D44" s="493" t="s">
        <v>308</v>
      </c>
      <c r="E44" s="493" t="s">
        <v>1296</v>
      </c>
      <c r="F44" s="497">
        <v>163137.69</v>
      </c>
      <c r="G44" s="500">
        <v>43823</v>
      </c>
      <c r="H44" s="493">
        <v>20573247249</v>
      </c>
      <c r="I44" s="493">
        <v>45</v>
      </c>
      <c r="J44" s="494" t="s">
        <v>1297</v>
      </c>
      <c r="K44" s="493" t="s">
        <v>1213</v>
      </c>
      <c r="L44" s="55"/>
      <c r="M44" s="495" t="s">
        <v>1213</v>
      </c>
      <c r="N44" s="500">
        <v>44125</v>
      </c>
    </row>
    <row r="45" spans="1:14" x14ac:dyDescent="0.2">
      <c r="A45" s="38" t="s">
        <v>1298</v>
      </c>
      <c r="B45" s="492" t="s">
        <v>1345</v>
      </c>
      <c r="C45" s="493" t="s">
        <v>611</v>
      </c>
      <c r="D45" s="493" t="s">
        <v>308</v>
      </c>
      <c r="E45" s="493" t="s">
        <v>1299</v>
      </c>
      <c r="F45" s="497">
        <v>156879.93</v>
      </c>
      <c r="G45" s="500">
        <v>43832</v>
      </c>
      <c r="H45" s="493">
        <v>20602102727</v>
      </c>
      <c r="I45" s="493">
        <v>60</v>
      </c>
      <c r="J45" s="494">
        <v>44164</v>
      </c>
      <c r="K45" s="493" t="s">
        <v>1213</v>
      </c>
      <c r="L45" s="55"/>
      <c r="M45" s="495" t="s">
        <v>1213</v>
      </c>
      <c r="N45" s="500">
        <v>44191</v>
      </c>
    </row>
    <row r="46" spans="1:14" x14ac:dyDescent="0.2">
      <c r="A46" s="38" t="s">
        <v>1300</v>
      </c>
      <c r="B46" s="492" t="s">
        <v>1346</v>
      </c>
      <c r="C46" s="493" t="s">
        <v>611</v>
      </c>
      <c r="D46" s="493" t="s">
        <v>308</v>
      </c>
      <c r="E46" s="493" t="s">
        <v>1301</v>
      </c>
      <c r="F46" s="497">
        <v>100217.22</v>
      </c>
      <c r="G46" s="500">
        <v>43823</v>
      </c>
      <c r="H46" s="493">
        <v>20510591829</v>
      </c>
      <c r="I46" s="493">
        <v>30</v>
      </c>
      <c r="J46" s="494">
        <v>43861</v>
      </c>
      <c r="K46" s="493" t="s">
        <v>1213</v>
      </c>
      <c r="L46" s="55"/>
      <c r="M46" s="495" t="s">
        <v>1213</v>
      </c>
      <c r="N46" s="500">
        <v>43888</v>
      </c>
    </row>
    <row r="47" spans="1:14" ht="12.75" thickBot="1" x14ac:dyDescent="0.25">
      <c r="A47" s="509" t="s">
        <v>1302</v>
      </c>
      <c r="B47" s="510" t="s">
        <v>1347</v>
      </c>
      <c r="C47" s="511" t="s">
        <v>611</v>
      </c>
      <c r="D47" s="511" t="s">
        <v>308</v>
      </c>
      <c r="E47" s="511" t="s">
        <v>1303</v>
      </c>
      <c r="F47" s="512">
        <v>58987.11</v>
      </c>
      <c r="G47" s="501">
        <v>43819</v>
      </c>
      <c r="H47" s="511">
        <v>20602102727</v>
      </c>
      <c r="I47" s="511">
        <v>45</v>
      </c>
      <c r="J47" s="513" t="s">
        <v>1304</v>
      </c>
      <c r="K47" s="511" t="s">
        <v>1213</v>
      </c>
      <c r="L47" s="514"/>
      <c r="M47" s="515" t="s">
        <v>1213</v>
      </c>
      <c r="N47" s="501">
        <v>44176</v>
      </c>
    </row>
  </sheetData>
  <phoneticPr fontId="11" type="noConversion"/>
  <printOptions horizontalCentered="1"/>
  <pageMargins left="0.25" right="0.25" top="0.75" bottom="0.75" header="0.3" footer="0.3"/>
  <pageSetup paperSize="9" scale="66" orientation="landscape" r:id="rId1"/>
  <headerFooter alignWithMargins="0">
    <oddHeader xml:space="preserve">&amp;C&amp;"Arial,Negrita"&amp;18PROYECTO DE PRESUPUESTO 2022
</oddHeader>
    <oddFooter>&amp;L&amp;"Arial,Negrita"&amp;8PROYECTO DE PRESUPUESTO PARA EL AÑO FISCAL 2020
INFORMACIÓN PARA LA COMISIÓN DE PRESUPUESTO Y CUENTA GENERAL DE LA REPÚBLICA DEL CONGRESO DE LA REPÚBLICA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30">
    <tabColor theme="9" tint="-0.249977111117893"/>
    <pageSetUpPr fitToPage="1"/>
  </sheetPr>
  <dimension ref="A1:Y88"/>
  <sheetViews>
    <sheetView zoomScale="85" zoomScaleNormal="85" zoomScaleSheetLayoutView="100" zoomScalePageLayoutView="85" workbookViewId="0">
      <selection activeCell="J1" sqref="A1:J88"/>
    </sheetView>
  </sheetViews>
  <sheetFormatPr baseColWidth="10" defaultColWidth="11.42578125" defaultRowHeight="12" x14ac:dyDescent="0.2"/>
  <cols>
    <col min="1" max="1" width="45.7109375" style="3" customWidth="1"/>
    <col min="2" max="2" width="20.28515625" style="3" customWidth="1"/>
    <col min="3" max="3" width="20.28515625" style="88" customWidth="1"/>
    <col min="4" max="5" width="17.7109375" style="3" customWidth="1"/>
    <col min="6" max="6" width="23.42578125" style="429" customWidth="1"/>
    <col min="7" max="8" width="17.7109375" style="3" customWidth="1"/>
    <col min="9" max="9" width="17.7109375" style="88" customWidth="1"/>
    <col min="10" max="10" width="36.42578125" style="3" customWidth="1"/>
    <col min="11" max="16384" width="11.42578125" style="3"/>
  </cols>
  <sheetData>
    <row r="1" spans="1:25" s="5" customFormat="1" ht="15.75" customHeight="1" x14ac:dyDescent="0.2">
      <c r="A1" s="119" t="s">
        <v>410</v>
      </c>
      <c r="B1" s="119"/>
      <c r="C1" s="119"/>
      <c r="D1" s="119"/>
      <c r="E1" s="119"/>
      <c r="F1" s="427"/>
      <c r="G1" s="119"/>
      <c r="H1" s="119"/>
      <c r="I1" s="119"/>
      <c r="J1" s="119"/>
    </row>
    <row r="2" spans="1:25" s="5" customFormat="1" x14ac:dyDescent="0.2">
      <c r="A2" s="119" t="s">
        <v>155</v>
      </c>
      <c r="B2" s="119"/>
      <c r="C2" s="119"/>
      <c r="D2" s="119"/>
      <c r="E2" s="119"/>
      <c r="F2" s="427"/>
      <c r="G2" s="119"/>
      <c r="H2" s="119"/>
      <c r="I2" s="119"/>
      <c r="J2" s="119"/>
      <c r="K2" s="119"/>
      <c r="L2" s="119"/>
      <c r="M2" s="119"/>
      <c r="N2" s="119"/>
      <c r="O2" s="119"/>
      <c r="P2" s="119"/>
      <c r="Q2" s="119"/>
      <c r="R2" s="119"/>
      <c r="S2" s="119"/>
      <c r="T2" s="119"/>
      <c r="U2" s="119"/>
      <c r="V2" s="119"/>
      <c r="W2" s="119"/>
      <c r="X2" s="119"/>
      <c r="Y2" s="119"/>
    </row>
    <row r="3" spans="1:25" ht="14.25" customHeight="1" thickBot="1" x14ac:dyDescent="0.25">
      <c r="A3" s="9"/>
      <c r="B3" s="9"/>
      <c r="C3" s="9"/>
      <c r="D3" s="12"/>
      <c r="E3" s="12"/>
      <c r="F3" s="428"/>
      <c r="G3" s="16"/>
    </row>
    <row r="4" spans="1:25" ht="13.5" hidden="1" customHeight="1" x14ac:dyDescent="0.2">
      <c r="A4" s="48" t="s">
        <v>71</v>
      </c>
      <c r="B4" s="50"/>
      <c r="C4" s="50"/>
      <c r="D4" s="25"/>
      <c r="E4" s="25"/>
      <c r="F4" s="90"/>
      <c r="G4" s="25" t="s">
        <v>30</v>
      </c>
      <c r="H4" s="25" t="s">
        <v>72</v>
      </c>
      <c r="I4" s="89"/>
      <c r="J4" s="40"/>
    </row>
    <row r="5" spans="1:25" ht="36.75" thickBot="1" x14ac:dyDescent="0.25">
      <c r="A5" s="209" t="s">
        <v>78</v>
      </c>
      <c r="B5" s="210" t="s">
        <v>77</v>
      </c>
      <c r="C5" s="210" t="s">
        <v>195</v>
      </c>
      <c r="D5" s="208" t="s">
        <v>196</v>
      </c>
      <c r="E5" s="208" t="s">
        <v>2</v>
      </c>
      <c r="F5" s="208" t="s">
        <v>194</v>
      </c>
      <c r="G5" s="210" t="s">
        <v>80</v>
      </c>
      <c r="H5" s="208" t="s">
        <v>156</v>
      </c>
      <c r="I5" s="208" t="s">
        <v>161</v>
      </c>
      <c r="J5" s="208" t="s">
        <v>79</v>
      </c>
    </row>
    <row r="6" spans="1:25" ht="60" x14ac:dyDescent="0.2">
      <c r="A6" s="418" t="s">
        <v>600</v>
      </c>
      <c r="B6" s="418" t="s">
        <v>601</v>
      </c>
      <c r="C6" s="431" t="s">
        <v>602</v>
      </c>
      <c r="D6" s="432">
        <v>24</v>
      </c>
      <c r="E6" s="420">
        <v>904193.7</v>
      </c>
      <c r="F6" s="419" t="s">
        <v>603</v>
      </c>
      <c r="G6" s="432" t="s">
        <v>133</v>
      </c>
      <c r="H6" s="417">
        <v>44436</v>
      </c>
      <c r="I6" s="417">
        <v>44529</v>
      </c>
      <c r="J6" s="433"/>
    </row>
    <row r="7" spans="1:25" ht="108" x14ac:dyDescent="0.2">
      <c r="A7" s="418" t="s">
        <v>604</v>
      </c>
      <c r="B7" s="418" t="s">
        <v>605</v>
      </c>
      <c r="C7" s="431" t="s">
        <v>602</v>
      </c>
      <c r="D7" s="432">
        <v>22</v>
      </c>
      <c r="E7" s="436">
        <v>84993</v>
      </c>
      <c r="F7" s="432"/>
      <c r="G7" s="419" t="s">
        <v>606</v>
      </c>
      <c r="H7" s="433"/>
      <c r="I7" s="433"/>
      <c r="J7" s="433"/>
    </row>
    <row r="8" spans="1:25" ht="132" x14ac:dyDescent="0.2">
      <c r="A8" s="418" t="s">
        <v>607</v>
      </c>
      <c r="B8" s="431" t="s">
        <v>608</v>
      </c>
      <c r="C8" s="431" t="s">
        <v>602</v>
      </c>
      <c r="D8" s="432">
        <v>21</v>
      </c>
      <c r="E8" s="436">
        <v>88392.5</v>
      </c>
      <c r="F8" s="432"/>
      <c r="G8" s="432" t="s">
        <v>609</v>
      </c>
      <c r="H8" s="433"/>
      <c r="I8" s="433"/>
      <c r="J8" s="433"/>
    </row>
    <row r="9" spans="1:25" ht="96" x14ac:dyDescent="0.2">
      <c r="A9" s="437" t="s">
        <v>610</v>
      </c>
      <c r="B9" s="438" t="s">
        <v>611</v>
      </c>
      <c r="C9" s="439" t="s">
        <v>612</v>
      </c>
      <c r="D9" s="439">
        <v>35</v>
      </c>
      <c r="E9" s="439">
        <v>128237</v>
      </c>
      <c r="F9" s="438" t="s">
        <v>613</v>
      </c>
      <c r="G9" s="439" t="s">
        <v>614</v>
      </c>
      <c r="H9" s="440">
        <v>44482</v>
      </c>
      <c r="I9" s="440">
        <v>44498</v>
      </c>
      <c r="J9" s="439" t="s">
        <v>615</v>
      </c>
    </row>
    <row r="10" spans="1:25" ht="96" x14ac:dyDescent="0.2">
      <c r="A10" s="437" t="s">
        <v>610</v>
      </c>
      <c r="B10" s="438" t="s">
        <v>611</v>
      </c>
      <c r="C10" s="439" t="s">
        <v>612</v>
      </c>
      <c r="D10" s="439">
        <v>35</v>
      </c>
      <c r="E10" s="439">
        <v>128237</v>
      </c>
      <c r="F10" s="438" t="s">
        <v>613</v>
      </c>
      <c r="G10" s="439" t="s">
        <v>614</v>
      </c>
      <c r="H10" s="440">
        <v>44482</v>
      </c>
      <c r="I10" s="440">
        <v>44498</v>
      </c>
      <c r="J10" s="439" t="s">
        <v>615</v>
      </c>
    </row>
    <row r="11" spans="1:25" ht="48" x14ac:dyDescent="0.2">
      <c r="A11" s="437" t="s">
        <v>616</v>
      </c>
      <c r="B11" s="438" t="s">
        <v>611</v>
      </c>
      <c r="C11" s="439" t="s">
        <v>612</v>
      </c>
      <c r="D11" s="439">
        <v>33</v>
      </c>
      <c r="E11" s="439">
        <v>69400</v>
      </c>
      <c r="F11" s="438" t="s">
        <v>617</v>
      </c>
      <c r="G11" s="439" t="s">
        <v>133</v>
      </c>
      <c r="H11" s="440">
        <v>44476</v>
      </c>
      <c r="I11" s="440"/>
      <c r="J11" s="439" t="s">
        <v>618</v>
      </c>
    </row>
    <row r="12" spans="1:25" ht="108" x14ac:dyDescent="0.2">
      <c r="A12" s="437" t="s">
        <v>619</v>
      </c>
      <c r="B12" s="438" t="s">
        <v>611</v>
      </c>
      <c r="C12" s="439" t="s">
        <v>612</v>
      </c>
      <c r="D12" s="439">
        <v>20</v>
      </c>
      <c r="E12" s="439">
        <v>375000</v>
      </c>
      <c r="F12" s="438" t="s">
        <v>620</v>
      </c>
      <c r="G12" s="439" t="s">
        <v>133</v>
      </c>
      <c r="H12" s="440">
        <v>44468</v>
      </c>
      <c r="I12" s="440"/>
      <c r="J12" s="439" t="s">
        <v>621</v>
      </c>
    </row>
    <row r="13" spans="1:25" ht="48" x14ac:dyDescent="0.2">
      <c r="A13" s="437" t="s">
        <v>616</v>
      </c>
      <c r="B13" s="438" t="s">
        <v>611</v>
      </c>
      <c r="C13" s="439" t="s">
        <v>612</v>
      </c>
      <c r="D13" s="439">
        <v>33</v>
      </c>
      <c r="E13" s="439">
        <v>69400</v>
      </c>
      <c r="F13" s="438" t="s">
        <v>617</v>
      </c>
      <c r="G13" s="439" t="s">
        <v>133</v>
      </c>
      <c r="H13" s="440">
        <v>44476</v>
      </c>
      <c r="I13" s="440"/>
      <c r="J13" s="439" t="s">
        <v>618</v>
      </c>
    </row>
    <row r="14" spans="1:25" ht="108" x14ac:dyDescent="0.2">
      <c r="A14" s="437" t="s">
        <v>619</v>
      </c>
      <c r="B14" s="438" t="s">
        <v>611</v>
      </c>
      <c r="C14" s="439" t="s">
        <v>612</v>
      </c>
      <c r="D14" s="439">
        <v>20</v>
      </c>
      <c r="E14" s="439">
        <v>375000</v>
      </c>
      <c r="F14" s="438" t="s">
        <v>620</v>
      </c>
      <c r="G14" s="439" t="s">
        <v>133</v>
      </c>
      <c r="H14" s="440">
        <v>44468</v>
      </c>
      <c r="I14" s="440"/>
      <c r="J14" s="439" t="s">
        <v>621</v>
      </c>
    </row>
    <row r="15" spans="1:25" ht="60" x14ac:dyDescent="0.2">
      <c r="A15" s="437" t="s">
        <v>622</v>
      </c>
      <c r="B15" s="438" t="s">
        <v>623</v>
      </c>
      <c r="C15" s="439" t="s">
        <v>612</v>
      </c>
      <c r="D15" s="439">
        <v>2</v>
      </c>
      <c r="E15" s="439"/>
      <c r="F15" s="439"/>
      <c r="G15" s="439" t="s">
        <v>624</v>
      </c>
      <c r="H15" s="439"/>
      <c r="I15" s="439"/>
      <c r="J15" s="439" t="s">
        <v>615</v>
      </c>
    </row>
    <row r="16" spans="1:25" ht="120" x14ac:dyDescent="0.2">
      <c r="A16" s="437" t="s">
        <v>625</v>
      </c>
      <c r="B16" s="438" t="s">
        <v>611</v>
      </c>
      <c r="C16" s="439" t="s">
        <v>612</v>
      </c>
      <c r="D16" s="439">
        <v>42</v>
      </c>
      <c r="E16" s="439"/>
      <c r="F16" s="438"/>
      <c r="G16" s="439" t="s">
        <v>609</v>
      </c>
      <c r="H16" s="439"/>
      <c r="I16" s="439"/>
      <c r="J16" s="439" t="s">
        <v>615</v>
      </c>
    </row>
    <row r="17" spans="1:10" ht="120" x14ac:dyDescent="0.2">
      <c r="A17" s="437" t="s">
        <v>626</v>
      </c>
      <c r="B17" s="438" t="s">
        <v>611</v>
      </c>
      <c r="C17" s="439" t="s">
        <v>612</v>
      </c>
      <c r="D17" s="439">
        <v>43</v>
      </c>
      <c r="E17" s="439"/>
      <c r="F17" s="439"/>
      <c r="G17" s="439" t="s">
        <v>609</v>
      </c>
      <c r="H17" s="439"/>
      <c r="I17" s="439"/>
      <c r="J17" s="441" t="s">
        <v>627</v>
      </c>
    </row>
    <row r="18" spans="1:10" ht="132" x14ac:dyDescent="0.2">
      <c r="A18" s="437" t="s">
        <v>607</v>
      </c>
      <c r="B18" s="438" t="s">
        <v>611</v>
      </c>
      <c r="C18" s="439" t="s">
        <v>612</v>
      </c>
      <c r="D18" s="439">
        <v>21</v>
      </c>
      <c r="E18" s="439"/>
      <c r="F18" s="439"/>
      <c r="G18" s="439" t="s">
        <v>609</v>
      </c>
      <c r="H18" s="439"/>
      <c r="I18" s="439"/>
      <c r="J18" s="439" t="s">
        <v>615</v>
      </c>
    </row>
    <row r="19" spans="1:10" ht="120" x14ac:dyDescent="0.2">
      <c r="A19" s="437" t="s">
        <v>628</v>
      </c>
      <c r="B19" s="438" t="s">
        <v>611</v>
      </c>
      <c r="C19" s="439" t="s">
        <v>612</v>
      </c>
      <c r="D19" s="439">
        <v>30</v>
      </c>
      <c r="E19" s="439"/>
      <c r="F19" s="439"/>
      <c r="G19" s="439" t="s">
        <v>624</v>
      </c>
      <c r="H19" s="439"/>
      <c r="I19" s="439"/>
      <c r="J19" s="439" t="s">
        <v>615</v>
      </c>
    </row>
    <row r="20" spans="1:10" ht="120" x14ac:dyDescent="0.2">
      <c r="A20" s="437" t="s">
        <v>629</v>
      </c>
      <c r="B20" s="438" t="s">
        <v>611</v>
      </c>
      <c r="C20" s="439" t="s">
        <v>612</v>
      </c>
      <c r="D20" s="439">
        <v>44</v>
      </c>
      <c r="E20" s="439">
        <v>222210.7</v>
      </c>
      <c r="F20" s="438" t="s">
        <v>630</v>
      </c>
      <c r="G20" s="439" t="s">
        <v>614</v>
      </c>
      <c r="H20" s="440">
        <v>44475</v>
      </c>
      <c r="I20" s="440">
        <v>44536</v>
      </c>
      <c r="J20" s="439" t="s">
        <v>615</v>
      </c>
    </row>
    <row r="21" spans="1:10" ht="108" x14ac:dyDescent="0.2">
      <c r="A21" s="437" t="s">
        <v>631</v>
      </c>
      <c r="B21" s="442" t="s">
        <v>632</v>
      </c>
      <c r="C21" s="438" t="s">
        <v>612</v>
      </c>
      <c r="D21" s="438">
        <v>27</v>
      </c>
      <c r="E21" s="443">
        <v>259500</v>
      </c>
      <c r="F21" s="472" t="s">
        <v>633</v>
      </c>
      <c r="G21" s="441" t="s">
        <v>133</v>
      </c>
      <c r="H21" s="444">
        <v>44160</v>
      </c>
      <c r="I21" s="444">
        <v>44235</v>
      </c>
      <c r="J21" s="445"/>
    </row>
    <row r="22" spans="1:10" ht="90" x14ac:dyDescent="0.2">
      <c r="A22" s="516" t="s">
        <v>634</v>
      </c>
      <c r="B22" s="446" t="s">
        <v>635</v>
      </c>
      <c r="C22" s="438" t="s">
        <v>612</v>
      </c>
      <c r="D22" s="438">
        <v>28</v>
      </c>
      <c r="E22" s="443">
        <v>66940.240000000005</v>
      </c>
      <c r="F22" s="473" t="s">
        <v>636</v>
      </c>
      <c r="G22" s="441" t="s">
        <v>133</v>
      </c>
      <c r="H22" s="444">
        <v>44146</v>
      </c>
      <c r="I22" s="444">
        <v>44541</v>
      </c>
      <c r="J22" s="445"/>
    </row>
    <row r="23" spans="1:10" ht="84" x14ac:dyDescent="0.2">
      <c r="A23" s="517" t="s">
        <v>637</v>
      </c>
      <c r="B23" s="442" t="s">
        <v>638</v>
      </c>
      <c r="C23" s="438" t="s">
        <v>612</v>
      </c>
      <c r="D23" s="438">
        <v>62</v>
      </c>
      <c r="E23" s="448" t="s">
        <v>639</v>
      </c>
      <c r="F23" s="474" t="s">
        <v>640</v>
      </c>
      <c r="G23" s="441" t="s">
        <v>133</v>
      </c>
      <c r="H23" s="447" t="s">
        <v>641</v>
      </c>
      <c r="I23" s="447" t="s">
        <v>642</v>
      </c>
      <c r="J23" s="445"/>
    </row>
    <row r="24" spans="1:10" ht="60" x14ac:dyDescent="0.2">
      <c r="A24" s="517" t="s">
        <v>643</v>
      </c>
      <c r="B24" s="442" t="s">
        <v>644</v>
      </c>
      <c r="C24" s="438" t="s">
        <v>612</v>
      </c>
      <c r="D24" s="438">
        <v>63</v>
      </c>
      <c r="E24" s="448" t="s">
        <v>645</v>
      </c>
      <c r="F24" s="474" t="s">
        <v>646</v>
      </c>
      <c r="G24" s="441" t="s">
        <v>133</v>
      </c>
      <c r="H24" s="447" t="s">
        <v>641</v>
      </c>
      <c r="I24" s="447" t="s">
        <v>642</v>
      </c>
      <c r="J24" s="445"/>
    </row>
    <row r="25" spans="1:10" ht="96" x14ac:dyDescent="0.2">
      <c r="A25" s="518" t="s">
        <v>647</v>
      </c>
      <c r="B25" s="446" t="s">
        <v>648</v>
      </c>
      <c r="C25" s="438" t="s">
        <v>612</v>
      </c>
      <c r="D25" s="438">
        <v>66</v>
      </c>
      <c r="E25" s="443">
        <v>120000</v>
      </c>
      <c r="F25" s="438"/>
      <c r="G25" s="441" t="s">
        <v>649</v>
      </c>
      <c r="H25" s="441"/>
      <c r="I25" s="441"/>
      <c r="J25" s="445"/>
    </row>
    <row r="26" spans="1:10" ht="72" x14ac:dyDescent="0.2">
      <c r="A26" s="518" t="s">
        <v>650</v>
      </c>
      <c r="B26" s="437" t="s">
        <v>651</v>
      </c>
      <c r="C26" s="438" t="s">
        <v>612</v>
      </c>
      <c r="D26" s="438">
        <v>93</v>
      </c>
      <c r="E26" s="449">
        <v>67000</v>
      </c>
      <c r="F26" s="438"/>
      <c r="G26" s="441" t="s">
        <v>649</v>
      </c>
      <c r="H26" s="441"/>
      <c r="I26" s="441"/>
      <c r="J26" s="445"/>
    </row>
    <row r="27" spans="1:10" ht="48" x14ac:dyDescent="0.2">
      <c r="A27" s="518" t="s">
        <v>652</v>
      </c>
      <c r="B27" s="437" t="s">
        <v>653</v>
      </c>
      <c r="C27" s="438" t="s">
        <v>612</v>
      </c>
      <c r="D27" s="438">
        <v>11</v>
      </c>
      <c r="E27" s="449">
        <v>215000</v>
      </c>
      <c r="F27" s="438" t="s">
        <v>654</v>
      </c>
      <c r="G27" s="441"/>
      <c r="H27" s="444">
        <v>44245</v>
      </c>
      <c r="I27" s="444">
        <v>44559</v>
      </c>
      <c r="J27" s="445"/>
    </row>
    <row r="28" spans="1:10" ht="60" x14ac:dyDescent="0.2">
      <c r="A28" s="518" t="s">
        <v>655</v>
      </c>
      <c r="B28" s="437" t="s">
        <v>656</v>
      </c>
      <c r="C28" s="438"/>
      <c r="D28" s="438">
        <v>1</v>
      </c>
      <c r="E28" s="449">
        <v>679069.34</v>
      </c>
      <c r="F28" s="438" t="s">
        <v>657</v>
      </c>
      <c r="G28" s="441"/>
      <c r="H28" s="444">
        <v>44340</v>
      </c>
      <c r="I28" s="444">
        <v>44400</v>
      </c>
      <c r="J28" s="445"/>
    </row>
    <row r="29" spans="1:10" ht="84" x14ac:dyDescent="0.2">
      <c r="A29" s="437" t="s">
        <v>658</v>
      </c>
      <c r="B29" s="439" t="s">
        <v>611</v>
      </c>
      <c r="C29" s="439" t="s">
        <v>612</v>
      </c>
      <c r="D29" s="438" t="s">
        <v>659</v>
      </c>
      <c r="E29" s="450">
        <v>2975660.25</v>
      </c>
      <c r="F29" s="438" t="s">
        <v>660</v>
      </c>
      <c r="G29" s="439" t="s">
        <v>614</v>
      </c>
      <c r="H29" s="451" t="s">
        <v>661</v>
      </c>
      <c r="I29" s="451" t="s">
        <v>662</v>
      </c>
      <c r="J29" s="452"/>
    </row>
    <row r="30" spans="1:10" ht="108" x14ac:dyDescent="0.2">
      <c r="A30" s="437" t="s">
        <v>663</v>
      </c>
      <c r="B30" s="439" t="s">
        <v>611</v>
      </c>
      <c r="C30" s="439" t="s">
        <v>612</v>
      </c>
      <c r="D30" s="438" t="s">
        <v>664</v>
      </c>
      <c r="E30" s="450">
        <v>9960877.7100000009</v>
      </c>
      <c r="F30" s="438" t="s">
        <v>665</v>
      </c>
      <c r="G30" s="439" t="s">
        <v>666</v>
      </c>
      <c r="H30" s="451" t="s">
        <v>667</v>
      </c>
      <c r="I30" s="451" t="s">
        <v>668</v>
      </c>
      <c r="J30" s="452"/>
    </row>
    <row r="31" spans="1:10" ht="96" x14ac:dyDescent="0.2">
      <c r="A31" s="437" t="s">
        <v>669</v>
      </c>
      <c r="B31" s="439" t="s">
        <v>611</v>
      </c>
      <c r="C31" s="439" t="s">
        <v>612</v>
      </c>
      <c r="D31" s="438" t="s">
        <v>670</v>
      </c>
      <c r="E31" s="450">
        <v>999635.13</v>
      </c>
      <c r="F31" s="438" t="s">
        <v>671</v>
      </c>
      <c r="G31" s="439" t="s">
        <v>614</v>
      </c>
      <c r="H31" s="451" t="s">
        <v>672</v>
      </c>
      <c r="I31" s="451" t="s">
        <v>673</v>
      </c>
      <c r="J31" s="452"/>
    </row>
    <row r="32" spans="1:10" ht="72" x14ac:dyDescent="0.2">
      <c r="A32" s="437" t="s">
        <v>674</v>
      </c>
      <c r="B32" s="439" t="s">
        <v>611</v>
      </c>
      <c r="C32" s="439" t="s">
        <v>612</v>
      </c>
      <c r="D32" s="438" t="s">
        <v>675</v>
      </c>
      <c r="E32" s="450">
        <v>7608000</v>
      </c>
      <c r="F32" s="438" t="s">
        <v>676</v>
      </c>
      <c r="G32" s="439" t="s">
        <v>614</v>
      </c>
      <c r="H32" s="451" t="s">
        <v>677</v>
      </c>
      <c r="I32" s="451" t="s">
        <v>678</v>
      </c>
      <c r="J32" s="452"/>
    </row>
    <row r="33" spans="1:10" ht="84" x14ac:dyDescent="0.2">
      <c r="A33" s="437" t="s">
        <v>679</v>
      </c>
      <c r="B33" s="439" t="s">
        <v>611</v>
      </c>
      <c r="C33" s="439" t="s">
        <v>612</v>
      </c>
      <c r="D33" s="438" t="s">
        <v>680</v>
      </c>
      <c r="E33" s="450">
        <v>1126579.05</v>
      </c>
      <c r="F33" s="438" t="s">
        <v>681</v>
      </c>
      <c r="G33" s="439" t="s">
        <v>614</v>
      </c>
      <c r="H33" s="451" t="s">
        <v>682</v>
      </c>
      <c r="I33" s="451" t="s">
        <v>683</v>
      </c>
      <c r="J33" s="452"/>
    </row>
    <row r="34" spans="1:10" ht="48" x14ac:dyDescent="0.2">
      <c r="A34" s="437" t="s">
        <v>684</v>
      </c>
      <c r="B34" s="439" t="s">
        <v>611</v>
      </c>
      <c r="C34" s="439" t="s">
        <v>612</v>
      </c>
      <c r="D34" s="438" t="s">
        <v>685</v>
      </c>
      <c r="E34" s="450">
        <v>51820.2</v>
      </c>
      <c r="F34" s="438" t="s">
        <v>686</v>
      </c>
      <c r="G34" s="439" t="s">
        <v>666</v>
      </c>
      <c r="H34" s="451" t="s">
        <v>687</v>
      </c>
      <c r="I34" s="453">
        <v>44502</v>
      </c>
      <c r="J34" s="441" t="s">
        <v>688</v>
      </c>
    </row>
    <row r="35" spans="1:10" ht="48" x14ac:dyDescent="0.2">
      <c r="A35" s="437" t="s">
        <v>689</v>
      </c>
      <c r="B35" s="439" t="s">
        <v>690</v>
      </c>
      <c r="C35" s="439" t="s">
        <v>612</v>
      </c>
      <c r="D35" s="438" t="s">
        <v>691</v>
      </c>
      <c r="E35" s="450">
        <v>66900</v>
      </c>
      <c r="F35" s="438" t="s">
        <v>692</v>
      </c>
      <c r="G35" s="439" t="s">
        <v>614</v>
      </c>
      <c r="H35" s="451" t="s">
        <v>693</v>
      </c>
      <c r="I35" s="453">
        <v>44502</v>
      </c>
      <c r="J35" s="441" t="s">
        <v>688</v>
      </c>
    </row>
    <row r="36" spans="1:10" ht="72" x14ac:dyDescent="0.2">
      <c r="A36" s="437" t="s">
        <v>694</v>
      </c>
      <c r="B36" s="439" t="s">
        <v>611</v>
      </c>
      <c r="C36" s="439" t="s">
        <v>612</v>
      </c>
      <c r="D36" s="438" t="s">
        <v>695</v>
      </c>
      <c r="E36" s="450">
        <v>41140</v>
      </c>
      <c r="F36" s="438" t="s">
        <v>696</v>
      </c>
      <c r="G36" s="439" t="s">
        <v>614</v>
      </c>
      <c r="H36" s="451" t="s">
        <v>697</v>
      </c>
      <c r="I36" s="451" t="s">
        <v>698</v>
      </c>
      <c r="J36" s="452"/>
    </row>
    <row r="37" spans="1:10" ht="36" x14ac:dyDescent="0.2">
      <c r="A37" s="437" t="s">
        <v>699</v>
      </c>
      <c r="B37" s="452" t="s">
        <v>690</v>
      </c>
      <c r="C37" s="439" t="s">
        <v>612</v>
      </c>
      <c r="D37" s="438" t="s">
        <v>700</v>
      </c>
      <c r="E37" s="439" t="s">
        <v>701</v>
      </c>
      <c r="F37" s="439" t="s">
        <v>701</v>
      </c>
      <c r="G37" s="439" t="s">
        <v>609</v>
      </c>
      <c r="H37" s="451" t="s">
        <v>701</v>
      </c>
      <c r="I37" s="451" t="s">
        <v>701</v>
      </c>
      <c r="J37" s="452"/>
    </row>
    <row r="38" spans="1:10" ht="108" x14ac:dyDescent="0.2">
      <c r="A38" s="437" t="s">
        <v>702</v>
      </c>
      <c r="B38" s="439" t="s">
        <v>611</v>
      </c>
      <c r="C38" s="439" t="s">
        <v>612</v>
      </c>
      <c r="D38" s="438" t="s">
        <v>703</v>
      </c>
      <c r="E38" s="450">
        <v>40000</v>
      </c>
      <c r="F38" s="438" t="s">
        <v>704</v>
      </c>
      <c r="G38" s="439" t="s">
        <v>614</v>
      </c>
      <c r="H38" s="451" t="s">
        <v>693</v>
      </c>
      <c r="I38" s="451" t="s">
        <v>705</v>
      </c>
      <c r="J38" s="452"/>
    </row>
    <row r="39" spans="1:10" ht="72" x14ac:dyDescent="0.2">
      <c r="A39" s="437" t="s">
        <v>706</v>
      </c>
      <c r="B39" s="439" t="s">
        <v>611</v>
      </c>
      <c r="C39" s="439" t="s">
        <v>612</v>
      </c>
      <c r="D39" s="438" t="s">
        <v>707</v>
      </c>
      <c r="E39" s="450">
        <v>80000</v>
      </c>
      <c r="F39" s="438" t="s">
        <v>708</v>
      </c>
      <c r="G39" s="439" t="s">
        <v>614</v>
      </c>
      <c r="H39" s="451" t="s">
        <v>709</v>
      </c>
      <c r="I39" s="451" t="s">
        <v>710</v>
      </c>
      <c r="J39" s="452"/>
    </row>
    <row r="40" spans="1:10" ht="84" x14ac:dyDescent="0.2">
      <c r="A40" s="437" t="s">
        <v>711</v>
      </c>
      <c r="B40" s="439" t="s">
        <v>611</v>
      </c>
      <c r="C40" s="439" t="s">
        <v>612</v>
      </c>
      <c r="D40" s="438" t="s">
        <v>712</v>
      </c>
      <c r="E40" s="450">
        <v>1136085.9099999999</v>
      </c>
      <c r="F40" s="438" t="s">
        <v>713</v>
      </c>
      <c r="G40" s="439" t="s">
        <v>614</v>
      </c>
      <c r="H40" s="451" t="s">
        <v>714</v>
      </c>
      <c r="I40" s="451" t="s">
        <v>715</v>
      </c>
      <c r="J40" s="452"/>
    </row>
    <row r="41" spans="1:10" ht="96" x14ac:dyDescent="0.2">
      <c r="A41" s="437" t="s">
        <v>716</v>
      </c>
      <c r="B41" s="439" t="s">
        <v>611</v>
      </c>
      <c r="C41" s="439" t="s">
        <v>612</v>
      </c>
      <c r="D41" s="438" t="s">
        <v>717</v>
      </c>
      <c r="E41" s="450">
        <v>57500</v>
      </c>
      <c r="F41" s="438" t="s">
        <v>718</v>
      </c>
      <c r="G41" s="439" t="s">
        <v>614</v>
      </c>
      <c r="H41" s="451" t="s">
        <v>719</v>
      </c>
      <c r="I41" s="451" t="s">
        <v>720</v>
      </c>
      <c r="J41" s="452"/>
    </row>
    <row r="42" spans="1:10" ht="48" x14ac:dyDescent="0.2">
      <c r="A42" s="437" t="s">
        <v>721</v>
      </c>
      <c r="B42" s="438" t="s">
        <v>722</v>
      </c>
      <c r="C42" s="439" t="s">
        <v>612</v>
      </c>
      <c r="D42" s="439">
        <v>2</v>
      </c>
      <c r="E42" s="450">
        <v>68200</v>
      </c>
      <c r="F42" s="438" t="s">
        <v>723</v>
      </c>
      <c r="G42" s="439" t="s">
        <v>614</v>
      </c>
      <c r="H42" s="440">
        <v>43978</v>
      </c>
      <c r="I42" s="440">
        <v>40849</v>
      </c>
      <c r="J42" s="439" t="s">
        <v>615</v>
      </c>
    </row>
    <row r="43" spans="1:10" ht="84" x14ac:dyDescent="0.2">
      <c r="A43" s="437" t="s">
        <v>724</v>
      </c>
      <c r="B43" s="438" t="s">
        <v>725</v>
      </c>
      <c r="C43" s="438" t="s">
        <v>612</v>
      </c>
      <c r="D43" s="438">
        <v>50</v>
      </c>
      <c r="E43" s="449">
        <v>177369</v>
      </c>
      <c r="F43" s="438" t="s">
        <v>726</v>
      </c>
      <c r="G43" s="438" t="s">
        <v>614</v>
      </c>
      <c r="H43" s="454">
        <v>44162</v>
      </c>
      <c r="I43" s="454">
        <v>44202</v>
      </c>
      <c r="J43" s="438" t="s">
        <v>615</v>
      </c>
    </row>
    <row r="44" spans="1:10" ht="60" x14ac:dyDescent="0.2">
      <c r="A44" s="437" t="s">
        <v>727</v>
      </c>
      <c r="B44" s="438" t="s">
        <v>728</v>
      </c>
      <c r="C44" s="438" t="s">
        <v>612</v>
      </c>
      <c r="D44" s="438">
        <v>64</v>
      </c>
      <c r="E44" s="449">
        <v>42707.199999999997</v>
      </c>
      <c r="F44" s="438" t="s">
        <v>729</v>
      </c>
      <c r="G44" s="438" t="s">
        <v>614</v>
      </c>
      <c r="H44" s="454">
        <v>44189</v>
      </c>
      <c r="I44" s="454">
        <v>44199</v>
      </c>
      <c r="J44" s="438" t="s">
        <v>615</v>
      </c>
    </row>
    <row r="45" spans="1:10" ht="84" x14ac:dyDescent="0.2">
      <c r="A45" s="437" t="s">
        <v>730</v>
      </c>
      <c r="B45" s="438" t="s">
        <v>731</v>
      </c>
      <c r="C45" s="438" t="s">
        <v>612</v>
      </c>
      <c r="D45" s="438">
        <v>100</v>
      </c>
      <c r="E45" s="449">
        <v>170725</v>
      </c>
      <c r="F45" s="438" t="s">
        <v>732</v>
      </c>
      <c r="G45" s="438" t="s">
        <v>614</v>
      </c>
      <c r="H45" s="454">
        <v>44195</v>
      </c>
      <c r="I45" s="454">
        <v>44212</v>
      </c>
      <c r="J45" s="438" t="s">
        <v>615</v>
      </c>
    </row>
    <row r="46" spans="1:10" ht="72" x14ac:dyDescent="0.2">
      <c r="A46" s="437" t="s">
        <v>733</v>
      </c>
      <c r="B46" s="438" t="s">
        <v>734</v>
      </c>
      <c r="C46" s="438" t="s">
        <v>612</v>
      </c>
      <c r="D46" s="438">
        <v>109</v>
      </c>
      <c r="E46" s="449">
        <v>223450</v>
      </c>
      <c r="F46" s="438" t="s">
        <v>735</v>
      </c>
      <c r="G46" s="438" t="s">
        <v>614</v>
      </c>
      <c r="H46" s="454">
        <v>44340</v>
      </c>
      <c r="I46" s="454">
        <v>44348</v>
      </c>
      <c r="J46" s="438" t="s">
        <v>615</v>
      </c>
    </row>
    <row r="47" spans="1:10" ht="48" x14ac:dyDescent="0.2">
      <c r="A47" s="437" t="s">
        <v>736</v>
      </c>
      <c r="B47" s="438" t="s">
        <v>737</v>
      </c>
      <c r="C47" s="438" t="s">
        <v>612</v>
      </c>
      <c r="D47" s="438">
        <v>110</v>
      </c>
      <c r="E47" s="449">
        <v>117000</v>
      </c>
      <c r="F47" s="438" t="s">
        <v>738</v>
      </c>
      <c r="G47" s="438" t="s">
        <v>614</v>
      </c>
      <c r="H47" s="454">
        <v>44195</v>
      </c>
      <c r="I47" s="454">
        <v>44197</v>
      </c>
      <c r="J47" s="438" t="s">
        <v>615</v>
      </c>
    </row>
    <row r="48" spans="1:10" ht="72" x14ac:dyDescent="0.2">
      <c r="A48" s="437" t="s">
        <v>739</v>
      </c>
      <c r="B48" s="438" t="s">
        <v>740</v>
      </c>
      <c r="C48" s="438" t="s">
        <v>612</v>
      </c>
      <c r="D48" s="438">
        <v>8</v>
      </c>
      <c r="E48" s="449">
        <v>1618000</v>
      </c>
      <c r="F48" s="438" t="s">
        <v>741</v>
      </c>
      <c r="G48" s="438" t="s">
        <v>614</v>
      </c>
      <c r="H48" s="454">
        <v>44222</v>
      </c>
      <c r="I48" s="454">
        <v>44253</v>
      </c>
      <c r="J48" s="438" t="s">
        <v>615</v>
      </c>
    </row>
    <row r="49" spans="1:10" ht="84" x14ac:dyDescent="0.2">
      <c r="A49" s="437" t="s">
        <v>742</v>
      </c>
      <c r="B49" s="438" t="s">
        <v>743</v>
      </c>
      <c r="C49" s="438" t="s">
        <v>612</v>
      </c>
      <c r="D49" s="438">
        <v>6</v>
      </c>
      <c r="E49" s="449">
        <v>41140</v>
      </c>
      <c r="F49" s="438" t="s">
        <v>696</v>
      </c>
      <c r="G49" s="438" t="s">
        <v>614</v>
      </c>
      <c r="H49" s="454">
        <v>44327</v>
      </c>
      <c r="I49" s="454">
        <v>44335</v>
      </c>
      <c r="J49" s="438" t="s">
        <v>615</v>
      </c>
    </row>
    <row r="50" spans="1:10" ht="36" x14ac:dyDescent="0.2">
      <c r="A50" s="437" t="s">
        <v>744</v>
      </c>
      <c r="B50" s="438" t="s">
        <v>745</v>
      </c>
      <c r="C50" s="438" t="s">
        <v>612</v>
      </c>
      <c r="D50" s="438">
        <v>9</v>
      </c>
      <c r="E50" s="449">
        <v>94934.45</v>
      </c>
      <c r="F50" s="438" t="s">
        <v>746</v>
      </c>
      <c r="G50" s="438" t="s">
        <v>614</v>
      </c>
      <c r="H50" s="454">
        <v>44319</v>
      </c>
      <c r="I50" s="454">
        <v>44559</v>
      </c>
      <c r="J50" s="438" t="s">
        <v>615</v>
      </c>
    </row>
    <row r="51" spans="1:10" ht="120" x14ac:dyDescent="0.2">
      <c r="A51" s="437" t="s">
        <v>747</v>
      </c>
      <c r="B51" s="438" t="s">
        <v>748</v>
      </c>
      <c r="C51" s="438" t="s">
        <v>612</v>
      </c>
      <c r="D51" s="438">
        <v>30</v>
      </c>
      <c r="E51" s="449">
        <v>324822.09000000003</v>
      </c>
      <c r="F51" s="438" t="s">
        <v>609</v>
      </c>
      <c r="G51" s="438" t="s">
        <v>749</v>
      </c>
      <c r="H51" s="455" t="s">
        <v>750</v>
      </c>
      <c r="I51" s="455" t="s">
        <v>750</v>
      </c>
      <c r="J51" s="438" t="s">
        <v>749</v>
      </c>
    </row>
    <row r="52" spans="1:10" ht="112.5" x14ac:dyDescent="0.2">
      <c r="A52" s="519" t="s">
        <v>751</v>
      </c>
      <c r="B52" s="457" t="s">
        <v>752</v>
      </c>
      <c r="C52" s="439" t="s">
        <v>602</v>
      </c>
      <c r="D52" s="456" t="s">
        <v>753</v>
      </c>
      <c r="E52" s="458">
        <v>15654925.369999999</v>
      </c>
      <c r="F52" s="459" t="s">
        <v>754</v>
      </c>
      <c r="G52" s="439" t="s">
        <v>133</v>
      </c>
      <c r="H52" s="460" t="s">
        <v>755</v>
      </c>
      <c r="I52" s="460" t="s">
        <v>756</v>
      </c>
      <c r="J52" s="461"/>
    </row>
    <row r="53" spans="1:10" ht="51" x14ac:dyDescent="0.2">
      <c r="A53" s="519" t="s">
        <v>757</v>
      </c>
      <c r="B53" s="457" t="s">
        <v>752</v>
      </c>
      <c r="C53" s="439" t="s">
        <v>602</v>
      </c>
      <c r="D53" s="456" t="s">
        <v>758</v>
      </c>
      <c r="E53" s="458">
        <v>10416668.41</v>
      </c>
      <c r="F53" s="459" t="s">
        <v>759</v>
      </c>
      <c r="G53" s="439" t="s">
        <v>133</v>
      </c>
      <c r="H53" s="460" t="s">
        <v>760</v>
      </c>
      <c r="I53" s="460" t="s">
        <v>761</v>
      </c>
      <c r="J53" s="461"/>
    </row>
    <row r="54" spans="1:10" ht="123.75" x14ac:dyDescent="0.2">
      <c r="A54" s="519" t="s">
        <v>762</v>
      </c>
      <c r="B54" s="457" t="s">
        <v>752</v>
      </c>
      <c r="C54" s="439" t="s">
        <v>602</v>
      </c>
      <c r="D54" s="456" t="s">
        <v>763</v>
      </c>
      <c r="E54" s="458">
        <v>3723801.54</v>
      </c>
      <c r="F54" s="459" t="s">
        <v>764</v>
      </c>
      <c r="G54" s="439" t="s">
        <v>133</v>
      </c>
      <c r="H54" s="460" t="s">
        <v>765</v>
      </c>
      <c r="I54" s="460" t="s">
        <v>766</v>
      </c>
      <c r="J54" s="461"/>
    </row>
    <row r="55" spans="1:10" ht="51" x14ac:dyDescent="0.2">
      <c r="A55" s="519" t="s">
        <v>767</v>
      </c>
      <c r="B55" s="457" t="s">
        <v>752</v>
      </c>
      <c r="C55" s="439" t="s">
        <v>602</v>
      </c>
      <c r="D55" s="456" t="s">
        <v>768</v>
      </c>
      <c r="E55" s="458">
        <v>8476803.75</v>
      </c>
      <c r="F55" s="459" t="s">
        <v>769</v>
      </c>
      <c r="G55" s="439" t="s">
        <v>133</v>
      </c>
      <c r="H55" s="460" t="s">
        <v>770</v>
      </c>
      <c r="I55" s="460" t="s">
        <v>771</v>
      </c>
      <c r="J55" s="461"/>
    </row>
    <row r="56" spans="1:10" ht="90" x14ac:dyDescent="0.2">
      <c r="A56" s="519" t="s">
        <v>772</v>
      </c>
      <c r="B56" s="457" t="s">
        <v>752</v>
      </c>
      <c r="C56" s="439" t="s">
        <v>602</v>
      </c>
      <c r="D56" s="456" t="s">
        <v>773</v>
      </c>
      <c r="E56" s="458">
        <v>21499000</v>
      </c>
      <c r="F56" s="459" t="s">
        <v>774</v>
      </c>
      <c r="G56" s="439" t="s">
        <v>133</v>
      </c>
      <c r="H56" s="460" t="s">
        <v>775</v>
      </c>
      <c r="I56" s="460" t="s">
        <v>776</v>
      </c>
      <c r="J56" s="461"/>
    </row>
    <row r="57" spans="1:10" ht="90" x14ac:dyDescent="0.2">
      <c r="A57" s="519" t="s">
        <v>777</v>
      </c>
      <c r="B57" s="457" t="s">
        <v>752</v>
      </c>
      <c r="C57" s="439" t="s">
        <v>602</v>
      </c>
      <c r="D57" s="456" t="s">
        <v>778</v>
      </c>
      <c r="E57" s="458">
        <v>1938479.9</v>
      </c>
      <c r="F57" s="459" t="s">
        <v>779</v>
      </c>
      <c r="G57" s="439" t="s">
        <v>133</v>
      </c>
      <c r="H57" s="460" t="s">
        <v>780</v>
      </c>
      <c r="I57" s="460" t="s">
        <v>781</v>
      </c>
      <c r="J57" s="461"/>
    </row>
    <row r="58" spans="1:10" ht="78.75" x14ac:dyDescent="0.2">
      <c r="A58" s="519" t="s">
        <v>782</v>
      </c>
      <c r="B58" s="457" t="s">
        <v>752</v>
      </c>
      <c r="C58" s="439" t="s">
        <v>602</v>
      </c>
      <c r="D58" s="456" t="s">
        <v>783</v>
      </c>
      <c r="E58" s="458">
        <v>5587217.6699999999</v>
      </c>
      <c r="F58" s="459" t="s">
        <v>784</v>
      </c>
      <c r="G58" s="439" t="s">
        <v>133</v>
      </c>
      <c r="H58" s="460" t="s">
        <v>785</v>
      </c>
      <c r="I58" s="460" t="s">
        <v>786</v>
      </c>
      <c r="J58" s="461"/>
    </row>
    <row r="59" spans="1:10" ht="90" x14ac:dyDescent="0.2">
      <c r="A59" s="519" t="s">
        <v>787</v>
      </c>
      <c r="B59" s="457" t="s">
        <v>788</v>
      </c>
      <c r="C59" s="439" t="s">
        <v>602</v>
      </c>
      <c r="D59" s="456" t="s">
        <v>789</v>
      </c>
      <c r="E59" s="458">
        <v>31524150.940000001</v>
      </c>
      <c r="F59" s="459" t="s">
        <v>790</v>
      </c>
      <c r="G59" s="439" t="s">
        <v>133</v>
      </c>
      <c r="H59" s="462">
        <v>44445</v>
      </c>
      <c r="I59" s="462">
        <v>44985</v>
      </c>
      <c r="J59" s="441" t="s">
        <v>791</v>
      </c>
    </row>
    <row r="60" spans="1:10" ht="90" x14ac:dyDescent="0.2">
      <c r="A60" s="519" t="s">
        <v>792</v>
      </c>
      <c r="B60" s="457" t="s">
        <v>752</v>
      </c>
      <c r="C60" s="439" t="s">
        <v>602</v>
      </c>
      <c r="D60" s="456" t="s">
        <v>793</v>
      </c>
      <c r="E60" s="458">
        <v>59287000</v>
      </c>
      <c r="F60" s="459" t="s">
        <v>794</v>
      </c>
      <c r="G60" s="439" t="s">
        <v>133</v>
      </c>
      <c r="H60" s="460" t="s">
        <v>795</v>
      </c>
      <c r="I60" s="460" t="s">
        <v>796</v>
      </c>
      <c r="J60" s="461"/>
    </row>
    <row r="61" spans="1:10" ht="63.75" x14ac:dyDescent="0.2">
      <c r="A61" s="519" t="s">
        <v>797</v>
      </c>
      <c r="B61" s="457" t="s">
        <v>752</v>
      </c>
      <c r="C61" s="439" t="s">
        <v>798</v>
      </c>
      <c r="D61" s="456" t="s">
        <v>799</v>
      </c>
      <c r="E61" s="463">
        <v>837000</v>
      </c>
      <c r="F61" s="459" t="s">
        <v>800</v>
      </c>
      <c r="G61" s="439" t="s">
        <v>133</v>
      </c>
      <c r="H61" s="462">
        <v>44362</v>
      </c>
      <c r="I61" s="462">
        <v>44401</v>
      </c>
      <c r="J61" s="456" t="s">
        <v>801</v>
      </c>
    </row>
    <row r="62" spans="1:10" ht="38.25" x14ac:dyDescent="0.2">
      <c r="A62" s="519" t="s">
        <v>802</v>
      </c>
      <c r="B62" s="457" t="s">
        <v>752</v>
      </c>
      <c r="C62" s="439" t="s">
        <v>798</v>
      </c>
      <c r="D62" s="456" t="s">
        <v>803</v>
      </c>
      <c r="E62" s="463">
        <v>914500</v>
      </c>
      <c r="F62" s="459" t="s">
        <v>804</v>
      </c>
      <c r="G62" s="439" t="s">
        <v>133</v>
      </c>
      <c r="H62" s="462">
        <v>44364</v>
      </c>
      <c r="I62" s="462">
        <v>44403</v>
      </c>
      <c r="J62" s="461"/>
    </row>
    <row r="63" spans="1:10" ht="51" x14ac:dyDescent="0.2">
      <c r="A63" s="464" t="s">
        <v>805</v>
      </c>
      <c r="B63" s="439" t="s">
        <v>806</v>
      </c>
      <c r="C63" s="439" t="s">
        <v>602</v>
      </c>
      <c r="D63" s="456" t="s">
        <v>807</v>
      </c>
      <c r="E63" s="463">
        <v>347518.16</v>
      </c>
      <c r="F63" s="465" t="s">
        <v>808</v>
      </c>
      <c r="G63" s="439" t="s">
        <v>133</v>
      </c>
      <c r="H63" s="466"/>
      <c r="I63" s="466"/>
      <c r="J63" s="461"/>
    </row>
    <row r="64" spans="1:10" ht="63.75" x14ac:dyDescent="0.2">
      <c r="A64" s="464" t="s">
        <v>809</v>
      </c>
      <c r="B64" s="438" t="s">
        <v>788</v>
      </c>
      <c r="C64" s="439" t="s">
        <v>602</v>
      </c>
      <c r="D64" s="456" t="s">
        <v>810</v>
      </c>
      <c r="E64" s="467">
        <v>291898.7</v>
      </c>
      <c r="F64" s="465" t="s">
        <v>811</v>
      </c>
      <c r="G64" s="439" t="s">
        <v>133</v>
      </c>
      <c r="H64" s="440">
        <v>44236</v>
      </c>
      <c r="I64" s="440">
        <v>44601</v>
      </c>
      <c r="J64" s="461"/>
    </row>
    <row r="65" spans="1:10" ht="102" x14ac:dyDescent="0.2">
      <c r="A65" s="464" t="s">
        <v>812</v>
      </c>
      <c r="B65" s="438" t="s">
        <v>788</v>
      </c>
      <c r="C65" s="439" t="s">
        <v>602</v>
      </c>
      <c r="D65" s="456" t="s">
        <v>813</v>
      </c>
      <c r="E65" s="458">
        <v>223450</v>
      </c>
      <c r="F65" s="465" t="s">
        <v>814</v>
      </c>
      <c r="G65" s="439" t="s">
        <v>133</v>
      </c>
      <c r="H65" s="468" t="s">
        <v>815</v>
      </c>
      <c r="I65" s="469" t="s">
        <v>816</v>
      </c>
      <c r="J65" s="461"/>
    </row>
    <row r="66" spans="1:10" ht="38.25" x14ac:dyDescent="0.2">
      <c r="A66" s="464" t="s">
        <v>817</v>
      </c>
      <c r="B66" s="438" t="s">
        <v>788</v>
      </c>
      <c r="C66" s="439" t="s">
        <v>602</v>
      </c>
      <c r="D66" s="456" t="s">
        <v>818</v>
      </c>
      <c r="E66" s="458" t="s">
        <v>819</v>
      </c>
      <c r="F66" s="470" t="s">
        <v>820</v>
      </c>
      <c r="G66" s="439" t="s">
        <v>133</v>
      </c>
      <c r="H66" s="468" t="s">
        <v>693</v>
      </c>
      <c r="I66" s="469" t="s">
        <v>821</v>
      </c>
      <c r="J66" s="461"/>
    </row>
    <row r="67" spans="1:10" ht="114.75" x14ac:dyDescent="0.2">
      <c r="A67" s="464" t="s">
        <v>822</v>
      </c>
      <c r="B67" s="438" t="s">
        <v>788</v>
      </c>
      <c r="C67" s="439" t="s">
        <v>602</v>
      </c>
      <c r="D67" s="456" t="s">
        <v>823</v>
      </c>
      <c r="E67" s="458" t="s">
        <v>824</v>
      </c>
      <c r="F67" s="470" t="s">
        <v>825</v>
      </c>
      <c r="G67" s="439" t="s">
        <v>133</v>
      </c>
      <c r="H67" s="468" t="s">
        <v>826</v>
      </c>
      <c r="I67" s="469" t="s">
        <v>827</v>
      </c>
      <c r="J67" s="461"/>
    </row>
    <row r="68" spans="1:10" ht="78.75" x14ac:dyDescent="0.2">
      <c r="A68" s="464" t="s">
        <v>711</v>
      </c>
      <c r="B68" s="438" t="s">
        <v>788</v>
      </c>
      <c r="C68" s="439" t="s">
        <v>602</v>
      </c>
      <c r="D68" s="456" t="s">
        <v>712</v>
      </c>
      <c r="E68" s="458" t="s">
        <v>828</v>
      </c>
      <c r="F68" s="470" t="s">
        <v>829</v>
      </c>
      <c r="G68" s="439" t="s">
        <v>133</v>
      </c>
      <c r="H68" s="468" t="s">
        <v>830</v>
      </c>
      <c r="I68" s="469" t="s">
        <v>715</v>
      </c>
      <c r="J68" s="461"/>
    </row>
    <row r="69" spans="1:10" ht="60" x14ac:dyDescent="0.2">
      <c r="A69" s="437" t="s">
        <v>831</v>
      </c>
      <c r="B69" s="438" t="s">
        <v>611</v>
      </c>
      <c r="C69" s="438" t="s">
        <v>602</v>
      </c>
      <c r="D69" s="439" t="s">
        <v>832</v>
      </c>
      <c r="E69" s="471">
        <v>120000</v>
      </c>
      <c r="F69" s="438" t="s">
        <v>833</v>
      </c>
      <c r="G69" s="439" t="s">
        <v>133</v>
      </c>
      <c r="H69" s="440">
        <v>44140</v>
      </c>
      <c r="I69" s="440">
        <v>44230</v>
      </c>
      <c r="J69" s="452"/>
    </row>
    <row r="70" spans="1:10" ht="60" x14ac:dyDescent="0.2">
      <c r="A70" s="437" t="s">
        <v>834</v>
      </c>
      <c r="B70" s="438" t="s">
        <v>611</v>
      </c>
      <c r="C70" s="438" t="s">
        <v>602</v>
      </c>
      <c r="D70" s="439" t="s">
        <v>835</v>
      </c>
      <c r="E70" s="471"/>
      <c r="F70" s="438"/>
      <c r="G70" s="439" t="s">
        <v>609</v>
      </c>
      <c r="H70" s="440"/>
      <c r="I70" s="452"/>
      <c r="J70" s="452"/>
    </row>
    <row r="71" spans="1:10" ht="48" x14ac:dyDescent="0.2">
      <c r="A71" s="437" t="s">
        <v>836</v>
      </c>
      <c r="B71" s="438" t="s">
        <v>611</v>
      </c>
      <c r="C71" s="438" t="s">
        <v>602</v>
      </c>
      <c r="D71" s="439" t="s">
        <v>837</v>
      </c>
      <c r="E71" s="471">
        <v>80500</v>
      </c>
      <c r="F71" s="438" t="s">
        <v>838</v>
      </c>
      <c r="G71" s="439" t="s">
        <v>133</v>
      </c>
      <c r="H71" s="440">
        <v>44042</v>
      </c>
      <c r="I71" s="440">
        <v>44255</v>
      </c>
      <c r="J71" s="452"/>
    </row>
    <row r="72" spans="1:10" ht="108" x14ac:dyDescent="0.2">
      <c r="A72" s="437" t="s">
        <v>839</v>
      </c>
      <c r="B72" s="438" t="s">
        <v>611</v>
      </c>
      <c r="C72" s="438" t="s">
        <v>602</v>
      </c>
      <c r="D72" s="439" t="s">
        <v>840</v>
      </c>
      <c r="E72" s="471">
        <v>359990.9</v>
      </c>
      <c r="F72" s="438" t="s">
        <v>841</v>
      </c>
      <c r="G72" s="439" t="s">
        <v>133</v>
      </c>
      <c r="H72" s="440">
        <v>44183</v>
      </c>
      <c r="I72" s="440">
        <v>44246</v>
      </c>
      <c r="J72" s="452"/>
    </row>
    <row r="73" spans="1:10" ht="120" x14ac:dyDescent="0.2">
      <c r="A73" s="437" t="s">
        <v>842</v>
      </c>
      <c r="B73" s="438" t="s">
        <v>611</v>
      </c>
      <c r="C73" s="438" t="s">
        <v>602</v>
      </c>
      <c r="D73" s="439" t="s">
        <v>843</v>
      </c>
      <c r="E73" s="471">
        <v>121500</v>
      </c>
      <c r="F73" s="438" t="s">
        <v>844</v>
      </c>
      <c r="G73" s="439" t="s">
        <v>133</v>
      </c>
      <c r="H73" s="440">
        <v>44188</v>
      </c>
      <c r="I73" s="440">
        <v>44219</v>
      </c>
      <c r="J73" s="452"/>
    </row>
    <row r="74" spans="1:10" ht="96" x14ac:dyDescent="0.2">
      <c r="A74" s="437" t="s">
        <v>845</v>
      </c>
      <c r="B74" s="438" t="s">
        <v>611</v>
      </c>
      <c r="C74" s="438" t="s">
        <v>602</v>
      </c>
      <c r="D74" s="439" t="s">
        <v>846</v>
      </c>
      <c r="E74" s="471">
        <v>128958.39</v>
      </c>
      <c r="F74" s="438" t="s">
        <v>847</v>
      </c>
      <c r="G74" s="439" t="s">
        <v>133</v>
      </c>
      <c r="H74" s="440">
        <v>44158</v>
      </c>
      <c r="I74" s="440">
        <v>44204</v>
      </c>
      <c r="J74" s="452"/>
    </row>
    <row r="75" spans="1:10" ht="108" x14ac:dyDescent="0.2">
      <c r="A75" s="437" t="s">
        <v>848</v>
      </c>
      <c r="B75" s="438" t="s">
        <v>611</v>
      </c>
      <c r="C75" s="438" t="s">
        <v>602</v>
      </c>
      <c r="D75" s="439" t="s">
        <v>849</v>
      </c>
      <c r="E75" s="471">
        <v>97570</v>
      </c>
      <c r="F75" s="438" t="s">
        <v>850</v>
      </c>
      <c r="G75" s="439" t="s">
        <v>133</v>
      </c>
      <c r="H75" s="440">
        <v>44120</v>
      </c>
      <c r="I75" s="440">
        <v>44211</v>
      </c>
      <c r="J75" s="452"/>
    </row>
    <row r="76" spans="1:10" ht="84" x14ac:dyDescent="0.2">
      <c r="A76" s="437" t="s">
        <v>851</v>
      </c>
      <c r="B76" s="438" t="s">
        <v>611</v>
      </c>
      <c r="C76" s="438" t="s">
        <v>602</v>
      </c>
      <c r="D76" s="439" t="s">
        <v>852</v>
      </c>
      <c r="E76" s="471">
        <v>1447216.69</v>
      </c>
      <c r="F76" s="438" t="s">
        <v>853</v>
      </c>
      <c r="G76" s="439" t="s">
        <v>133</v>
      </c>
      <c r="H76" s="440">
        <v>44193</v>
      </c>
      <c r="I76" s="440">
        <v>44328</v>
      </c>
      <c r="J76" s="452"/>
    </row>
    <row r="77" spans="1:10" ht="60" x14ac:dyDescent="0.2">
      <c r="A77" s="437" t="s">
        <v>854</v>
      </c>
      <c r="B77" s="438" t="s">
        <v>611</v>
      </c>
      <c r="C77" s="438" t="s">
        <v>602</v>
      </c>
      <c r="D77" s="439" t="s">
        <v>855</v>
      </c>
      <c r="E77" s="471">
        <v>1033174.53</v>
      </c>
      <c r="F77" s="438" t="s">
        <v>856</v>
      </c>
      <c r="G77" s="439" t="s">
        <v>133</v>
      </c>
      <c r="H77" s="440">
        <v>44344</v>
      </c>
      <c r="I77" s="440">
        <v>44451</v>
      </c>
      <c r="J77" s="452"/>
    </row>
    <row r="78" spans="1:10" ht="84" x14ac:dyDescent="0.2">
      <c r="A78" s="437" t="s">
        <v>857</v>
      </c>
      <c r="B78" s="438" t="s">
        <v>611</v>
      </c>
      <c r="C78" s="438" t="s">
        <v>602</v>
      </c>
      <c r="D78" s="439" t="s">
        <v>858</v>
      </c>
      <c r="E78" s="471">
        <v>1417127.62</v>
      </c>
      <c r="F78" s="438" t="s">
        <v>859</v>
      </c>
      <c r="G78" s="439" t="s">
        <v>133</v>
      </c>
      <c r="H78" s="440">
        <v>44244</v>
      </c>
      <c r="I78" s="440">
        <v>44376</v>
      </c>
      <c r="J78" s="452"/>
    </row>
    <row r="79" spans="1:10" ht="48" x14ac:dyDescent="0.2">
      <c r="A79" s="437" t="s">
        <v>860</v>
      </c>
      <c r="B79" s="438" t="s">
        <v>611</v>
      </c>
      <c r="C79" s="438" t="s">
        <v>602</v>
      </c>
      <c r="D79" s="439" t="s">
        <v>861</v>
      </c>
      <c r="E79" s="471">
        <v>996871.95</v>
      </c>
      <c r="F79" s="438" t="s">
        <v>862</v>
      </c>
      <c r="G79" s="439" t="s">
        <v>133</v>
      </c>
      <c r="H79" s="440">
        <v>44299</v>
      </c>
      <c r="I79" s="440">
        <v>44403</v>
      </c>
      <c r="J79" s="452"/>
    </row>
    <row r="80" spans="1:10" ht="48" x14ac:dyDescent="0.2">
      <c r="A80" s="437" t="s">
        <v>863</v>
      </c>
      <c r="B80" s="438" t="s">
        <v>611</v>
      </c>
      <c r="C80" s="438" t="s">
        <v>602</v>
      </c>
      <c r="D80" s="439" t="s">
        <v>864</v>
      </c>
      <c r="E80" s="471"/>
      <c r="F80" s="438"/>
      <c r="G80" s="439" t="s">
        <v>609</v>
      </c>
      <c r="H80" s="440"/>
      <c r="I80" s="440"/>
      <c r="J80" s="452"/>
    </row>
    <row r="81" spans="1:10" ht="48" x14ac:dyDescent="0.2">
      <c r="A81" s="437" t="s">
        <v>865</v>
      </c>
      <c r="B81" s="438" t="s">
        <v>611</v>
      </c>
      <c r="C81" s="438" t="s">
        <v>602</v>
      </c>
      <c r="D81" s="439" t="s">
        <v>866</v>
      </c>
      <c r="E81" s="471">
        <v>1022081.07</v>
      </c>
      <c r="F81" s="438" t="s">
        <v>862</v>
      </c>
      <c r="G81" s="439" t="s">
        <v>133</v>
      </c>
      <c r="H81" s="440">
        <v>44299</v>
      </c>
      <c r="I81" s="440">
        <v>44404</v>
      </c>
      <c r="J81" s="452"/>
    </row>
    <row r="82" spans="1:10" ht="60" x14ac:dyDescent="0.2">
      <c r="A82" s="437" t="s">
        <v>867</v>
      </c>
      <c r="B82" s="438" t="s">
        <v>611</v>
      </c>
      <c r="C82" s="438" t="s">
        <v>602</v>
      </c>
      <c r="D82" s="439" t="s">
        <v>868</v>
      </c>
      <c r="E82" s="471">
        <v>1040269.58</v>
      </c>
      <c r="F82" s="438" t="s">
        <v>869</v>
      </c>
      <c r="G82" s="439" t="s">
        <v>870</v>
      </c>
      <c r="H82" s="440"/>
      <c r="I82" s="440"/>
      <c r="J82" s="452"/>
    </row>
    <row r="83" spans="1:10" ht="72" x14ac:dyDescent="0.2">
      <c r="A83" s="437" t="s">
        <v>871</v>
      </c>
      <c r="B83" s="438" t="s">
        <v>611</v>
      </c>
      <c r="C83" s="438" t="s">
        <v>602</v>
      </c>
      <c r="D83" s="439" t="s">
        <v>872</v>
      </c>
      <c r="E83" s="471">
        <v>1024969.2</v>
      </c>
      <c r="F83" s="438" t="s">
        <v>873</v>
      </c>
      <c r="G83" s="439" t="s">
        <v>133</v>
      </c>
      <c r="H83" s="440">
        <v>44320</v>
      </c>
      <c r="I83" s="440">
        <v>44426</v>
      </c>
      <c r="J83" s="452"/>
    </row>
    <row r="84" spans="1:10" ht="72" x14ac:dyDescent="0.2">
      <c r="A84" s="437" t="s">
        <v>874</v>
      </c>
      <c r="B84" s="438" t="s">
        <v>611</v>
      </c>
      <c r="C84" s="438" t="s">
        <v>602</v>
      </c>
      <c r="D84" s="439" t="s">
        <v>875</v>
      </c>
      <c r="E84" s="471"/>
      <c r="F84" s="438"/>
      <c r="G84" s="439" t="s">
        <v>609</v>
      </c>
      <c r="H84" s="440"/>
      <c r="I84" s="440"/>
      <c r="J84" s="452"/>
    </row>
    <row r="85" spans="1:10" ht="60" x14ac:dyDescent="0.2">
      <c r="A85" s="437" t="s">
        <v>876</v>
      </c>
      <c r="B85" s="438" t="s">
        <v>611</v>
      </c>
      <c r="C85" s="438" t="s">
        <v>602</v>
      </c>
      <c r="D85" s="439" t="s">
        <v>877</v>
      </c>
      <c r="E85" s="471">
        <v>31524150.940000001</v>
      </c>
      <c r="F85" s="438" t="s">
        <v>878</v>
      </c>
      <c r="G85" s="439" t="s">
        <v>133</v>
      </c>
      <c r="H85" s="440">
        <v>44428</v>
      </c>
      <c r="I85" s="440">
        <v>44985</v>
      </c>
      <c r="J85" s="452"/>
    </row>
    <row r="86" spans="1:10" ht="84" x14ac:dyDescent="0.2">
      <c r="A86" s="437" t="s">
        <v>879</v>
      </c>
      <c r="B86" s="438" t="s">
        <v>611</v>
      </c>
      <c r="C86" s="438" t="s">
        <v>602</v>
      </c>
      <c r="D86" s="439" t="s">
        <v>880</v>
      </c>
      <c r="E86" s="471">
        <v>368000</v>
      </c>
      <c r="F86" s="438" t="s">
        <v>881</v>
      </c>
      <c r="G86" s="439" t="s">
        <v>133</v>
      </c>
      <c r="H86" s="440">
        <v>44368</v>
      </c>
      <c r="I86" s="440">
        <v>44459</v>
      </c>
      <c r="J86" s="452"/>
    </row>
    <row r="87" spans="1:10" ht="108" x14ac:dyDescent="0.2">
      <c r="A87" s="437" t="s">
        <v>882</v>
      </c>
      <c r="B87" s="438" t="s">
        <v>752</v>
      </c>
      <c r="C87" s="438" t="s">
        <v>602</v>
      </c>
      <c r="D87" s="439" t="s">
        <v>883</v>
      </c>
      <c r="E87" s="471">
        <v>2062409.26</v>
      </c>
      <c r="F87" s="438" t="s">
        <v>884</v>
      </c>
      <c r="G87" s="439" t="s">
        <v>133</v>
      </c>
      <c r="H87" s="440">
        <v>44418</v>
      </c>
      <c r="I87" s="440">
        <v>44571</v>
      </c>
      <c r="J87" s="452"/>
    </row>
    <row r="88" spans="1:10" ht="96" x14ac:dyDescent="0.2">
      <c r="A88" s="437" t="s">
        <v>885</v>
      </c>
      <c r="B88" s="438" t="s">
        <v>611</v>
      </c>
      <c r="C88" s="438" t="s">
        <v>602</v>
      </c>
      <c r="D88" s="439" t="s">
        <v>886</v>
      </c>
      <c r="E88" s="471">
        <v>46400</v>
      </c>
      <c r="F88" s="438" t="s">
        <v>887</v>
      </c>
      <c r="G88" s="439" t="s">
        <v>133</v>
      </c>
      <c r="H88" s="440">
        <v>44330</v>
      </c>
      <c r="I88" s="440">
        <v>44556</v>
      </c>
      <c r="J88" s="452"/>
    </row>
  </sheetData>
  <phoneticPr fontId="11" type="noConversion"/>
  <printOptions horizontalCentered="1"/>
  <pageMargins left="0.25" right="0.25" top="0.75" bottom="0.75" header="0.3" footer="0.3"/>
  <pageSetup paperSize="9" scale="62" fitToHeight="0" orientation="landscape" r:id="rId1"/>
  <headerFooter alignWithMargins="0">
    <oddHeader>&amp;C&amp;"Arial,Negrita"&amp;18PROYECTO DE PRESUPUESTO 2022</oddHeader>
    <oddFooter>&amp;L&amp;"Arial,Negrita"&amp;8PROYECTO DE PRESUPUESTO PARA EL AÑO FISCAL 2020
INFORMACIÓN PARA LA COMISIÓN DE PRESUPUESTO Y CUENTA GENERAL DE LA REPÚBLICA DEL CONGRESO DE LA REPÚBLICA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31">
    <tabColor theme="9" tint="-0.249977111117893"/>
    <pageSetUpPr fitToPage="1"/>
  </sheetPr>
  <dimension ref="A1:W104"/>
  <sheetViews>
    <sheetView zoomScale="70" zoomScaleNormal="70" zoomScaleSheetLayoutView="100" zoomScalePageLayoutView="85" workbookViewId="0">
      <selection activeCell="F13" sqref="F13"/>
    </sheetView>
  </sheetViews>
  <sheetFormatPr baseColWidth="10" defaultColWidth="11.42578125" defaultRowHeight="12" x14ac:dyDescent="0.2"/>
  <cols>
    <col min="1" max="1" width="35.7109375" style="3" customWidth="1"/>
    <col min="2" max="2" width="30.7109375" style="429" customWidth="1"/>
    <col min="3" max="3" width="31.140625" style="118" customWidth="1"/>
    <col min="4" max="4" width="23.28515625" style="3" customWidth="1"/>
    <col min="5" max="5" width="22.28515625" style="103" customWidth="1"/>
    <col min="6" max="6" width="32.85546875" style="3" customWidth="1"/>
    <col min="7" max="7" width="39.5703125" style="429" customWidth="1"/>
    <col min="8" max="8" width="23.5703125" style="3" customWidth="1"/>
    <col min="9" max="16384" width="11.42578125" style="3"/>
  </cols>
  <sheetData>
    <row r="1" spans="1:23" s="5" customFormat="1" x14ac:dyDescent="0.2">
      <c r="A1" s="119" t="s">
        <v>411</v>
      </c>
      <c r="B1" s="427"/>
      <c r="C1" s="119"/>
      <c r="D1" s="119"/>
      <c r="E1" s="119"/>
      <c r="F1" s="119"/>
      <c r="G1" s="427"/>
    </row>
    <row r="2" spans="1:23" s="5" customFormat="1" x14ac:dyDescent="0.2">
      <c r="A2" s="119" t="s">
        <v>328</v>
      </c>
      <c r="B2" s="427"/>
      <c r="C2" s="119"/>
      <c r="D2" s="119"/>
      <c r="E2" s="119"/>
      <c r="F2" s="119"/>
      <c r="G2" s="427"/>
      <c r="H2" s="119"/>
      <c r="I2" s="119"/>
      <c r="J2" s="119"/>
      <c r="K2" s="119"/>
      <c r="L2" s="119"/>
      <c r="M2" s="119"/>
      <c r="N2" s="119"/>
      <c r="O2" s="119"/>
      <c r="P2" s="119"/>
      <c r="Q2" s="119"/>
      <c r="R2" s="119"/>
      <c r="S2" s="119"/>
      <c r="T2" s="119"/>
      <c r="U2" s="119"/>
      <c r="V2" s="119"/>
      <c r="W2" s="119"/>
    </row>
    <row r="3" spans="1:23" ht="12.75" thickBot="1" x14ac:dyDescent="0.25">
      <c r="A3" s="12"/>
      <c r="B3" s="428"/>
      <c r="C3" s="12"/>
      <c r="D3" s="16"/>
      <c r="E3" s="16"/>
      <c r="F3" s="16"/>
    </row>
    <row r="4" spans="1:23" ht="12.75" thickBot="1" x14ac:dyDescent="0.25">
      <c r="A4" s="647" t="s">
        <v>31</v>
      </c>
      <c r="B4" s="647" t="s">
        <v>337</v>
      </c>
      <c r="C4" s="647" t="s">
        <v>338</v>
      </c>
      <c r="D4" s="211" t="s">
        <v>435</v>
      </c>
      <c r="E4" s="211" t="s">
        <v>436</v>
      </c>
      <c r="F4" s="311" t="s">
        <v>437</v>
      </c>
      <c r="G4" s="647" t="s">
        <v>45</v>
      </c>
      <c r="H4" s="647" t="s">
        <v>112</v>
      </c>
    </row>
    <row r="5" spans="1:23" ht="12.75" customHeight="1" thickBot="1" x14ac:dyDescent="0.25">
      <c r="A5" s="648"/>
      <c r="B5" s="648"/>
      <c r="C5" s="648"/>
      <c r="D5" s="212" t="s">
        <v>336</v>
      </c>
      <c r="E5" s="212" t="s">
        <v>336</v>
      </c>
      <c r="F5" s="212" t="s">
        <v>336</v>
      </c>
      <c r="G5" s="649"/>
      <c r="H5" s="649"/>
    </row>
    <row r="6" spans="1:23" ht="12" customHeight="1" x14ac:dyDescent="0.2">
      <c r="A6" s="477" t="s">
        <v>888</v>
      </c>
      <c r="B6" s="482" t="s">
        <v>889</v>
      </c>
      <c r="C6" s="477"/>
      <c r="D6" s="478">
        <v>200000</v>
      </c>
      <c r="E6" s="479">
        <v>405283.12</v>
      </c>
      <c r="F6" s="480"/>
      <c r="G6" s="483" t="s">
        <v>890</v>
      </c>
      <c r="H6" s="481"/>
    </row>
    <row r="7" spans="1:23" ht="120" x14ac:dyDescent="0.2">
      <c r="A7" s="477" t="s">
        <v>891</v>
      </c>
      <c r="B7" s="482" t="s">
        <v>609</v>
      </c>
      <c r="C7" s="477"/>
      <c r="D7" s="478"/>
      <c r="E7" s="479">
        <v>395000</v>
      </c>
      <c r="F7" s="480"/>
      <c r="G7" s="483" t="s">
        <v>892</v>
      </c>
      <c r="H7" s="481"/>
    </row>
    <row r="8" spans="1:23" ht="120" x14ac:dyDescent="0.2">
      <c r="A8" s="477" t="s">
        <v>893</v>
      </c>
      <c r="B8" s="482" t="s">
        <v>894</v>
      </c>
      <c r="C8" s="477"/>
      <c r="D8" s="478">
        <v>121600</v>
      </c>
      <c r="E8" s="479">
        <v>258400</v>
      </c>
      <c r="F8" s="480"/>
      <c r="G8" s="483" t="s">
        <v>892</v>
      </c>
      <c r="H8" s="481"/>
    </row>
    <row r="9" spans="1:23" ht="120" x14ac:dyDescent="0.2">
      <c r="A9" s="477" t="s">
        <v>895</v>
      </c>
      <c r="B9" s="482" t="s">
        <v>896</v>
      </c>
      <c r="C9" s="477"/>
      <c r="D9" s="478">
        <v>177750</v>
      </c>
      <c r="E9" s="479">
        <v>217250</v>
      </c>
      <c r="F9" s="480"/>
      <c r="G9" s="483" t="s">
        <v>892</v>
      </c>
      <c r="H9" s="481"/>
    </row>
    <row r="10" spans="1:23" ht="108" x14ac:dyDescent="0.2">
      <c r="A10" s="477" t="s">
        <v>897</v>
      </c>
      <c r="B10" s="482" t="s">
        <v>898</v>
      </c>
      <c r="C10" s="477"/>
      <c r="D10" s="478">
        <v>75000</v>
      </c>
      <c r="E10" s="479">
        <v>175000</v>
      </c>
      <c r="F10" s="480"/>
      <c r="G10" s="483" t="s">
        <v>899</v>
      </c>
      <c r="H10" s="481"/>
    </row>
    <row r="11" spans="1:23" ht="96" x14ac:dyDescent="0.2">
      <c r="A11" s="477" t="s">
        <v>900</v>
      </c>
      <c r="B11" s="482"/>
      <c r="C11" s="477" t="s">
        <v>901</v>
      </c>
      <c r="D11" s="478">
        <v>37800</v>
      </c>
      <c r="E11" s="479"/>
      <c r="F11" s="480">
        <v>25200</v>
      </c>
      <c r="G11" s="483" t="s">
        <v>902</v>
      </c>
      <c r="H11" s="481"/>
    </row>
    <row r="12" spans="1:23" ht="84" x14ac:dyDescent="0.2">
      <c r="A12" s="477" t="s">
        <v>903</v>
      </c>
      <c r="B12" s="482"/>
      <c r="C12" s="477" t="s">
        <v>904</v>
      </c>
      <c r="D12" s="478">
        <v>9000</v>
      </c>
      <c r="E12" s="479">
        <v>36000</v>
      </c>
      <c r="F12" s="480"/>
      <c r="G12" s="483" t="s">
        <v>905</v>
      </c>
      <c r="H12" s="481"/>
    </row>
    <row r="13" spans="1:23" ht="84" x14ac:dyDescent="0.2">
      <c r="A13" s="477" t="s">
        <v>1080</v>
      </c>
      <c r="B13" s="482" t="s">
        <v>906</v>
      </c>
      <c r="C13" s="477"/>
      <c r="D13" s="478"/>
      <c r="E13" s="479">
        <v>142923.24</v>
      </c>
      <c r="F13" s="480">
        <v>214384.86</v>
      </c>
      <c r="G13" s="483" t="s">
        <v>902</v>
      </c>
      <c r="H13" s="481"/>
    </row>
    <row r="14" spans="1:23" ht="120" x14ac:dyDescent="0.2">
      <c r="A14" s="477" t="s">
        <v>1081</v>
      </c>
      <c r="B14" s="482" t="s">
        <v>907</v>
      </c>
      <c r="C14" s="477"/>
      <c r="D14" s="478"/>
      <c r="E14" s="479"/>
      <c r="F14" s="480">
        <v>55000</v>
      </c>
      <c r="G14" s="483" t="s">
        <v>890</v>
      </c>
      <c r="H14" s="481"/>
    </row>
    <row r="15" spans="1:23" s="421" customFormat="1" ht="84" x14ac:dyDescent="0.2">
      <c r="A15" s="477" t="s">
        <v>1082</v>
      </c>
      <c r="B15" s="482" t="s">
        <v>908</v>
      </c>
      <c r="C15" s="477"/>
      <c r="D15" s="478">
        <v>74736.800000000003</v>
      </c>
      <c r="E15" s="479"/>
      <c r="F15" s="480"/>
      <c r="G15" s="483" t="s">
        <v>905</v>
      </c>
      <c r="H15" s="481"/>
    </row>
    <row r="16" spans="1:23" s="421" customFormat="1" ht="84" x14ac:dyDescent="0.2">
      <c r="A16" s="477" t="s">
        <v>1083</v>
      </c>
      <c r="B16" s="482" t="s">
        <v>909</v>
      </c>
      <c r="C16" s="477"/>
      <c r="D16" s="478"/>
      <c r="E16" s="479">
        <v>793600</v>
      </c>
      <c r="F16" s="480"/>
      <c r="G16" s="483" t="s">
        <v>905</v>
      </c>
      <c r="H16" s="481"/>
    </row>
    <row r="17" spans="1:8" s="421" customFormat="1" ht="108" x14ac:dyDescent="0.2">
      <c r="A17" s="477" t="s">
        <v>1084</v>
      </c>
      <c r="B17" s="482" t="s">
        <v>910</v>
      </c>
      <c r="C17" s="477"/>
      <c r="D17" s="478">
        <v>400000</v>
      </c>
      <c r="E17" s="479"/>
      <c r="F17" s="480"/>
      <c r="G17" s="483" t="s">
        <v>892</v>
      </c>
      <c r="H17" s="481"/>
    </row>
    <row r="18" spans="1:8" s="421" customFormat="1" ht="120" x14ac:dyDescent="0.2">
      <c r="A18" s="477" t="s">
        <v>1085</v>
      </c>
      <c r="B18" s="482" t="s">
        <v>911</v>
      </c>
      <c r="C18" s="477"/>
      <c r="D18" s="478">
        <v>160000</v>
      </c>
      <c r="E18" s="479">
        <v>212881.35</v>
      </c>
      <c r="F18" s="480"/>
      <c r="G18" s="483" t="s">
        <v>899</v>
      </c>
      <c r="H18" s="481"/>
    </row>
    <row r="19" spans="1:8" s="421" customFormat="1" ht="108" x14ac:dyDescent="0.2">
      <c r="A19" s="477" t="s">
        <v>1086</v>
      </c>
      <c r="B19" s="482" t="s">
        <v>912</v>
      </c>
      <c r="C19" s="477"/>
      <c r="D19" s="478">
        <v>140000</v>
      </c>
      <c r="E19" s="479">
        <v>252000</v>
      </c>
      <c r="F19" s="480"/>
      <c r="G19" s="483" t="s">
        <v>892</v>
      </c>
      <c r="H19" s="481"/>
    </row>
    <row r="20" spans="1:8" s="421" customFormat="1" ht="120" x14ac:dyDescent="0.2">
      <c r="A20" s="477" t="s">
        <v>1087</v>
      </c>
      <c r="B20" s="482" t="s">
        <v>913</v>
      </c>
      <c r="C20" s="477"/>
      <c r="D20" s="478">
        <v>160000</v>
      </c>
      <c r="E20" s="479">
        <v>212881.35</v>
      </c>
      <c r="F20" s="480"/>
      <c r="G20" s="483" t="s">
        <v>892</v>
      </c>
      <c r="H20" s="481"/>
    </row>
    <row r="21" spans="1:8" s="421" customFormat="1" ht="84" x14ac:dyDescent="0.2">
      <c r="A21" s="477" t="s">
        <v>1088</v>
      </c>
      <c r="B21" s="482" t="s">
        <v>914</v>
      </c>
      <c r="C21" s="477"/>
      <c r="D21" s="478">
        <v>100662.92</v>
      </c>
      <c r="E21" s="479"/>
      <c r="F21" s="480"/>
      <c r="G21" s="483" t="s">
        <v>890</v>
      </c>
      <c r="H21" s="481"/>
    </row>
    <row r="22" spans="1:8" s="421" customFormat="1" ht="96" x14ac:dyDescent="0.2">
      <c r="A22" s="477" t="s">
        <v>1089</v>
      </c>
      <c r="B22" s="482" t="s">
        <v>915</v>
      </c>
      <c r="C22" s="477"/>
      <c r="D22" s="478">
        <v>130191.29</v>
      </c>
      <c r="E22" s="479"/>
      <c r="F22" s="480"/>
      <c r="G22" s="483" t="s">
        <v>916</v>
      </c>
      <c r="H22" s="481"/>
    </row>
    <row r="23" spans="1:8" s="421" customFormat="1" ht="108" x14ac:dyDescent="0.2">
      <c r="A23" s="477" t="s">
        <v>1090</v>
      </c>
      <c r="B23" s="482" t="s">
        <v>917</v>
      </c>
      <c r="C23" s="477"/>
      <c r="D23" s="478">
        <v>100000</v>
      </c>
      <c r="E23" s="479">
        <v>299088</v>
      </c>
      <c r="F23" s="480"/>
      <c r="G23" s="483" t="s">
        <v>905</v>
      </c>
      <c r="H23" s="481"/>
    </row>
    <row r="24" spans="1:8" s="421" customFormat="1" ht="108" x14ac:dyDescent="0.2">
      <c r="A24" s="477" t="s">
        <v>1091</v>
      </c>
      <c r="B24" s="482" t="s">
        <v>918</v>
      </c>
      <c r="C24" s="477"/>
      <c r="D24" s="478">
        <v>120000</v>
      </c>
      <c r="E24" s="479">
        <v>251949.15</v>
      </c>
      <c r="F24" s="480"/>
      <c r="G24" s="483" t="s">
        <v>892</v>
      </c>
      <c r="H24" s="481"/>
    </row>
    <row r="25" spans="1:8" s="421" customFormat="1" ht="60" x14ac:dyDescent="0.2">
      <c r="A25" s="477" t="s">
        <v>1092</v>
      </c>
      <c r="B25" s="482"/>
      <c r="C25" s="477" t="s">
        <v>919</v>
      </c>
      <c r="D25" s="478"/>
      <c r="E25" s="479">
        <v>41509.910000000003</v>
      </c>
      <c r="F25" s="480"/>
      <c r="G25" s="483" t="s">
        <v>890</v>
      </c>
      <c r="H25" s="481"/>
    </row>
    <row r="26" spans="1:8" s="421" customFormat="1" ht="72" x14ac:dyDescent="0.2">
      <c r="A26" s="477" t="s">
        <v>1093</v>
      </c>
      <c r="B26" s="482" t="s">
        <v>920</v>
      </c>
      <c r="C26" s="477"/>
      <c r="D26" s="478"/>
      <c r="E26" s="479">
        <v>132000</v>
      </c>
      <c r="F26" s="480">
        <v>528000</v>
      </c>
      <c r="G26" s="483" t="s">
        <v>905</v>
      </c>
      <c r="H26" s="481"/>
    </row>
    <row r="27" spans="1:8" s="421" customFormat="1" ht="72" x14ac:dyDescent="0.2">
      <c r="A27" s="477" t="s">
        <v>1094</v>
      </c>
      <c r="B27" s="482"/>
      <c r="C27" s="477" t="s">
        <v>919</v>
      </c>
      <c r="D27" s="478"/>
      <c r="E27" s="479">
        <v>53000</v>
      </c>
      <c r="F27" s="480"/>
      <c r="G27" s="483" t="s">
        <v>890</v>
      </c>
      <c r="H27" s="481"/>
    </row>
    <row r="28" spans="1:8" s="421" customFormat="1" ht="96" x14ac:dyDescent="0.2">
      <c r="A28" s="477" t="s">
        <v>1095</v>
      </c>
      <c r="B28" s="482" t="s">
        <v>609</v>
      </c>
      <c r="C28" s="477"/>
      <c r="D28" s="478"/>
      <c r="E28" s="479"/>
      <c r="F28" s="480"/>
      <c r="G28" s="483" t="s">
        <v>890</v>
      </c>
      <c r="H28" s="481"/>
    </row>
    <row r="29" spans="1:8" s="421" customFormat="1" ht="84" x14ac:dyDescent="0.2">
      <c r="A29" s="477" t="s">
        <v>1096</v>
      </c>
      <c r="B29" s="482" t="s">
        <v>921</v>
      </c>
      <c r="C29" s="477"/>
      <c r="D29" s="478">
        <v>84444</v>
      </c>
      <c r="E29" s="479"/>
      <c r="F29" s="480"/>
      <c r="G29" s="483" t="s">
        <v>890</v>
      </c>
      <c r="H29" s="481"/>
    </row>
    <row r="30" spans="1:8" s="421" customFormat="1" ht="120" x14ac:dyDescent="0.2">
      <c r="A30" s="477" t="s">
        <v>922</v>
      </c>
      <c r="B30" s="482" t="s">
        <v>923</v>
      </c>
      <c r="C30" s="477"/>
      <c r="D30" s="478"/>
      <c r="E30" s="479">
        <v>45961</v>
      </c>
      <c r="F30" s="480"/>
      <c r="G30" s="483" t="s">
        <v>902</v>
      </c>
      <c r="H30" s="481"/>
    </row>
    <row r="31" spans="1:8" s="421" customFormat="1" ht="72" x14ac:dyDescent="0.2">
      <c r="A31" s="477" t="s">
        <v>924</v>
      </c>
      <c r="B31" s="482" t="s">
        <v>925</v>
      </c>
      <c r="C31" s="477"/>
      <c r="D31" s="478"/>
      <c r="E31" s="479">
        <v>209217.88</v>
      </c>
      <c r="F31" s="480"/>
      <c r="G31" s="483" t="s">
        <v>890</v>
      </c>
      <c r="H31" s="481"/>
    </row>
    <row r="32" spans="1:8" s="421" customFormat="1" ht="108" x14ac:dyDescent="0.2">
      <c r="A32" s="477" t="s">
        <v>926</v>
      </c>
      <c r="B32" s="482" t="s">
        <v>927</v>
      </c>
      <c r="C32" s="477"/>
      <c r="D32" s="478"/>
      <c r="E32" s="479" t="s">
        <v>928</v>
      </c>
      <c r="F32" s="480"/>
      <c r="G32" s="483" t="s">
        <v>929</v>
      </c>
      <c r="H32" s="481"/>
    </row>
    <row r="33" spans="1:8" s="421" customFormat="1" ht="120" x14ac:dyDescent="0.2">
      <c r="A33" s="477" t="s">
        <v>930</v>
      </c>
      <c r="B33" s="482" t="s">
        <v>931</v>
      </c>
      <c r="C33" s="477"/>
      <c r="D33" s="478"/>
      <c r="E33" s="479">
        <v>69900</v>
      </c>
      <c r="F33" s="480"/>
      <c r="G33" s="483" t="s">
        <v>932</v>
      </c>
      <c r="H33" s="481"/>
    </row>
    <row r="34" spans="1:8" s="421" customFormat="1" ht="96" x14ac:dyDescent="0.2">
      <c r="A34" s="477" t="s">
        <v>933</v>
      </c>
      <c r="B34" s="482" t="s">
        <v>934</v>
      </c>
      <c r="C34" s="477"/>
      <c r="D34" s="478"/>
      <c r="E34" s="479" t="s">
        <v>935</v>
      </c>
      <c r="F34" s="480"/>
      <c r="G34" s="483" t="s">
        <v>932</v>
      </c>
      <c r="H34" s="481"/>
    </row>
    <row r="35" spans="1:8" s="421" customFormat="1" ht="156" x14ac:dyDescent="0.2">
      <c r="A35" s="477" t="s">
        <v>936</v>
      </c>
      <c r="B35" s="482"/>
      <c r="C35" s="477" t="s">
        <v>937</v>
      </c>
      <c r="D35" s="478"/>
      <c r="E35" s="479">
        <v>69250</v>
      </c>
      <c r="F35" s="480"/>
      <c r="G35" s="483" t="s">
        <v>932</v>
      </c>
      <c r="H35" s="481"/>
    </row>
    <row r="36" spans="1:8" s="421" customFormat="1" ht="108" x14ac:dyDescent="0.2">
      <c r="A36" s="477" t="s">
        <v>938</v>
      </c>
      <c r="B36" s="482" t="s">
        <v>939</v>
      </c>
      <c r="C36" s="477" t="s">
        <v>939</v>
      </c>
      <c r="D36" s="478"/>
      <c r="E36" s="479">
        <v>368000</v>
      </c>
      <c r="F36" s="480"/>
      <c r="G36" s="483" t="s">
        <v>940</v>
      </c>
      <c r="H36" s="481"/>
    </row>
    <row r="37" spans="1:8" s="421" customFormat="1" ht="72" x14ac:dyDescent="0.2">
      <c r="A37" s="477" t="s">
        <v>941</v>
      </c>
      <c r="B37" s="482" t="s">
        <v>942</v>
      </c>
      <c r="C37" s="477" t="s">
        <v>943</v>
      </c>
      <c r="D37" s="478" t="s">
        <v>701</v>
      </c>
      <c r="E37" s="479">
        <v>209217.88</v>
      </c>
      <c r="F37" s="480" t="s">
        <v>701</v>
      </c>
      <c r="G37" s="483" t="s">
        <v>944</v>
      </c>
      <c r="H37" s="481"/>
    </row>
    <row r="38" spans="1:8" s="421" customFormat="1" ht="120" x14ac:dyDescent="0.2">
      <c r="A38" s="477" t="s">
        <v>945</v>
      </c>
      <c r="B38" s="482" t="s">
        <v>89</v>
      </c>
      <c r="C38" s="477" t="s">
        <v>946</v>
      </c>
      <c r="D38" s="478" t="s">
        <v>701</v>
      </c>
      <c r="E38" s="479">
        <v>141190.01999999999</v>
      </c>
      <c r="F38" s="480" t="s">
        <v>701</v>
      </c>
      <c r="G38" s="483" t="s">
        <v>947</v>
      </c>
      <c r="H38" s="481"/>
    </row>
    <row r="39" spans="1:8" s="421" customFormat="1" ht="96" x14ac:dyDescent="0.2">
      <c r="A39" s="477" t="s">
        <v>948</v>
      </c>
      <c r="B39" s="482" t="s">
        <v>89</v>
      </c>
      <c r="C39" s="477" t="s">
        <v>949</v>
      </c>
      <c r="D39" s="478"/>
      <c r="E39" s="479">
        <v>200000</v>
      </c>
      <c r="F39" s="480">
        <v>544670.80000000005</v>
      </c>
      <c r="G39" s="483" t="s">
        <v>944</v>
      </c>
      <c r="H39" s="481"/>
    </row>
    <row r="40" spans="1:8" s="421" customFormat="1" ht="96" x14ac:dyDescent="0.2">
      <c r="A40" s="477" t="s">
        <v>950</v>
      </c>
      <c r="B40" s="482" t="s">
        <v>89</v>
      </c>
      <c r="C40" s="477" t="s">
        <v>951</v>
      </c>
      <c r="D40" s="478"/>
      <c r="E40" s="479">
        <v>60738.84</v>
      </c>
      <c r="F40" s="480"/>
      <c r="G40" s="483" t="s">
        <v>944</v>
      </c>
      <c r="H40" s="481"/>
    </row>
    <row r="41" spans="1:8" s="421" customFormat="1" ht="132" x14ac:dyDescent="0.2">
      <c r="A41" s="477" t="s">
        <v>952</v>
      </c>
      <c r="B41" s="482" t="s">
        <v>89</v>
      </c>
      <c r="C41" s="477" t="s">
        <v>953</v>
      </c>
      <c r="D41" s="478"/>
      <c r="E41" s="479">
        <v>55082.76</v>
      </c>
      <c r="F41" s="480"/>
      <c r="G41" s="483" t="s">
        <v>954</v>
      </c>
      <c r="H41" s="481"/>
    </row>
    <row r="42" spans="1:8" s="421" customFormat="1" ht="96" x14ac:dyDescent="0.2">
      <c r="A42" s="477" t="s">
        <v>955</v>
      </c>
      <c r="B42" s="482"/>
      <c r="C42" s="477" t="s">
        <v>956</v>
      </c>
      <c r="D42" s="478"/>
      <c r="E42" s="479">
        <v>68765</v>
      </c>
      <c r="F42" s="480"/>
      <c r="G42" s="483" t="s">
        <v>954</v>
      </c>
      <c r="H42" s="481"/>
    </row>
    <row r="43" spans="1:8" s="421" customFormat="1" ht="60" x14ac:dyDescent="0.2">
      <c r="A43" s="477" t="s">
        <v>957</v>
      </c>
      <c r="B43" s="482"/>
      <c r="C43" s="477" t="s">
        <v>958</v>
      </c>
      <c r="D43" s="478"/>
      <c r="E43" s="479">
        <v>132323.88</v>
      </c>
      <c r="F43" s="480"/>
      <c r="G43" s="483" t="s">
        <v>944</v>
      </c>
      <c r="H43" s="481"/>
    </row>
    <row r="44" spans="1:8" s="421" customFormat="1" ht="156" x14ac:dyDescent="0.2">
      <c r="A44" s="477" t="s">
        <v>936</v>
      </c>
      <c r="B44" s="482"/>
      <c r="C44" s="477" t="s">
        <v>937</v>
      </c>
      <c r="D44" s="478"/>
      <c r="E44" s="479">
        <v>69250</v>
      </c>
      <c r="F44" s="480"/>
      <c r="G44" s="483" t="s">
        <v>959</v>
      </c>
      <c r="H44" s="481"/>
    </row>
    <row r="45" spans="1:8" s="421" customFormat="1" ht="60" x14ac:dyDescent="0.2">
      <c r="A45" s="477" t="s">
        <v>960</v>
      </c>
      <c r="B45" s="482" t="s">
        <v>961</v>
      </c>
      <c r="C45" s="477"/>
      <c r="D45" s="478"/>
      <c r="E45" s="479">
        <v>98399.99</v>
      </c>
      <c r="F45" s="480"/>
      <c r="G45" s="483" t="s">
        <v>944</v>
      </c>
      <c r="H45" s="481"/>
    </row>
    <row r="46" spans="1:8" s="421" customFormat="1" ht="120" x14ac:dyDescent="0.2">
      <c r="A46" s="477" t="s">
        <v>962</v>
      </c>
      <c r="B46" s="482" t="s">
        <v>963</v>
      </c>
      <c r="C46" s="477"/>
      <c r="D46" s="478"/>
      <c r="E46" s="479">
        <v>58000</v>
      </c>
      <c r="F46" s="480"/>
      <c r="G46" s="483" t="s">
        <v>944</v>
      </c>
      <c r="H46" s="481"/>
    </row>
    <row r="47" spans="1:8" s="421" customFormat="1" ht="84" x14ac:dyDescent="0.2">
      <c r="A47" s="477" t="s">
        <v>964</v>
      </c>
      <c r="B47" s="482" t="s">
        <v>965</v>
      </c>
      <c r="C47" s="477"/>
      <c r="D47" s="478"/>
      <c r="E47" s="479">
        <v>39669.269999999997</v>
      </c>
      <c r="F47" s="480"/>
      <c r="G47" s="483" t="s">
        <v>944</v>
      </c>
      <c r="H47" s="481"/>
    </row>
    <row r="48" spans="1:8" s="421" customFormat="1" ht="108" x14ac:dyDescent="0.2">
      <c r="A48" s="477" t="s">
        <v>966</v>
      </c>
      <c r="B48" s="482" t="s">
        <v>967</v>
      </c>
      <c r="C48" s="477"/>
      <c r="D48" s="478"/>
      <c r="E48" s="479">
        <v>85000</v>
      </c>
      <c r="F48" s="480"/>
      <c r="G48" s="483" t="s">
        <v>968</v>
      </c>
      <c r="H48" s="481"/>
    </row>
    <row r="49" spans="1:8" s="421" customFormat="1" ht="108" x14ac:dyDescent="0.2">
      <c r="A49" s="477" t="s">
        <v>969</v>
      </c>
      <c r="B49" s="482" t="s">
        <v>970</v>
      </c>
      <c r="C49" s="477"/>
      <c r="D49" s="478"/>
      <c r="E49" s="479">
        <v>245000</v>
      </c>
      <c r="F49" s="480"/>
      <c r="G49" s="483" t="s">
        <v>968</v>
      </c>
      <c r="H49" s="481"/>
    </row>
    <row r="50" spans="1:8" s="421" customFormat="1" ht="120" x14ac:dyDescent="0.2">
      <c r="A50" s="477" t="s">
        <v>971</v>
      </c>
      <c r="B50" s="482" t="s">
        <v>972</v>
      </c>
      <c r="C50" s="477"/>
      <c r="D50" s="478"/>
      <c r="E50" s="479" t="s">
        <v>973</v>
      </c>
      <c r="F50" s="480"/>
      <c r="G50" s="483" t="s">
        <v>944</v>
      </c>
      <c r="H50" s="481"/>
    </row>
    <row r="51" spans="1:8" s="421" customFormat="1" ht="84" x14ac:dyDescent="0.2">
      <c r="A51" s="477" t="s">
        <v>974</v>
      </c>
      <c r="B51" s="482"/>
      <c r="C51" s="477"/>
      <c r="D51" s="478"/>
      <c r="E51" s="479"/>
      <c r="F51" s="480">
        <v>184552</v>
      </c>
      <c r="G51" s="483" t="s">
        <v>609</v>
      </c>
      <c r="H51" s="481"/>
    </row>
    <row r="52" spans="1:8" s="421" customFormat="1" ht="84" x14ac:dyDescent="0.2">
      <c r="A52" s="477" t="s">
        <v>975</v>
      </c>
      <c r="B52" s="482" t="s">
        <v>976</v>
      </c>
      <c r="C52" s="477"/>
      <c r="D52" s="478"/>
      <c r="E52" s="479">
        <v>93000</v>
      </c>
      <c r="F52" s="480"/>
      <c r="G52" s="483" t="s">
        <v>977</v>
      </c>
      <c r="H52" s="481"/>
    </row>
    <row r="53" spans="1:8" s="421" customFormat="1" ht="96" x14ac:dyDescent="0.2">
      <c r="A53" s="477" t="s">
        <v>978</v>
      </c>
      <c r="B53" s="482" t="s">
        <v>979</v>
      </c>
      <c r="C53" s="477"/>
      <c r="D53" s="478"/>
      <c r="E53" s="479">
        <v>126000</v>
      </c>
      <c r="F53" s="480"/>
      <c r="G53" s="483" t="s">
        <v>977</v>
      </c>
      <c r="H53" s="481"/>
    </row>
    <row r="54" spans="1:8" s="421" customFormat="1" ht="72" x14ac:dyDescent="0.2">
      <c r="A54" s="477" t="s">
        <v>980</v>
      </c>
      <c r="B54" s="482" t="s">
        <v>981</v>
      </c>
      <c r="C54" s="477"/>
      <c r="D54" s="478"/>
      <c r="E54" s="479">
        <v>140000</v>
      </c>
      <c r="F54" s="480"/>
      <c r="G54" s="483" t="s">
        <v>977</v>
      </c>
      <c r="H54" s="481"/>
    </row>
    <row r="55" spans="1:8" s="421" customFormat="1" ht="120" x14ac:dyDescent="0.2">
      <c r="A55" s="477" t="s">
        <v>982</v>
      </c>
      <c r="B55" s="482" t="s">
        <v>983</v>
      </c>
      <c r="C55" s="477"/>
      <c r="D55" s="478"/>
      <c r="E55" s="479" t="s">
        <v>984</v>
      </c>
      <c r="F55" s="480"/>
      <c r="G55" s="483" t="s">
        <v>977</v>
      </c>
      <c r="H55" s="481"/>
    </row>
    <row r="56" spans="1:8" s="421" customFormat="1" ht="60" x14ac:dyDescent="0.2">
      <c r="A56" s="477" t="s">
        <v>985</v>
      </c>
      <c r="B56" s="482" t="s">
        <v>701</v>
      </c>
      <c r="C56" s="477" t="s">
        <v>986</v>
      </c>
      <c r="D56" s="478" t="s">
        <v>701</v>
      </c>
      <c r="E56" s="479">
        <v>41843.980000000003</v>
      </c>
      <c r="F56" s="480" t="s">
        <v>701</v>
      </c>
      <c r="G56" s="483" t="s">
        <v>944</v>
      </c>
      <c r="H56" s="481" t="s">
        <v>701</v>
      </c>
    </row>
    <row r="57" spans="1:8" s="421" customFormat="1" ht="96" x14ac:dyDescent="0.2">
      <c r="A57" s="477" t="s">
        <v>987</v>
      </c>
      <c r="B57" s="482" t="s">
        <v>988</v>
      </c>
      <c r="C57" s="477"/>
      <c r="D57" s="478" t="s">
        <v>701</v>
      </c>
      <c r="E57" s="479">
        <v>9912</v>
      </c>
      <c r="F57" s="480">
        <v>30188</v>
      </c>
      <c r="G57" s="483" t="s">
        <v>944</v>
      </c>
      <c r="H57" s="481" t="s">
        <v>701</v>
      </c>
    </row>
    <row r="58" spans="1:8" s="421" customFormat="1" ht="120" x14ac:dyDescent="0.2">
      <c r="A58" s="477" t="s">
        <v>989</v>
      </c>
      <c r="B58" s="482" t="s">
        <v>701</v>
      </c>
      <c r="C58" s="477" t="s">
        <v>701</v>
      </c>
      <c r="D58" s="478" t="s">
        <v>701</v>
      </c>
      <c r="E58" s="479" t="s">
        <v>701</v>
      </c>
      <c r="F58" s="480" t="s">
        <v>701</v>
      </c>
      <c r="G58" s="483" t="s">
        <v>701</v>
      </c>
      <c r="H58" s="481" t="s">
        <v>701</v>
      </c>
    </row>
    <row r="59" spans="1:8" s="421" customFormat="1" ht="108" x14ac:dyDescent="0.2">
      <c r="A59" s="477" t="s">
        <v>990</v>
      </c>
      <c r="B59" s="482" t="s">
        <v>991</v>
      </c>
      <c r="C59" s="477" t="s">
        <v>701</v>
      </c>
      <c r="D59" s="478" t="s">
        <v>701</v>
      </c>
      <c r="E59" s="479" t="s">
        <v>992</v>
      </c>
      <c r="F59" s="480" t="s">
        <v>701</v>
      </c>
      <c r="G59" s="483" t="s">
        <v>993</v>
      </c>
      <c r="H59" s="481" t="s">
        <v>701</v>
      </c>
    </row>
    <row r="60" spans="1:8" s="421" customFormat="1" ht="120" x14ac:dyDescent="0.2">
      <c r="A60" s="477" t="s">
        <v>994</v>
      </c>
      <c r="B60" s="482" t="s">
        <v>995</v>
      </c>
      <c r="C60" s="477" t="s">
        <v>701</v>
      </c>
      <c r="D60" s="478" t="s">
        <v>701</v>
      </c>
      <c r="E60" s="479" t="s">
        <v>992</v>
      </c>
      <c r="F60" s="480" t="s">
        <v>701</v>
      </c>
      <c r="G60" s="483" t="s">
        <v>993</v>
      </c>
      <c r="H60" s="481" t="s">
        <v>701</v>
      </c>
    </row>
    <row r="61" spans="1:8" s="421" customFormat="1" ht="132" x14ac:dyDescent="0.2">
      <c r="A61" s="477" t="s">
        <v>996</v>
      </c>
      <c r="B61" s="482" t="s">
        <v>701</v>
      </c>
      <c r="C61" s="477" t="s">
        <v>997</v>
      </c>
      <c r="D61" s="478" t="s">
        <v>701</v>
      </c>
      <c r="E61" s="479" t="s">
        <v>998</v>
      </c>
      <c r="F61" s="480">
        <v>15900</v>
      </c>
      <c r="G61" s="483" t="s">
        <v>999</v>
      </c>
      <c r="H61" s="481" t="s">
        <v>701</v>
      </c>
    </row>
    <row r="62" spans="1:8" s="421" customFormat="1" ht="108" x14ac:dyDescent="0.2">
      <c r="A62" s="477" t="s">
        <v>1000</v>
      </c>
      <c r="B62" s="482" t="s">
        <v>701</v>
      </c>
      <c r="C62" s="477" t="s">
        <v>1001</v>
      </c>
      <c r="D62" s="478" t="s">
        <v>701</v>
      </c>
      <c r="E62" s="479" t="s">
        <v>1002</v>
      </c>
      <c r="F62" s="480">
        <v>17000</v>
      </c>
      <c r="G62" s="483" t="s">
        <v>999</v>
      </c>
      <c r="H62" s="481" t="s">
        <v>701</v>
      </c>
    </row>
    <row r="63" spans="1:8" s="421" customFormat="1" ht="72" x14ac:dyDescent="0.2">
      <c r="A63" s="477" t="s">
        <v>1003</v>
      </c>
      <c r="B63" s="482" t="s">
        <v>701</v>
      </c>
      <c r="C63" s="477" t="s">
        <v>701</v>
      </c>
      <c r="D63" s="478" t="s">
        <v>701</v>
      </c>
      <c r="E63" s="479" t="s">
        <v>701</v>
      </c>
      <c r="F63" s="480" t="s">
        <v>701</v>
      </c>
      <c r="G63" s="483" t="s">
        <v>701</v>
      </c>
      <c r="H63" s="481" t="s">
        <v>701</v>
      </c>
    </row>
    <row r="64" spans="1:8" s="421" customFormat="1" ht="120" x14ac:dyDescent="0.2">
      <c r="A64" s="477" t="s">
        <v>1004</v>
      </c>
      <c r="B64" s="482" t="s">
        <v>701</v>
      </c>
      <c r="C64" s="477" t="s">
        <v>1005</v>
      </c>
      <c r="D64" s="478" t="s">
        <v>701</v>
      </c>
      <c r="E64" s="479">
        <v>43500</v>
      </c>
      <c r="F64" s="480" t="s">
        <v>1006</v>
      </c>
      <c r="G64" s="483" t="s">
        <v>999</v>
      </c>
      <c r="H64" s="481" t="s">
        <v>701</v>
      </c>
    </row>
    <row r="65" spans="1:8" s="421" customFormat="1" ht="120" x14ac:dyDescent="0.2">
      <c r="A65" s="477" t="s">
        <v>1007</v>
      </c>
      <c r="B65" s="482" t="s">
        <v>701</v>
      </c>
      <c r="C65" s="477" t="s">
        <v>701</v>
      </c>
      <c r="D65" s="478" t="s">
        <v>701</v>
      </c>
      <c r="E65" s="479" t="s">
        <v>701</v>
      </c>
      <c r="F65" s="480" t="s">
        <v>701</v>
      </c>
      <c r="G65" s="483" t="s">
        <v>701</v>
      </c>
      <c r="H65" s="481" t="s">
        <v>701</v>
      </c>
    </row>
    <row r="66" spans="1:8" s="421" customFormat="1" ht="132" x14ac:dyDescent="0.2">
      <c r="A66" s="477" t="s">
        <v>1008</v>
      </c>
      <c r="B66" s="482" t="s">
        <v>1009</v>
      </c>
      <c r="C66" s="477" t="s">
        <v>701</v>
      </c>
      <c r="D66" s="478" t="s">
        <v>701</v>
      </c>
      <c r="E66" s="479" t="s">
        <v>1010</v>
      </c>
      <c r="F66" s="480" t="s">
        <v>701</v>
      </c>
      <c r="G66" s="483" t="s">
        <v>993</v>
      </c>
      <c r="H66" s="481" t="s">
        <v>701</v>
      </c>
    </row>
    <row r="67" spans="1:8" s="421" customFormat="1" ht="120" x14ac:dyDescent="0.2">
      <c r="A67" s="477" t="s">
        <v>1011</v>
      </c>
      <c r="B67" s="482" t="s">
        <v>701</v>
      </c>
      <c r="C67" s="477" t="s">
        <v>701</v>
      </c>
      <c r="D67" s="478" t="s">
        <v>701</v>
      </c>
      <c r="E67" s="479" t="s">
        <v>701</v>
      </c>
      <c r="F67" s="480" t="s">
        <v>701</v>
      </c>
      <c r="G67" s="483" t="s">
        <v>701</v>
      </c>
      <c r="H67" s="481" t="s">
        <v>701</v>
      </c>
    </row>
    <row r="68" spans="1:8" s="421" customFormat="1" ht="120" x14ac:dyDescent="0.2">
      <c r="A68" s="477" t="s">
        <v>1012</v>
      </c>
      <c r="B68" s="482" t="s">
        <v>701</v>
      </c>
      <c r="C68" s="477" t="s">
        <v>701</v>
      </c>
      <c r="D68" s="478" t="s">
        <v>701</v>
      </c>
      <c r="E68" s="479" t="s">
        <v>701</v>
      </c>
      <c r="F68" s="480" t="s">
        <v>701</v>
      </c>
      <c r="G68" s="483" t="s">
        <v>701</v>
      </c>
      <c r="H68" s="481" t="s">
        <v>701</v>
      </c>
    </row>
    <row r="69" spans="1:8" s="421" customFormat="1" ht="108" x14ac:dyDescent="0.2">
      <c r="A69" s="477" t="s">
        <v>1013</v>
      </c>
      <c r="B69" s="482" t="s">
        <v>701</v>
      </c>
      <c r="C69" s="477" t="s">
        <v>1014</v>
      </c>
      <c r="D69" s="478" t="s">
        <v>701</v>
      </c>
      <c r="E69" s="479" t="s">
        <v>1015</v>
      </c>
      <c r="F69" s="480" t="s">
        <v>1016</v>
      </c>
      <c r="G69" s="483" t="s">
        <v>999</v>
      </c>
      <c r="H69" s="481" t="s">
        <v>701</v>
      </c>
    </row>
    <row r="70" spans="1:8" s="421" customFormat="1" ht="84" x14ac:dyDescent="0.2">
      <c r="A70" s="477" t="s">
        <v>964</v>
      </c>
      <c r="B70" s="482" t="s">
        <v>1017</v>
      </c>
      <c r="C70" s="477" t="s">
        <v>701</v>
      </c>
      <c r="D70" s="478" t="s">
        <v>701</v>
      </c>
      <c r="E70" s="479" t="s">
        <v>701</v>
      </c>
      <c r="F70" s="480">
        <v>39670</v>
      </c>
      <c r="G70" s="483" t="s">
        <v>944</v>
      </c>
      <c r="H70" s="481" t="s">
        <v>701</v>
      </c>
    </row>
    <row r="71" spans="1:8" s="421" customFormat="1" ht="120" x14ac:dyDescent="0.2">
      <c r="A71" s="477" t="s">
        <v>1018</v>
      </c>
      <c r="B71" s="482" t="s">
        <v>701</v>
      </c>
      <c r="C71" s="477" t="s">
        <v>1019</v>
      </c>
      <c r="D71" s="478" t="s">
        <v>701</v>
      </c>
      <c r="E71" s="479" t="s">
        <v>701</v>
      </c>
      <c r="F71" s="480" t="s">
        <v>1020</v>
      </c>
      <c r="G71" s="483" t="s">
        <v>999</v>
      </c>
      <c r="H71" s="481" t="s">
        <v>701</v>
      </c>
    </row>
    <row r="72" spans="1:8" ht="120" x14ac:dyDescent="0.2">
      <c r="A72" s="477" t="s">
        <v>1021</v>
      </c>
      <c r="B72" s="482" t="s">
        <v>1022</v>
      </c>
      <c r="C72" s="477"/>
      <c r="D72" s="478" t="s">
        <v>701</v>
      </c>
      <c r="E72" s="479" t="s">
        <v>1023</v>
      </c>
      <c r="F72" s="480" t="s">
        <v>701</v>
      </c>
      <c r="G72" s="483" t="s">
        <v>1024</v>
      </c>
      <c r="H72" s="481" t="s">
        <v>701</v>
      </c>
    </row>
    <row r="73" spans="1:8" ht="108" x14ac:dyDescent="0.2">
      <c r="A73" s="477" t="s">
        <v>1025</v>
      </c>
      <c r="B73" s="482" t="s">
        <v>701</v>
      </c>
      <c r="C73" s="477" t="s">
        <v>1026</v>
      </c>
      <c r="D73" s="478" t="s">
        <v>701</v>
      </c>
      <c r="E73" s="479" t="s">
        <v>1027</v>
      </c>
      <c r="F73" s="480" t="s">
        <v>701</v>
      </c>
      <c r="G73" s="483" t="s">
        <v>944</v>
      </c>
      <c r="H73" s="481" t="s">
        <v>701</v>
      </c>
    </row>
    <row r="74" spans="1:8" ht="96" x14ac:dyDescent="0.2">
      <c r="A74" s="477" t="s">
        <v>1028</v>
      </c>
      <c r="B74" s="482">
        <v>10198563132</v>
      </c>
      <c r="C74" s="477" t="s">
        <v>89</v>
      </c>
      <c r="D74" s="478">
        <v>349300</v>
      </c>
      <c r="E74" s="479"/>
      <c r="F74" s="480"/>
      <c r="G74" s="483" t="s">
        <v>1029</v>
      </c>
      <c r="H74" s="481"/>
    </row>
    <row r="75" spans="1:8" ht="108" x14ac:dyDescent="0.2">
      <c r="A75" s="477" t="s">
        <v>1030</v>
      </c>
      <c r="B75" s="482">
        <v>10009549931</v>
      </c>
      <c r="C75" s="477" t="s">
        <v>89</v>
      </c>
      <c r="D75" s="478">
        <v>215523.26</v>
      </c>
      <c r="E75" s="479"/>
      <c r="F75" s="480"/>
      <c r="G75" s="483" t="s">
        <v>1031</v>
      </c>
      <c r="H75" s="481"/>
    </row>
    <row r="76" spans="1:8" ht="96" x14ac:dyDescent="0.2">
      <c r="A76" s="477" t="s">
        <v>1032</v>
      </c>
      <c r="B76" s="482">
        <v>10164456990</v>
      </c>
      <c r="C76" s="477" t="s">
        <v>89</v>
      </c>
      <c r="D76" s="478"/>
      <c r="E76" s="479">
        <v>200000</v>
      </c>
      <c r="F76" s="480">
        <v>544670.80000000005</v>
      </c>
      <c r="G76" s="483" t="s">
        <v>1031</v>
      </c>
      <c r="H76" s="481"/>
    </row>
    <row r="77" spans="1:8" ht="72" x14ac:dyDescent="0.2">
      <c r="A77" s="477" t="s">
        <v>1033</v>
      </c>
      <c r="B77" s="482" t="s">
        <v>89</v>
      </c>
      <c r="C77" s="477" t="s">
        <v>89</v>
      </c>
      <c r="D77" s="478"/>
      <c r="E77" s="479">
        <v>928915.86</v>
      </c>
      <c r="F77" s="480">
        <v>2426391.25</v>
      </c>
      <c r="G77" s="483" t="s">
        <v>1031</v>
      </c>
      <c r="H77" s="481"/>
    </row>
    <row r="78" spans="1:8" ht="108" x14ac:dyDescent="0.2">
      <c r="A78" s="477" t="s">
        <v>1034</v>
      </c>
      <c r="B78" s="482">
        <v>20606804378</v>
      </c>
      <c r="C78" s="477" t="s">
        <v>89</v>
      </c>
      <c r="D78" s="478">
        <v>176400</v>
      </c>
      <c r="E78" s="479">
        <v>215600</v>
      </c>
      <c r="F78" s="480"/>
      <c r="G78" s="483" t="s">
        <v>1035</v>
      </c>
      <c r="H78" s="481"/>
    </row>
    <row r="79" spans="1:8" ht="120" x14ac:dyDescent="0.2">
      <c r="A79" s="477" t="s">
        <v>1036</v>
      </c>
      <c r="B79" s="482">
        <v>20606815396</v>
      </c>
      <c r="C79" s="477"/>
      <c r="D79" s="478">
        <v>160000</v>
      </c>
      <c r="E79" s="479">
        <v>240000</v>
      </c>
      <c r="F79" s="480"/>
      <c r="G79" s="483" t="s">
        <v>1037</v>
      </c>
      <c r="H79" s="481"/>
    </row>
    <row r="80" spans="1:8" ht="108" x14ac:dyDescent="0.2">
      <c r="A80" s="477" t="s">
        <v>1038</v>
      </c>
      <c r="B80" s="482">
        <v>10200447331</v>
      </c>
      <c r="C80" s="477"/>
      <c r="D80" s="478">
        <v>140000</v>
      </c>
      <c r="E80" s="479">
        <v>260000</v>
      </c>
      <c r="F80" s="480"/>
      <c r="G80" s="483" t="s">
        <v>1039</v>
      </c>
      <c r="H80" s="481"/>
    </row>
    <row r="81" spans="1:8" ht="120" x14ac:dyDescent="0.2">
      <c r="A81" s="477" t="s">
        <v>1040</v>
      </c>
      <c r="B81" s="482">
        <v>20606822414</v>
      </c>
      <c r="C81" s="477"/>
      <c r="D81" s="478">
        <v>160000</v>
      </c>
      <c r="E81" s="479">
        <v>240000</v>
      </c>
      <c r="F81" s="480"/>
      <c r="G81" s="483" t="s">
        <v>1037</v>
      </c>
      <c r="H81" s="481"/>
    </row>
    <row r="82" spans="1:8" ht="84" x14ac:dyDescent="0.2">
      <c r="A82" s="477" t="s">
        <v>1041</v>
      </c>
      <c r="B82" s="482">
        <v>10316732335</v>
      </c>
      <c r="C82" s="477"/>
      <c r="D82" s="478">
        <v>782783</v>
      </c>
      <c r="E82" s="479"/>
      <c r="F82" s="480"/>
      <c r="G82" s="483" t="s">
        <v>944</v>
      </c>
      <c r="H82" s="481"/>
    </row>
    <row r="83" spans="1:8" ht="72" x14ac:dyDescent="0.2">
      <c r="A83" s="477" t="s">
        <v>1042</v>
      </c>
      <c r="B83" s="482">
        <v>20602336876</v>
      </c>
      <c r="C83" s="477"/>
      <c r="D83" s="478"/>
      <c r="E83" s="479">
        <v>397375.38</v>
      </c>
      <c r="F83" s="480"/>
      <c r="G83" s="483" t="s">
        <v>944</v>
      </c>
      <c r="H83" s="481"/>
    </row>
    <row r="84" spans="1:8" ht="72" x14ac:dyDescent="0.2">
      <c r="A84" s="477" t="s">
        <v>1043</v>
      </c>
      <c r="B84" s="482">
        <v>20507201793</v>
      </c>
      <c r="C84" s="477"/>
      <c r="D84" s="478"/>
      <c r="E84" s="479">
        <v>1022840.48</v>
      </c>
      <c r="F84" s="480"/>
      <c r="G84" s="483" t="s">
        <v>944</v>
      </c>
      <c r="H84" s="481"/>
    </row>
    <row r="85" spans="1:8" ht="120" x14ac:dyDescent="0.2">
      <c r="A85" s="477" t="s">
        <v>1044</v>
      </c>
      <c r="B85" s="482" t="s">
        <v>609</v>
      </c>
      <c r="C85" s="477"/>
      <c r="D85" s="478">
        <v>297183</v>
      </c>
      <c r="E85" s="479"/>
      <c r="F85" s="480"/>
      <c r="G85" s="483" t="s">
        <v>1045</v>
      </c>
      <c r="H85" s="481"/>
    </row>
    <row r="86" spans="1:8" ht="108" x14ac:dyDescent="0.2">
      <c r="A86" s="477" t="s">
        <v>1046</v>
      </c>
      <c r="B86" s="482">
        <v>20608336894</v>
      </c>
      <c r="C86" s="477"/>
      <c r="D86" s="478">
        <v>126000</v>
      </c>
      <c r="E86" s="479"/>
      <c r="F86" s="480"/>
      <c r="G86" s="483" t="s">
        <v>1045</v>
      </c>
      <c r="H86" s="481"/>
    </row>
    <row r="87" spans="1:8" ht="108" x14ac:dyDescent="0.2">
      <c r="A87" s="477" t="s">
        <v>1047</v>
      </c>
      <c r="B87" s="482">
        <v>10009549931</v>
      </c>
      <c r="C87" s="477"/>
      <c r="D87" s="478"/>
      <c r="E87" s="479">
        <v>282574.93</v>
      </c>
      <c r="F87" s="480"/>
      <c r="G87" s="483" t="s">
        <v>944</v>
      </c>
      <c r="H87" s="481"/>
    </row>
    <row r="88" spans="1:8" ht="96" x14ac:dyDescent="0.2">
      <c r="A88" s="477" t="s">
        <v>1048</v>
      </c>
      <c r="B88" s="482">
        <v>10403209673</v>
      </c>
      <c r="C88" s="477"/>
      <c r="D88" s="478"/>
      <c r="E88" s="479">
        <v>170000</v>
      </c>
      <c r="F88" s="480"/>
      <c r="G88" s="483" t="s">
        <v>944</v>
      </c>
      <c r="H88" s="481"/>
    </row>
    <row r="89" spans="1:8" ht="156" x14ac:dyDescent="0.2">
      <c r="A89" s="477" t="s">
        <v>1049</v>
      </c>
      <c r="B89" s="482">
        <v>10224691365</v>
      </c>
      <c r="C89" s="477"/>
      <c r="D89" s="478"/>
      <c r="E89" s="479">
        <v>69250</v>
      </c>
      <c r="F89" s="480"/>
      <c r="G89" s="483" t="s">
        <v>1050</v>
      </c>
      <c r="H89" s="481"/>
    </row>
    <row r="90" spans="1:8" ht="120" x14ac:dyDescent="0.2">
      <c r="A90" s="477" t="s">
        <v>1051</v>
      </c>
      <c r="B90" s="482" t="s">
        <v>609</v>
      </c>
      <c r="C90" s="477"/>
      <c r="D90" s="478"/>
      <c r="E90" s="479">
        <v>120000</v>
      </c>
      <c r="F90" s="480"/>
      <c r="G90" s="483" t="s">
        <v>1052</v>
      </c>
      <c r="H90" s="481"/>
    </row>
    <row r="91" spans="1:8" ht="120" x14ac:dyDescent="0.2">
      <c r="A91" s="477" t="s">
        <v>1053</v>
      </c>
      <c r="B91" s="482" t="s">
        <v>609</v>
      </c>
      <c r="C91" s="477"/>
      <c r="D91" s="478"/>
      <c r="E91" s="479">
        <v>175000</v>
      </c>
      <c r="F91" s="480"/>
      <c r="G91" s="483" t="s">
        <v>1045</v>
      </c>
      <c r="H91" s="481"/>
    </row>
    <row r="92" spans="1:8" ht="96" x14ac:dyDescent="0.2">
      <c r="A92" s="477" t="s">
        <v>1054</v>
      </c>
      <c r="B92" s="482">
        <v>10404681210</v>
      </c>
      <c r="C92" s="477"/>
      <c r="D92" s="478"/>
      <c r="E92" s="479">
        <v>60738.84</v>
      </c>
      <c r="F92" s="480"/>
      <c r="G92" s="483" t="s">
        <v>944</v>
      </c>
      <c r="H92" s="481"/>
    </row>
    <row r="93" spans="1:8" ht="120" x14ac:dyDescent="0.2">
      <c r="A93" s="477" t="s">
        <v>1055</v>
      </c>
      <c r="B93" s="482">
        <v>10403887493</v>
      </c>
      <c r="C93" s="477"/>
      <c r="D93" s="478"/>
      <c r="E93" s="479">
        <v>45961</v>
      </c>
      <c r="F93" s="480"/>
      <c r="G93" s="483" t="s">
        <v>1056</v>
      </c>
      <c r="H93" s="481"/>
    </row>
    <row r="94" spans="1:8" ht="72" x14ac:dyDescent="0.2">
      <c r="A94" s="477" t="s">
        <v>1057</v>
      </c>
      <c r="B94" s="482" t="s">
        <v>1058</v>
      </c>
      <c r="C94" s="477" t="s">
        <v>89</v>
      </c>
      <c r="D94" s="478"/>
      <c r="E94" s="479">
        <v>57542.080000000002</v>
      </c>
      <c r="F94" s="480">
        <v>863131.2</v>
      </c>
      <c r="G94" s="483">
        <v>0</v>
      </c>
      <c r="H94" s="481"/>
    </row>
    <row r="95" spans="1:8" ht="96" x14ac:dyDescent="0.2">
      <c r="A95" s="477" t="s">
        <v>1059</v>
      </c>
      <c r="B95" s="482" t="s">
        <v>1060</v>
      </c>
      <c r="C95" s="477" t="s">
        <v>89</v>
      </c>
      <c r="D95" s="478"/>
      <c r="E95" s="479">
        <v>108000</v>
      </c>
      <c r="F95" s="480">
        <v>27000</v>
      </c>
      <c r="G95" s="483"/>
      <c r="H95" s="481"/>
    </row>
    <row r="96" spans="1:8" ht="108" x14ac:dyDescent="0.2">
      <c r="A96" s="477" t="s">
        <v>1061</v>
      </c>
      <c r="B96" s="482" t="s">
        <v>89</v>
      </c>
      <c r="C96" s="477" t="s">
        <v>1062</v>
      </c>
      <c r="D96" s="478"/>
      <c r="E96" s="479">
        <v>38000</v>
      </c>
      <c r="F96" s="480">
        <v>0</v>
      </c>
      <c r="G96" s="483">
        <v>0</v>
      </c>
      <c r="H96" s="481"/>
    </row>
    <row r="97" spans="1:8" ht="108" x14ac:dyDescent="0.2">
      <c r="A97" s="477" t="s">
        <v>1063</v>
      </c>
      <c r="B97" s="482" t="s">
        <v>89</v>
      </c>
      <c r="C97" s="477" t="s">
        <v>1064</v>
      </c>
      <c r="D97" s="478"/>
      <c r="E97" s="479">
        <v>38000</v>
      </c>
      <c r="F97" s="480">
        <v>0</v>
      </c>
      <c r="G97" s="483">
        <v>0</v>
      </c>
      <c r="H97" s="481"/>
    </row>
    <row r="98" spans="1:8" ht="84" x14ac:dyDescent="0.2">
      <c r="A98" s="477" t="s">
        <v>1065</v>
      </c>
      <c r="B98" s="482" t="s">
        <v>89</v>
      </c>
      <c r="C98" s="477" t="s">
        <v>1066</v>
      </c>
      <c r="D98" s="478"/>
      <c r="E98" s="479">
        <v>132000</v>
      </c>
      <c r="F98" s="480">
        <v>528000</v>
      </c>
      <c r="G98" s="483">
        <v>0</v>
      </c>
      <c r="H98" s="481"/>
    </row>
    <row r="99" spans="1:8" ht="108" x14ac:dyDescent="0.2">
      <c r="A99" s="477" t="s">
        <v>1067</v>
      </c>
      <c r="B99" s="482"/>
      <c r="C99" s="477" t="s">
        <v>1068</v>
      </c>
      <c r="D99" s="478"/>
      <c r="E99" s="479" t="s">
        <v>1069</v>
      </c>
      <c r="F99" s="480"/>
      <c r="G99" s="483" t="s">
        <v>944</v>
      </c>
      <c r="H99" s="481"/>
    </row>
    <row r="100" spans="1:8" ht="108" x14ac:dyDescent="0.2">
      <c r="A100" s="477" t="s">
        <v>1070</v>
      </c>
      <c r="B100" s="482" t="s">
        <v>1071</v>
      </c>
      <c r="C100" s="477" t="s">
        <v>89</v>
      </c>
      <c r="D100" s="478"/>
      <c r="E100" s="479">
        <v>2021</v>
      </c>
      <c r="F100" s="480"/>
      <c r="G100" s="483" t="s">
        <v>1072</v>
      </c>
      <c r="H100" s="481"/>
    </row>
    <row r="101" spans="1:8" ht="168" x14ac:dyDescent="0.2">
      <c r="A101" s="477" t="s">
        <v>1073</v>
      </c>
      <c r="B101" s="482" t="s">
        <v>1074</v>
      </c>
      <c r="C101" s="477"/>
      <c r="D101" s="478"/>
      <c r="E101" s="479">
        <v>72666.600000000006</v>
      </c>
      <c r="F101" s="480"/>
      <c r="G101" s="483" t="s">
        <v>944</v>
      </c>
      <c r="H101" s="481"/>
    </row>
    <row r="102" spans="1:8" ht="84" x14ac:dyDescent="0.2">
      <c r="A102" s="477" t="s">
        <v>1075</v>
      </c>
      <c r="B102" s="482" t="s">
        <v>1076</v>
      </c>
      <c r="C102" s="477" t="s">
        <v>89</v>
      </c>
      <c r="D102" s="478"/>
      <c r="E102" s="479">
        <v>39669.269999999997</v>
      </c>
      <c r="F102" s="480"/>
      <c r="G102" s="483" t="s">
        <v>944</v>
      </c>
      <c r="H102" s="481"/>
    </row>
    <row r="103" spans="1:8" ht="108" x14ac:dyDescent="0.2">
      <c r="A103" s="477" t="s">
        <v>1077</v>
      </c>
      <c r="B103" s="482" t="s">
        <v>89</v>
      </c>
      <c r="C103" s="477" t="s">
        <v>89</v>
      </c>
      <c r="D103" s="478"/>
      <c r="E103" s="479">
        <v>297183</v>
      </c>
      <c r="F103" s="480"/>
      <c r="G103" s="483" t="s">
        <v>609</v>
      </c>
      <c r="H103" s="481"/>
    </row>
    <row r="104" spans="1:8" ht="96" x14ac:dyDescent="0.2">
      <c r="A104" s="477" t="s">
        <v>1078</v>
      </c>
      <c r="B104" s="482" t="s">
        <v>1079</v>
      </c>
      <c r="C104" s="477"/>
      <c r="D104" s="478"/>
      <c r="E104" s="479">
        <v>200000</v>
      </c>
      <c r="F104" s="480">
        <v>544670.80000000005</v>
      </c>
      <c r="G104" s="483" t="s">
        <v>944</v>
      </c>
      <c r="H104" s="481"/>
    </row>
  </sheetData>
  <mergeCells count="5">
    <mergeCell ref="B4:B5"/>
    <mergeCell ref="H4:H5"/>
    <mergeCell ref="A4:A5"/>
    <mergeCell ref="G4:G5"/>
    <mergeCell ref="C4:C5"/>
  </mergeCells>
  <phoneticPr fontId="0" type="noConversion"/>
  <printOptions horizontalCentered="1"/>
  <pageMargins left="0.25" right="0.29950980392156862" top="0.75" bottom="0.75" header="0.3" footer="0.3"/>
  <pageSetup paperSize="9" scale="60" fitToHeight="0" orientation="landscape" r:id="rId1"/>
  <headerFooter alignWithMargins="0">
    <oddHeader>&amp;C&amp;"Arial,Negrita"&amp;18PROYECTO DE PRESUPUESTO 2022</oddHeader>
    <oddFooter>&amp;L&amp;"Arial,Negrita"&amp;8PROYECTO DE PRESUPUESTO PARA EL AÑO FISCAL 2020
INFORMACIÓN PARA LA COMISIÓN DE PRESUPUESTO Y CUENTA GENERAL DE LA REPÚBLICA DEL CONGRESO DE LA REPÚBLICA</oddFooter>
  </headerFooter>
  <colBreaks count="1" manualBreakCount="1">
    <brk id="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249977111117893"/>
    <pageSetUpPr fitToPage="1"/>
  </sheetPr>
  <dimension ref="A1:V85"/>
  <sheetViews>
    <sheetView zoomScaleNormal="100" zoomScaleSheetLayoutView="100" zoomScalePageLayoutView="85" workbookViewId="0">
      <selection activeCell="H1" sqref="A1:H85"/>
    </sheetView>
  </sheetViews>
  <sheetFormatPr baseColWidth="10" defaultColWidth="11.42578125" defaultRowHeight="12" x14ac:dyDescent="0.2"/>
  <cols>
    <col min="1" max="1" width="33.42578125" style="297" customWidth="1"/>
    <col min="2" max="2" width="23.5703125" style="297" customWidth="1"/>
    <col min="3" max="3" width="35.42578125" style="297" customWidth="1"/>
    <col min="4" max="8" width="15.5703125" style="297" customWidth="1"/>
    <col min="9" max="16384" width="11.42578125" style="297"/>
  </cols>
  <sheetData>
    <row r="1" spans="1:22" s="315" customFormat="1" ht="15.75" x14ac:dyDescent="0.25">
      <c r="A1" s="314" t="s">
        <v>412</v>
      </c>
    </row>
    <row r="2" spans="1:22" s="318" customFormat="1" ht="15.75" x14ac:dyDescent="0.2">
      <c r="A2" s="316" t="s">
        <v>328</v>
      </c>
      <c r="B2" s="317"/>
      <c r="C2" s="317"/>
      <c r="D2" s="317"/>
      <c r="E2" s="317"/>
      <c r="F2" s="317"/>
      <c r="G2" s="317"/>
      <c r="H2" s="317"/>
      <c r="I2" s="317"/>
      <c r="J2" s="317"/>
      <c r="K2" s="317"/>
      <c r="L2" s="317"/>
      <c r="M2" s="317"/>
      <c r="N2" s="317"/>
      <c r="O2" s="317"/>
      <c r="P2" s="317"/>
      <c r="Q2" s="317"/>
      <c r="R2" s="317"/>
      <c r="S2" s="317"/>
      <c r="T2" s="317"/>
      <c r="U2" s="317"/>
      <c r="V2" s="317"/>
    </row>
    <row r="3" spans="1:22" ht="12.75" thickBot="1" x14ac:dyDescent="0.25"/>
    <row r="4" spans="1:22" ht="12.75" thickBot="1" x14ac:dyDescent="0.25">
      <c r="A4" s="650" t="s">
        <v>346</v>
      </c>
      <c r="B4" s="650" t="s">
        <v>91</v>
      </c>
      <c r="C4" s="652" t="s">
        <v>345</v>
      </c>
      <c r="D4" s="653"/>
      <c r="E4" s="653"/>
      <c r="F4" s="653"/>
      <c r="G4" s="653"/>
      <c r="H4" s="653"/>
    </row>
    <row r="5" spans="1:22" s="319" customFormat="1" ht="13.5" customHeight="1" thickBot="1" x14ac:dyDescent="0.25">
      <c r="A5" s="651"/>
      <c r="B5" s="651"/>
      <c r="C5" s="304" t="s">
        <v>344</v>
      </c>
      <c r="D5" s="313" t="s">
        <v>343</v>
      </c>
      <c r="E5" s="303" t="s">
        <v>342</v>
      </c>
      <c r="F5" s="302" t="s">
        <v>341</v>
      </c>
      <c r="G5" s="302" t="s">
        <v>434</v>
      </c>
      <c r="H5" s="302" t="s">
        <v>440</v>
      </c>
    </row>
    <row r="6" spans="1:22" x14ac:dyDescent="0.2">
      <c r="A6" s="301"/>
      <c r="B6" s="300"/>
      <c r="C6" s="298"/>
      <c r="D6" s="320"/>
      <c r="E6" s="299"/>
      <c r="F6" s="298"/>
      <c r="G6" s="298"/>
      <c r="H6" s="298"/>
    </row>
    <row r="7" spans="1:22" x14ac:dyDescent="0.2">
      <c r="A7" s="425" t="s">
        <v>32</v>
      </c>
      <c r="B7" s="424"/>
      <c r="C7" s="426"/>
      <c r="D7" s="320"/>
      <c r="E7" s="299"/>
      <c r="F7" s="426"/>
      <c r="G7" s="426"/>
      <c r="H7" s="426"/>
    </row>
    <row r="8" spans="1:22" x14ac:dyDescent="0.2">
      <c r="A8" s="425"/>
      <c r="B8" s="424" t="s">
        <v>1144</v>
      </c>
      <c r="C8" s="426" t="s">
        <v>1145</v>
      </c>
      <c r="D8" s="320" t="s">
        <v>1146</v>
      </c>
      <c r="E8" s="299">
        <v>38353</v>
      </c>
      <c r="F8" s="426" t="s">
        <v>1147</v>
      </c>
      <c r="G8" s="426">
        <v>0</v>
      </c>
      <c r="H8" s="426">
        <v>0</v>
      </c>
    </row>
    <row r="9" spans="1:22" x14ac:dyDescent="0.2">
      <c r="A9" s="425"/>
      <c r="B9" s="424" t="s">
        <v>1148</v>
      </c>
      <c r="C9" s="426" t="s">
        <v>1145</v>
      </c>
      <c r="D9" s="320">
        <v>481024102</v>
      </c>
      <c r="E9" s="299">
        <v>2005</v>
      </c>
      <c r="F9" s="426" t="s">
        <v>1149</v>
      </c>
      <c r="G9" s="426"/>
      <c r="H9" s="426"/>
    </row>
    <row r="10" spans="1:22" x14ac:dyDescent="0.2">
      <c r="A10" s="425"/>
      <c r="B10" s="424" t="s">
        <v>1150</v>
      </c>
      <c r="C10" s="426" t="s">
        <v>1151</v>
      </c>
      <c r="D10" s="320" t="s">
        <v>1152</v>
      </c>
      <c r="E10" s="299">
        <v>2005</v>
      </c>
      <c r="F10" s="426" t="s">
        <v>1149</v>
      </c>
      <c r="G10" s="426">
        <v>8009898</v>
      </c>
      <c r="H10" s="426"/>
    </row>
    <row r="11" spans="1:22" x14ac:dyDescent="0.2">
      <c r="A11" s="425"/>
      <c r="B11" s="424" t="s">
        <v>1153</v>
      </c>
      <c r="C11" s="426" t="s">
        <v>1145</v>
      </c>
      <c r="D11" s="320">
        <v>486000538</v>
      </c>
      <c r="E11" s="299">
        <v>2012</v>
      </c>
      <c r="F11" s="426" t="s">
        <v>1149</v>
      </c>
      <c r="G11" s="426">
        <v>0</v>
      </c>
      <c r="H11" s="426">
        <v>0</v>
      </c>
    </row>
    <row r="12" spans="1:22" x14ac:dyDescent="0.2">
      <c r="A12" s="425"/>
      <c r="B12" s="424" t="s">
        <v>1154</v>
      </c>
      <c r="C12" s="426" t="s">
        <v>1145</v>
      </c>
      <c r="D12" s="320" t="s">
        <v>1155</v>
      </c>
      <c r="E12" s="299">
        <v>41661</v>
      </c>
      <c r="F12" s="426" t="s">
        <v>19</v>
      </c>
      <c r="G12" s="426" t="s">
        <v>1156</v>
      </c>
      <c r="H12" s="426" t="s">
        <v>1156</v>
      </c>
    </row>
    <row r="13" spans="1:22" x14ac:dyDescent="0.2">
      <c r="A13" s="425"/>
      <c r="B13" s="424" t="s">
        <v>1157</v>
      </c>
      <c r="C13" s="426" t="s">
        <v>1145</v>
      </c>
      <c r="D13" s="320" t="s">
        <v>1158</v>
      </c>
      <c r="E13" s="299">
        <v>2005</v>
      </c>
      <c r="F13" s="426" t="s">
        <v>1159</v>
      </c>
      <c r="G13" s="426">
        <v>0</v>
      </c>
      <c r="H13" s="426">
        <v>0</v>
      </c>
    </row>
    <row r="14" spans="1:22" x14ac:dyDescent="0.2">
      <c r="A14" s="425"/>
      <c r="B14" s="424" t="s">
        <v>1160</v>
      </c>
      <c r="C14" s="426" t="s">
        <v>1161</v>
      </c>
      <c r="D14" s="320" t="s">
        <v>1162</v>
      </c>
      <c r="E14" s="299" t="s">
        <v>1162</v>
      </c>
      <c r="F14" s="426" t="s">
        <v>1149</v>
      </c>
      <c r="G14" s="426">
        <v>8390920.5299999993</v>
      </c>
      <c r="H14" s="426">
        <v>12656830.74</v>
      </c>
    </row>
    <row r="15" spans="1:22" x14ac:dyDescent="0.2">
      <c r="A15" s="425"/>
      <c r="B15" s="424" t="s">
        <v>1163</v>
      </c>
      <c r="C15" s="426" t="s">
        <v>1145</v>
      </c>
      <c r="D15" s="320" t="s">
        <v>1164</v>
      </c>
      <c r="E15" s="299">
        <v>38718</v>
      </c>
      <c r="F15" s="426" t="s">
        <v>1149</v>
      </c>
      <c r="G15" s="426">
        <v>0</v>
      </c>
      <c r="H15" s="426">
        <v>0</v>
      </c>
    </row>
    <row r="16" spans="1:22" x14ac:dyDescent="0.2">
      <c r="A16" s="425"/>
      <c r="B16" s="424" t="s">
        <v>1165</v>
      </c>
      <c r="C16" s="426" t="s">
        <v>1145</v>
      </c>
      <c r="D16" s="320">
        <v>481063183</v>
      </c>
      <c r="E16" s="299">
        <v>2013</v>
      </c>
      <c r="F16" s="426" t="s">
        <v>1149</v>
      </c>
      <c r="G16" s="426"/>
      <c r="H16" s="426">
        <v>1003636.59</v>
      </c>
    </row>
    <row r="17" spans="1:8" x14ac:dyDescent="0.2">
      <c r="A17" s="425"/>
      <c r="B17" s="424" t="s">
        <v>1166</v>
      </c>
      <c r="C17" s="426" t="s">
        <v>1145</v>
      </c>
      <c r="D17" s="320" t="s">
        <v>1167</v>
      </c>
      <c r="E17" s="299">
        <v>2017</v>
      </c>
      <c r="F17" s="426" t="s">
        <v>1149</v>
      </c>
      <c r="G17" s="426">
        <v>0</v>
      </c>
      <c r="H17" s="426">
        <v>110671</v>
      </c>
    </row>
    <row r="18" spans="1:8" x14ac:dyDescent="0.2">
      <c r="A18" s="425"/>
      <c r="B18" s="424" t="s">
        <v>1168</v>
      </c>
      <c r="C18" s="426" t="s">
        <v>1169</v>
      </c>
      <c r="D18" s="320" t="s">
        <v>1170</v>
      </c>
      <c r="E18" s="299">
        <v>43221</v>
      </c>
      <c r="F18" s="426" t="s">
        <v>19</v>
      </c>
      <c r="G18" s="426" t="s">
        <v>1171</v>
      </c>
      <c r="H18" s="426" t="s">
        <v>1172</v>
      </c>
    </row>
    <row r="19" spans="1:8" x14ac:dyDescent="0.2">
      <c r="A19" s="425"/>
      <c r="B19" s="424" t="s">
        <v>1173</v>
      </c>
      <c r="C19" s="426" t="s">
        <v>1145</v>
      </c>
      <c r="D19" s="320" t="s">
        <v>1174</v>
      </c>
      <c r="E19" s="299">
        <v>2018</v>
      </c>
      <c r="F19" s="426" t="s">
        <v>1175</v>
      </c>
      <c r="G19" s="426">
        <v>0</v>
      </c>
      <c r="H19" s="426">
        <v>7963477.2599999998</v>
      </c>
    </row>
    <row r="20" spans="1:8" x14ac:dyDescent="0.2">
      <c r="A20" s="425" t="s">
        <v>33</v>
      </c>
      <c r="B20" s="424"/>
      <c r="C20" s="426"/>
      <c r="D20" s="320"/>
      <c r="E20" s="299"/>
      <c r="F20" s="426"/>
      <c r="G20" s="426"/>
      <c r="H20" s="426"/>
    </row>
    <row r="21" spans="1:8" x14ac:dyDescent="0.2">
      <c r="A21" s="425"/>
      <c r="B21" s="424" t="s">
        <v>1144</v>
      </c>
      <c r="C21" s="426" t="s">
        <v>1145</v>
      </c>
      <c r="D21" s="320" t="s">
        <v>1176</v>
      </c>
      <c r="E21" s="299">
        <v>37165</v>
      </c>
      <c r="F21" s="426" t="s">
        <v>1147</v>
      </c>
      <c r="G21" s="426">
        <v>519.49</v>
      </c>
      <c r="H21" s="426">
        <v>549.49</v>
      </c>
    </row>
    <row r="22" spans="1:8" x14ac:dyDescent="0.2">
      <c r="A22" s="425"/>
      <c r="B22" s="424" t="s">
        <v>1144</v>
      </c>
      <c r="C22" s="426" t="s">
        <v>1145</v>
      </c>
      <c r="D22" s="320" t="s">
        <v>1146</v>
      </c>
      <c r="E22" s="299">
        <v>41275</v>
      </c>
      <c r="F22" s="426" t="s">
        <v>1147</v>
      </c>
      <c r="G22" s="426">
        <v>496476.02</v>
      </c>
      <c r="H22" s="426">
        <v>35814.01</v>
      </c>
    </row>
    <row r="23" spans="1:8" x14ac:dyDescent="0.2">
      <c r="A23" s="425"/>
      <c r="B23" s="424" t="s">
        <v>1148</v>
      </c>
      <c r="C23" s="426" t="s">
        <v>1145</v>
      </c>
      <c r="D23" s="320">
        <v>481015944</v>
      </c>
      <c r="E23" s="299">
        <v>2013</v>
      </c>
      <c r="F23" s="426" t="s">
        <v>1149</v>
      </c>
      <c r="G23" s="426">
        <v>481168.12</v>
      </c>
      <c r="H23" s="426">
        <v>409414.47</v>
      </c>
    </row>
    <row r="24" spans="1:8" x14ac:dyDescent="0.2">
      <c r="A24" s="425"/>
      <c r="B24" s="424" t="s">
        <v>1150</v>
      </c>
      <c r="C24" s="424" t="s">
        <v>1145</v>
      </c>
      <c r="D24" s="423" t="s">
        <v>1177</v>
      </c>
      <c r="E24" s="299">
        <v>2013</v>
      </c>
      <c r="F24" s="424" t="s">
        <v>1149</v>
      </c>
      <c r="G24" s="426">
        <v>22440</v>
      </c>
      <c r="H24" s="424"/>
    </row>
    <row r="25" spans="1:8" x14ac:dyDescent="0.2">
      <c r="A25" s="425"/>
      <c r="B25" s="424" t="s">
        <v>1153</v>
      </c>
      <c r="C25" s="426" t="s">
        <v>1145</v>
      </c>
      <c r="D25" s="320">
        <v>486000511</v>
      </c>
      <c r="E25" s="299">
        <v>2011</v>
      </c>
      <c r="F25" s="426" t="s">
        <v>1149</v>
      </c>
      <c r="G25" s="426">
        <v>216.04</v>
      </c>
      <c r="H25" s="426">
        <v>281.94</v>
      </c>
    </row>
    <row r="26" spans="1:8" x14ac:dyDescent="0.2">
      <c r="A26" s="425"/>
      <c r="B26" s="424" t="s">
        <v>1154</v>
      </c>
      <c r="C26" s="426" t="s">
        <v>1145</v>
      </c>
      <c r="D26" s="320" t="s">
        <v>1155</v>
      </c>
      <c r="E26" s="299">
        <v>41661</v>
      </c>
      <c r="F26" s="426" t="s">
        <v>19</v>
      </c>
      <c r="G26" s="426">
        <v>138</v>
      </c>
      <c r="H26" s="426">
        <v>4199</v>
      </c>
    </row>
    <row r="27" spans="1:8" x14ac:dyDescent="0.2">
      <c r="A27" s="425" t="s">
        <v>1178</v>
      </c>
      <c r="B27" s="424" t="s">
        <v>1157</v>
      </c>
      <c r="C27" s="426" t="s">
        <v>1145</v>
      </c>
      <c r="D27" s="320" t="s">
        <v>1158</v>
      </c>
      <c r="E27" s="299">
        <v>2005</v>
      </c>
      <c r="F27" s="426" t="s">
        <v>1159</v>
      </c>
      <c r="G27" s="426">
        <v>222485.53</v>
      </c>
      <c r="H27" s="426">
        <v>429411.29</v>
      </c>
    </row>
    <row r="28" spans="1:8" x14ac:dyDescent="0.2">
      <c r="A28" s="425" t="s">
        <v>1179</v>
      </c>
      <c r="B28" s="424" t="s">
        <v>1157</v>
      </c>
      <c r="C28" s="426" t="s">
        <v>1145</v>
      </c>
      <c r="D28" s="320" t="s">
        <v>1180</v>
      </c>
      <c r="E28" s="299">
        <v>2001</v>
      </c>
      <c r="F28" s="426" t="s">
        <v>1159</v>
      </c>
      <c r="G28" s="426">
        <v>853990.66</v>
      </c>
      <c r="H28" s="426">
        <v>412735.59</v>
      </c>
    </row>
    <row r="29" spans="1:8" x14ac:dyDescent="0.2">
      <c r="A29" s="425" t="s">
        <v>1181</v>
      </c>
      <c r="B29" s="424" t="s">
        <v>1157</v>
      </c>
      <c r="C29" s="426" t="s">
        <v>1145</v>
      </c>
      <c r="D29" s="320" t="s">
        <v>1182</v>
      </c>
      <c r="E29" s="299">
        <v>2001</v>
      </c>
      <c r="F29" s="426" t="s">
        <v>1159</v>
      </c>
      <c r="G29" s="426">
        <v>257718.17</v>
      </c>
      <c r="H29" s="426">
        <v>345395.23</v>
      </c>
    </row>
    <row r="30" spans="1:8" x14ac:dyDescent="0.2">
      <c r="A30" s="425"/>
      <c r="B30" s="424" t="s">
        <v>1160</v>
      </c>
      <c r="C30" s="426" t="s">
        <v>1161</v>
      </c>
      <c r="D30" s="320" t="s">
        <v>1162</v>
      </c>
      <c r="E30" s="299" t="s">
        <v>1162</v>
      </c>
      <c r="F30" s="426" t="s">
        <v>1149</v>
      </c>
      <c r="G30" s="426">
        <v>352979.67</v>
      </c>
      <c r="H30" s="426">
        <v>1881118.45</v>
      </c>
    </row>
    <row r="31" spans="1:8" x14ac:dyDescent="0.2">
      <c r="A31" s="425"/>
      <c r="B31" s="424" t="s">
        <v>1163</v>
      </c>
      <c r="C31" s="426" t="s">
        <v>1145</v>
      </c>
      <c r="D31" s="320" t="s">
        <v>1183</v>
      </c>
      <c r="E31" s="299">
        <v>37650</v>
      </c>
      <c r="F31" s="426" t="s">
        <v>1149</v>
      </c>
      <c r="G31" s="426">
        <v>4876.79</v>
      </c>
      <c r="H31" s="426">
        <v>1585.95</v>
      </c>
    </row>
    <row r="32" spans="1:8" x14ac:dyDescent="0.2">
      <c r="A32" s="425"/>
      <c r="B32" s="424" t="s">
        <v>1184</v>
      </c>
      <c r="C32" s="426" t="s">
        <v>1169</v>
      </c>
      <c r="D32" s="320" t="s">
        <v>1185</v>
      </c>
      <c r="E32" s="299">
        <v>39154</v>
      </c>
      <c r="F32" s="426" t="s">
        <v>19</v>
      </c>
      <c r="G32" s="426">
        <v>12688.8</v>
      </c>
      <c r="H32" s="426">
        <v>78469.72</v>
      </c>
    </row>
    <row r="33" spans="1:8" x14ac:dyDescent="0.2">
      <c r="A33" s="425"/>
      <c r="B33" s="424" t="s">
        <v>1165</v>
      </c>
      <c r="C33" s="426" t="s">
        <v>1145</v>
      </c>
      <c r="D33" s="320">
        <v>481063191</v>
      </c>
      <c r="E33" s="299">
        <v>2013</v>
      </c>
      <c r="F33" s="426" t="s">
        <v>1149</v>
      </c>
      <c r="G33" s="426">
        <v>12470.61</v>
      </c>
      <c r="H33" s="426">
        <v>18424.849999999999</v>
      </c>
    </row>
    <row r="34" spans="1:8" x14ac:dyDescent="0.2">
      <c r="A34" s="425"/>
      <c r="B34" s="424" t="s">
        <v>1166</v>
      </c>
      <c r="C34" s="426" t="s">
        <v>1145</v>
      </c>
      <c r="D34" s="320" t="s">
        <v>1167</v>
      </c>
      <c r="E34" s="299">
        <v>2017</v>
      </c>
      <c r="F34" s="426" t="s">
        <v>1149</v>
      </c>
      <c r="G34" s="426">
        <v>671</v>
      </c>
      <c r="H34" s="426">
        <v>19119</v>
      </c>
    </row>
    <row r="35" spans="1:8" x14ac:dyDescent="0.2">
      <c r="A35" s="425"/>
      <c r="B35" s="424" t="s">
        <v>1168</v>
      </c>
      <c r="C35" s="426" t="s">
        <v>1169</v>
      </c>
      <c r="D35" s="320" t="s">
        <v>1186</v>
      </c>
      <c r="E35" s="299">
        <v>43221</v>
      </c>
      <c r="F35" s="426" t="s">
        <v>19</v>
      </c>
      <c r="G35" s="426" t="s">
        <v>1171</v>
      </c>
      <c r="H35" s="426" t="s">
        <v>1187</v>
      </c>
    </row>
    <row r="36" spans="1:8" x14ac:dyDescent="0.2">
      <c r="A36" s="425"/>
      <c r="B36" s="424" t="s">
        <v>1173</v>
      </c>
      <c r="C36" s="426" t="s">
        <v>1145</v>
      </c>
      <c r="D36" s="320" t="s">
        <v>1188</v>
      </c>
      <c r="E36" s="299">
        <v>2018</v>
      </c>
      <c r="F36" s="426" t="s">
        <v>1175</v>
      </c>
      <c r="G36" s="426">
        <v>3136.7</v>
      </c>
      <c r="H36" s="426">
        <v>7197.37</v>
      </c>
    </row>
    <row r="37" spans="1:8" x14ac:dyDescent="0.2">
      <c r="A37" s="425" t="s">
        <v>34</v>
      </c>
      <c r="B37" s="424"/>
      <c r="C37" s="426"/>
      <c r="D37" s="320"/>
      <c r="E37" s="299"/>
      <c r="F37" s="426"/>
      <c r="G37" s="426"/>
      <c r="H37" s="426"/>
    </row>
    <row r="38" spans="1:8" x14ac:dyDescent="0.2">
      <c r="A38" s="425" t="s">
        <v>340</v>
      </c>
      <c r="B38" s="424"/>
      <c r="C38" s="426"/>
      <c r="D38" s="320"/>
      <c r="E38" s="299"/>
      <c r="F38" s="426"/>
      <c r="G38" s="426"/>
      <c r="H38" s="426"/>
    </row>
    <row r="39" spans="1:8" x14ac:dyDescent="0.2">
      <c r="A39" s="425"/>
      <c r="B39" s="424" t="s">
        <v>1144</v>
      </c>
      <c r="C39" s="426" t="s">
        <v>1145</v>
      </c>
      <c r="D39" s="320" t="s">
        <v>1146</v>
      </c>
      <c r="E39" s="299">
        <v>43101</v>
      </c>
      <c r="F39" s="426" t="s">
        <v>1147</v>
      </c>
      <c r="G39" s="426">
        <v>0</v>
      </c>
      <c r="H39" s="426">
        <v>0</v>
      </c>
    </row>
    <row r="40" spans="1:8" x14ac:dyDescent="0.2">
      <c r="A40" s="425"/>
      <c r="B40" s="424" t="s">
        <v>1148</v>
      </c>
      <c r="C40" s="426" t="s">
        <v>1145</v>
      </c>
      <c r="D40" s="320">
        <v>481024102</v>
      </c>
      <c r="E40" s="299">
        <v>2019</v>
      </c>
      <c r="F40" s="426" t="s">
        <v>1149</v>
      </c>
      <c r="G40" s="426">
        <v>25500</v>
      </c>
      <c r="H40" s="426">
        <v>4800</v>
      </c>
    </row>
    <row r="41" spans="1:8" x14ac:dyDescent="0.2">
      <c r="A41" s="425"/>
      <c r="B41" s="424" t="s">
        <v>1150</v>
      </c>
      <c r="C41" s="426" t="s">
        <v>1145</v>
      </c>
      <c r="D41" s="320" t="s">
        <v>1189</v>
      </c>
      <c r="E41" s="299">
        <v>2020</v>
      </c>
      <c r="F41" s="426" t="s">
        <v>1149</v>
      </c>
      <c r="G41" s="426">
        <v>600</v>
      </c>
      <c r="H41" s="426"/>
    </row>
    <row r="42" spans="1:8" x14ac:dyDescent="0.2">
      <c r="A42" s="425"/>
      <c r="B42" s="424" t="s">
        <v>1153</v>
      </c>
      <c r="C42" s="426" t="s">
        <v>1145</v>
      </c>
      <c r="D42" s="320">
        <v>486000538</v>
      </c>
      <c r="E42" s="299">
        <v>2020</v>
      </c>
      <c r="F42" s="426" t="s">
        <v>1149</v>
      </c>
      <c r="G42" s="426">
        <v>442400</v>
      </c>
      <c r="H42" s="426">
        <v>300</v>
      </c>
    </row>
    <row r="43" spans="1:8" x14ac:dyDescent="0.2">
      <c r="A43" s="425"/>
      <c r="B43" s="424"/>
      <c r="C43" s="426"/>
      <c r="D43" s="320"/>
      <c r="E43" s="299"/>
      <c r="F43" s="426"/>
      <c r="G43" s="426"/>
      <c r="H43" s="426"/>
    </row>
    <row r="44" spans="1:8" x14ac:dyDescent="0.2">
      <c r="A44" s="425"/>
      <c r="B44" s="424" t="s">
        <v>1157</v>
      </c>
      <c r="C44" s="426" t="s">
        <v>1145</v>
      </c>
      <c r="D44" s="320" t="s">
        <v>1158</v>
      </c>
      <c r="E44" s="299">
        <v>2020</v>
      </c>
      <c r="F44" s="426" t="s">
        <v>1159</v>
      </c>
      <c r="G44" s="426">
        <v>803834.58</v>
      </c>
      <c r="H44" s="426">
        <v>86400</v>
      </c>
    </row>
    <row r="45" spans="1:8" x14ac:dyDescent="0.2">
      <c r="A45" s="425"/>
      <c r="B45" s="424" t="s">
        <v>1160</v>
      </c>
      <c r="C45" s="426" t="s">
        <v>1161</v>
      </c>
      <c r="D45" s="320" t="s">
        <v>1162</v>
      </c>
      <c r="E45" s="299" t="s">
        <v>1162</v>
      </c>
      <c r="F45" s="426" t="s">
        <v>1149</v>
      </c>
      <c r="G45" s="426">
        <v>0</v>
      </c>
      <c r="H45" s="426">
        <v>3297279</v>
      </c>
    </row>
    <row r="46" spans="1:8" x14ac:dyDescent="0.2">
      <c r="A46" s="425"/>
      <c r="B46" s="424" t="s">
        <v>1163</v>
      </c>
      <c r="C46" s="426" t="s">
        <v>1161</v>
      </c>
      <c r="D46" s="320" t="s">
        <v>1164</v>
      </c>
      <c r="E46" s="299">
        <v>44075</v>
      </c>
      <c r="F46" s="426" t="s">
        <v>1149</v>
      </c>
      <c r="G46" s="426">
        <v>411181.74</v>
      </c>
      <c r="H46" s="426">
        <v>384188</v>
      </c>
    </row>
    <row r="47" spans="1:8" x14ac:dyDescent="0.2">
      <c r="A47" s="425"/>
      <c r="B47" s="424" t="s">
        <v>1165</v>
      </c>
      <c r="C47" s="426" t="s">
        <v>1145</v>
      </c>
      <c r="D47" s="320">
        <v>481063183</v>
      </c>
      <c r="E47" s="299">
        <v>2020</v>
      </c>
      <c r="F47" s="426" t="s">
        <v>1149</v>
      </c>
      <c r="G47" s="426">
        <v>761128.77</v>
      </c>
      <c r="H47" s="426">
        <v>149209</v>
      </c>
    </row>
    <row r="48" spans="1:8" x14ac:dyDescent="0.2">
      <c r="A48" s="425"/>
      <c r="B48" s="424" t="s">
        <v>1166</v>
      </c>
      <c r="C48" s="426" t="s">
        <v>1145</v>
      </c>
      <c r="D48" s="320" t="s">
        <v>1167</v>
      </c>
      <c r="E48" s="299">
        <v>2017</v>
      </c>
      <c r="F48" s="426" t="s">
        <v>1149</v>
      </c>
      <c r="G48" s="426" t="s">
        <v>1190</v>
      </c>
      <c r="H48" s="426">
        <v>5759</v>
      </c>
    </row>
    <row r="49" spans="1:8" x14ac:dyDescent="0.2">
      <c r="A49" s="425"/>
      <c r="B49" s="424" t="s">
        <v>1166</v>
      </c>
      <c r="C49" s="426" t="s">
        <v>1145</v>
      </c>
      <c r="D49" s="320" t="s">
        <v>1167</v>
      </c>
      <c r="E49" s="299">
        <v>2017</v>
      </c>
      <c r="F49" s="426" t="s">
        <v>1149</v>
      </c>
      <c r="G49" s="426" t="s">
        <v>1191</v>
      </c>
      <c r="H49" s="426">
        <v>218496</v>
      </c>
    </row>
    <row r="50" spans="1:8" x14ac:dyDescent="0.2">
      <c r="A50" s="425"/>
      <c r="B50" s="424" t="s">
        <v>1168</v>
      </c>
      <c r="C50" s="426" t="s">
        <v>1169</v>
      </c>
      <c r="D50" s="320" t="s">
        <v>1170</v>
      </c>
      <c r="E50" s="299">
        <v>43221</v>
      </c>
      <c r="F50" s="426" t="s">
        <v>19</v>
      </c>
      <c r="G50" s="426" t="s">
        <v>1192</v>
      </c>
      <c r="H50" s="426" t="s">
        <v>1193</v>
      </c>
    </row>
    <row r="51" spans="1:8" x14ac:dyDescent="0.2">
      <c r="A51" s="425"/>
      <c r="B51" s="424" t="s">
        <v>1173</v>
      </c>
      <c r="C51" s="426" t="s">
        <v>1145</v>
      </c>
      <c r="D51" s="320" t="s">
        <v>1174</v>
      </c>
      <c r="E51" s="299">
        <v>2018</v>
      </c>
      <c r="F51" s="426" t="s">
        <v>1175</v>
      </c>
      <c r="G51" s="426">
        <v>320203.21000000002</v>
      </c>
      <c r="H51" s="426">
        <v>120373</v>
      </c>
    </row>
    <row r="52" spans="1:8" x14ac:dyDescent="0.2">
      <c r="A52" s="425" t="s">
        <v>35</v>
      </c>
      <c r="B52" s="424"/>
      <c r="C52" s="426"/>
      <c r="D52" s="320"/>
      <c r="E52" s="299"/>
      <c r="F52" s="426"/>
      <c r="G52" s="426"/>
      <c r="H52" s="426"/>
    </row>
    <row r="53" spans="1:8" x14ac:dyDescent="0.2">
      <c r="A53" s="425"/>
      <c r="B53" s="424" t="s">
        <v>1144</v>
      </c>
      <c r="C53" s="426" t="s">
        <v>1145</v>
      </c>
      <c r="D53" s="320" t="s">
        <v>1146</v>
      </c>
      <c r="E53" s="299">
        <v>42736</v>
      </c>
      <c r="F53" s="426" t="s">
        <v>1147</v>
      </c>
      <c r="G53" s="426">
        <v>380</v>
      </c>
      <c r="H53" s="426">
        <v>380</v>
      </c>
    </row>
    <row r="54" spans="1:8" x14ac:dyDescent="0.2">
      <c r="A54" s="425"/>
      <c r="B54" s="424" t="s">
        <v>1148</v>
      </c>
      <c r="C54" s="426" t="s">
        <v>1145</v>
      </c>
      <c r="D54" s="320">
        <v>481024102</v>
      </c>
      <c r="E54" s="299">
        <v>2020</v>
      </c>
      <c r="F54" s="426"/>
      <c r="G54" s="426">
        <v>774091</v>
      </c>
      <c r="H54" s="426">
        <v>1436285.59</v>
      </c>
    </row>
    <row r="55" spans="1:8" x14ac:dyDescent="0.2">
      <c r="A55" s="425"/>
      <c r="B55" s="424" t="s">
        <v>1150</v>
      </c>
      <c r="C55" s="426" t="s">
        <v>1145</v>
      </c>
      <c r="D55" s="320" t="s">
        <v>1194</v>
      </c>
      <c r="E55" s="299">
        <v>2014</v>
      </c>
      <c r="F55" s="426" t="s">
        <v>1149</v>
      </c>
      <c r="G55" s="426">
        <v>79945</v>
      </c>
      <c r="H55" s="426"/>
    </row>
    <row r="56" spans="1:8" x14ac:dyDescent="0.2">
      <c r="A56" s="425"/>
      <c r="B56" s="424" t="s">
        <v>1153</v>
      </c>
      <c r="C56" s="426" t="s">
        <v>1145</v>
      </c>
      <c r="D56" s="320">
        <v>486000538</v>
      </c>
      <c r="E56" s="299">
        <v>2014</v>
      </c>
      <c r="F56" s="426" t="s">
        <v>1149</v>
      </c>
      <c r="G56" s="426">
        <v>79272.81</v>
      </c>
      <c r="H56" s="426">
        <v>76492.81</v>
      </c>
    </row>
    <row r="57" spans="1:8" x14ac:dyDescent="0.2">
      <c r="A57" s="425"/>
      <c r="B57" s="424"/>
      <c r="C57" s="426"/>
      <c r="D57" s="320"/>
      <c r="E57" s="299"/>
      <c r="F57" s="426"/>
      <c r="G57" s="426"/>
      <c r="H57" s="426"/>
    </row>
    <row r="58" spans="1:8" x14ac:dyDescent="0.2">
      <c r="A58" s="425"/>
      <c r="B58" s="424" t="s">
        <v>1157</v>
      </c>
      <c r="C58" s="426" t="s">
        <v>1145</v>
      </c>
      <c r="D58" s="320" t="s">
        <v>1158</v>
      </c>
      <c r="E58" s="299">
        <v>2017</v>
      </c>
      <c r="F58" s="426" t="s">
        <v>1159</v>
      </c>
      <c r="G58" s="426">
        <v>2704092.85</v>
      </c>
      <c r="H58" s="426">
        <v>1584000</v>
      </c>
    </row>
    <row r="59" spans="1:8" x14ac:dyDescent="0.2">
      <c r="A59" s="425"/>
      <c r="B59" s="424" t="s">
        <v>1160</v>
      </c>
      <c r="C59" s="426" t="s">
        <v>1161</v>
      </c>
      <c r="D59" s="320" t="s">
        <v>1162</v>
      </c>
      <c r="E59" s="299" t="s">
        <v>1162</v>
      </c>
      <c r="F59" s="426" t="s">
        <v>1149</v>
      </c>
      <c r="G59" s="426">
        <v>268791.28999999998</v>
      </c>
      <c r="H59" s="426">
        <v>2620685.2999999998</v>
      </c>
    </row>
    <row r="60" spans="1:8" x14ac:dyDescent="0.2">
      <c r="A60" s="425"/>
      <c r="B60" s="424" t="s">
        <v>1163</v>
      </c>
      <c r="C60" s="426" t="s">
        <v>1145</v>
      </c>
      <c r="D60" s="320" t="s">
        <v>1164</v>
      </c>
      <c r="E60" s="299">
        <v>42825</v>
      </c>
      <c r="F60" s="426" t="s">
        <v>1149</v>
      </c>
      <c r="G60" s="426">
        <v>499170.74</v>
      </c>
      <c r="H60" s="426">
        <v>947358.78</v>
      </c>
    </row>
    <row r="61" spans="1:8" x14ac:dyDescent="0.2">
      <c r="A61" s="425"/>
      <c r="B61" s="424" t="s">
        <v>1184</v>
      </c>
      <c r="C61" s="426" t="s">
        <v>1169</v>
      </c>
      <c r="D61" s="320" t="s">
        <v>1195</v>
      </c>
      <c r="E61" s="299">
        <v>39105</v>
      </c>
      <c r="F61" s="426" t="s">
        <v>19</v>
      </c>
      <c r="G61" s="426">
        <v>5299.06</v>
      </c>
      <c r="H61" s="426">
        <v>5299.06</v>
      </c>
    </row>
    <row r="62" spans="1:8" x14ac:dyDescent="0.2">
      <c r="A62" s="425"/>
      <c r="B62" s="424" t="s">
        <v>1165</v>
      </c>
      <c r="C62" s="426" t="s">
        <v>1145</v>
      </c>
      <c r="D62" s="320">
        <v>481063183</v>
      </c>
      <c r="E62" s="299">
        <v>2017</v>
      </c>
      <c r="F62" s="426" t="s">
        <v>1149</v>
      </c>
      <c r="G62" s="426">
        <v>295388.65999999997</v>
      </c>
      <c r="H62" s="426">
        <v>214518.31</v>
      </c>
    </row>
    <row r="63" spans="1:8" x14ac:dyDescent="0.2">
      <c r="A63" s="425"/>
      <c r="B63" s="424" t="s">
        <v>1166</v>
      </c>
      <c r="C63" s="426" t="s">
        <v>1145</v>
      </c>
      <c r="D63" s="320" t="s">
        <v>1167</v>
      </c>
      <c r="E63" s="299">
        <v>2017</v>
      </c>
      <c r="F63" s="426" t="s">
        <v>1149</v>
      </c>
      <c r="G63" s="426">
        <v>9869</v>
      </c>
      <c r="H63" s="426">
        <v>25747</v>
      </c>
    </row>
    <row r="64" spans="1:8" x14ac:dyDescent="0.2">
      <c r="A64" s="425"/>
      <c r="B64" s="424" t="s">
        <v>1173</v>
      </c>
      <c r="C64" s="426" t="s">
        <v>1145</v>
      </c>
      <c r="D64" s="320" t="s">
        <v>1174</v>
      </c>
      <c r="E64" s="299">
        <v>2018</v>
      </c>
      <c r="F64" s="426" t="s">
        <v>1175</v>
      </c>
      <c r="G64" s="426">
        <v>68777.88</v>
      </c>
      <c r="H64" s="426">
        <v>166993.18</v>
      </c>
    </row>
    <row r="65" spans="1:8" x14ac:dyDescent="0.2">
      <c r="A65" s="425" t="s">
        <v>36</v>
      </c>
      <c r="B65" s="424"/>
      <c r="C65" s="426"/>
      <c r="D65" s="320"/>
      <c r="E65" s="299"/>
      <c r="F65" s="426"/>
      <c r="G65" s="426"/>
      <c r="H65" s="426"/>
    </row>
    <row r="66" spans="1:8" x14ac:dyDescent="0.2">
      <c r="A66" s="425"/>
      <c r="B66" s="424"/>
      <c r="C66" s="426"/>
      <c r="D66" s="320"/>
      <c r="E66" s="299"/>
      <c r="F66" s="426"/>
      <c r="G66" s="426"/>
      <c r="H66" s="426"/>
    </row>
    <row r="67" spans="1:8" x14ac:dyDescent="0.2">
      <c r="A67" s="425" t="s">
        <v>40</v>
      </c>
      <c r="B67" s="424"/>
      <c r="C67" s="426"/>
      <c r="D67" s="320"/>
      <c r="E67" s="299"/>
      <c r="F67" s="426"/>
      <c r="G67" s="426"/>
      <c r="H67" s="426"/>
    </row>
    <row r="68" spans="1:8" x14ac:dyDescent="0.2">
      <c r="A68" s="425" t="s">
        <v>41</v>
      </c>
      <c r="B68" s="424"/>
      <c r="C68" s="426"/>
      <c r="D68" s="320"/>
      <c r="E68" s="299"/>
      <c r="F68" s="426"/>
      <c r="G68" s="426"/>
      <c r="H68" s="426"/>
    </row>
    <row r="69" spans="1:8" x14ac:dyDescent="0.2">
      <c r="A69" s="425"/>
      <c r="B69" s="424" t="s">
        <v>1144</v>
      </c>
      <c r="C69" s="426" t="s">
        <v>1145</v>
      </c>
      <c r="D69" s="320" t="s">
        <v>1146</v>
      </c>
      <c r="E69" s="299">
        <v>43831</v>
      </c>
      <c r="F69" s="426" t="s">
        <v>1147</v>
      </c>
      <c r="G69" s="426">
        <v>0</v>
      </c>
      <c r="H69" s="426">
        <v>2467547.87</v>
      </c>
    </row>
    <row r="70" spans="1:8" x14ac:dyDescent="0.2">
      <c r="A70" s="425"/>
      <c r="B70" s="424" t="s">
        <v>1154</v>
      </c>
      <c r="C70" s="426" t="s">
        <v>1145</v>
      </c>
      <c r="D70" s="320" t="s">
        <v>1155</v>
      </c>
      <c r="E70" s="299">
        <v>41661</v>
      </c>
      <c r="F70" s="426" t="s">
        <v>19</v>
      </c>
      <c r="G70" s="426">
        <v>32898</v>
      </c>
      <c r="H70" s="426">
        <v>21466</v>
      </c>
    </row>
    <row r="71" spans="1:8" x14ac:dyDescent="0.2">
      <c r="A71" s="425"/>
      <c r="B71" s="424" t="s">
        <v>1157</v>
      </c>
      <c r="C71" s="426" t="s">
        <v>1145</v>
      </c>
      <c r="D71" s="320" t="s">
        <v>1158</v>
      </c>
      <c r="E71" s="299">
        <v>2014</v>
      </c>
      <c r="F71" s="426" t="s">
        <v>1159</v>
      </c>
      <c r="G71" s="426">
        <v>49116.82</v>
      </c>
      <c r="H71" s="426">
        <v>156197.82999999999</v>
      </c>
    </row>
    <row r="72" spans="1:8" x14ac:dyDescent="0.2">
      <c r="A72" s="425"/>
      <c r="B72" s="424" t="s">
        <v>1160</v>
      </c>
      <c r="C72" s="426" t="s">
        <v>1161</v>
      </c>
      <c r="D72" s="320" t="s">
        <v>1162</v>
      </c>
      <c r="E72" s="299" t="s">
        <v>1162</v>
      </c>
      <c r="F72" s="426" t="s">
        <v>1149</v>
      </c>
      <c r="G72" s="426">
        <v>29540</v>
      </c>
      <c r="H72" s="426">
        <v>29540</v>
      </c>
    </row>
    <row r="73" spans="1:8" x14ac:dyDescent="0.2">
      <c r="A73" s="425"/>
      <c r="B73" s="424" t="s">
        <v>1165</v>
      </c>
      <c r="C73" s="426" t="s">
        <v>1145</v>
      </c>
      <c r="D73" s="320">
        <v>481063183</v>
      </c>
      <c r="E73" s="299">
        <v>2014</v>
      </c>
      <c r="F73" s="426" t="s">
        <v>1149</v>
      </c>
      <c r="G73" s="426">
        <v>150096.44</v>
      </c>
      <c r="H73" s="426">
        <v>216504.68</v>
      </c>
    </row>
    <row r="74" spans="1:8" x14ac:dyDescent="0.2">
      <c r="A74" s="425"/>
      <c r="B74" s="424" t="s">
        <v>1166</v>
      </c>
      <c r="C74" s="426" t="s">
        <v>1145</v>
      </c>
      <c r="D74" s="320" t="s">
        <v>1167</v>
      </c>
      <c r="E74" s="299">
        <v>2017</v>
      </c>
      <c r="F74" s="426" t="s">
        <v>1149</v>
      </c>
      <c r="G74" s="426">
        <v>93006</v>
      </c>
      <c r="H74" s="426">
        <v>87714</v>
      </c>
    </row>
    <row r="75" spans="1:8" x14ac:dyDescent="0.2">
      <c r="A75" s="425"/>
      <c r="B75" s="424" t="s">
        <v>1168</v>
      </c>
      <c r="C75" s="426" t="s">
        <v>1169</v>
      </c>
      <c r="D75" s="320" t="s">
        <v>1170</v>
      </c>
      <c r="E75" s="299">
        <v>43221</v>
      </c>
      <c r="F75" s="426" t="s">
        <v>19</v>
      </c>
      <c r="G75" s="426" t="s">
        <v>1196</v>
      </c>
      <c r="H75" s="426" t="s">
        <v>1197</v>
      </c>
    </row>
    <row r="76" spans="1:8" x14ac:dyDescent="0.2">
      <c r="A76" s="425"/>
      <c r="B76" s="424" t="s">
        <v>1173</v>
      </c>
      <c r="C76" s="426" t="s">
        <v>1145</v>
      </c>
      <c r="D76" s="320" t="s">
        <v>1174</v>
      </c>
      <c r="E76" s="299">
        <v>2018</v>
      </c>
      <c r="F76" s="426" t="s">
        <v>1175</v>
      </c>
      <c r="G76" s="426">
        <v>186239.88</v>
      </c>
      <c r="H76" s="426">
        <v>391318.81</v>
      </c>
    </row>
    <row r="77" spans="1:8" x14ac:dyDescent="0.2">
      <c r="A77" s="425" t="s">
        <v>37</v>
      </c>
      <c r="B77" s="424"/>
      <c r="C77" s="426"/>
      <c r="D77" s="320"/>
      <c r="E77" s="299"/>
      <c r="F77" s="426"/>
      <c r="G77" s="426"/>
      <c r="H77" s="426"/>
    </row>
    <row r="78" spans="1:8" x14ac:dyDescent="0.2">
      <c r="A78" s="425" t="s">
        <v>38</v>
      </c>
      <c r="B78" s="424"/>
      <c r="C78" s="426"/>
      <c r="D78" s="320"/>
      <c r="E78" s="299"/>
      <c r="F78" s="426"/>
      <c r="G78" s="426"/>
      <c r="H78" s="426"/>
    </row>
    <row r="79" spans="1:8" x14ac:dyDescent="0.2">
      <c r="A79" s="425" t="s">
        <v>39</v>
      </c>
      <c r="B79" s="424"/>
      <c r="C79" s="426"/>
      <c r="D79" s="320"/>
      <c r="E79" s="299"/>
      <c r="F79" s="426"/>
      <c r="G79" s="426"/>
      <c r="H79" s="426"/>
    </row>
    <row r="80" spans="1:8" x14ac:dyDescent="0.2">
      <c r="A80" s="425" t="s">
        <v>339</v>
      </c>
      <c r="B80" s="424"/>
      <c r="C80" s="426"/>
      <c r="D80" s="320"/>
      <c r="E80" s="299"/>
      <c r="F80" s="426"/>
      <c r="G80" s="426"/>
      <c r="H80" s="426"/>
    </row>
    <row r="81" spans="1:8" x14ac:dyDescent="0.2">
      <c r="A81" s="425" t="s">
        <v>1198</v>
      </c>
      <c r="B81" s="424" t="s">
        <v>1163</v>
      </c>
      <c r="C81" s="426" t="s">
        <v>1145</v>
      </c>
      <c r="D81" s="320" t="s">
        <v>1164</v>
      </c>
      <c r="E81" s="299">
        <v>41275</v>
      </c>
      <c r="F81" s="426" t="s">
        <v>1149</v>
      </c>
      <c r="G81" s="426">
        <v>31687.1</v>
      </c>
      <c r="H81" s="426">
        <v>23242.09</v>
      </c>
    </row>
    <row r="82" spans="1:8" x14ac:dyDescent="0.2">
      <c r="A82" s="425" t="s">
        <v>1199</v>
      </c>
      <c r="B82" s="424"/>
      <c r="C82" s="426"/>
      <c r="D82" s="320"/>
      <c r="E82" s="299"/>
      <c r="F82" s="426"/>
      <c r="G82" s="426"/>
      <c r="H82" s="426"/>
    </row>
    <row r="83" spans="1:8" x14ac:dyDescent="0.2">
      <c r="A83" s="425"/>
      <c r="B83" s="424" t="s">
        <v>1157</v>
      </c>
      <c r="C83" s="426" t="s">
        <v>1145</v>
      </c>
      <c r="D83" s="320"/>
      <c r="E83" s="299">
        <v>2016</v>
      </c>
      <c r="F83" s="426"/>
      <c r="G83" s="426">
        <v>255960.8</v>
      </c>
      <c r="H83" s="426">
        <v>5064.49</v>
      </c>
    </row>
    <row r="84" spans="1:8" x14ac:dyDescent="0.2">
      <c r="A84" s="425" t="s">
        <v>1200</v>
      </c>
      <c r="B84" s="424"/>
      <c r="C84" s="426"/>
      <c r="D84" s="320"/>
      <c r="E84" s="299"/>
      <c r="F84" s="426"/>
      <c r="G84" s="426"/>
      <c r="H84" s="426"/>
    </row>
    <row r="85" spans="1:8" x14ac:dyDescent="0.2">
      <c r="A85" s="425"/>
      <c r="B85" s="424" t="s">
        <v>1157</v>
      </c>
      <c r="C85" s="426" t="s">
        <v>1145</v>
      </c>
      <c r="D85" s="320"/>
      <c r="E85" s="299">
        <v>2021</v>
      </c>
      <c r="F85" s="426"/>
      <c r="G85" s="426">
        <v>0</v>
      </c>
      <c r="H85" s="426">
        <v>1699595.59</v>
      </c>
    </row>
  </sheetData>
  <mergeCells count="3">
    <mergeCell ref="A4:A5"/>
    <mergeCell ref="B4:B5"/>
    <mergeCell ref="C4:H4"/>
  </mergeCells>
  <printOptions horizontalCentered="1"/>
  <pageMargins left="0.25" right="0.25" top="0.75" bottom="0.75" header="0.3" footer="0.3"/>
  <pageSetup paperSize="9" scale="85" fitToHeight="0" orientation="landscape" r:id="rId1"/>
  <headerFooter alignWithMargins="0">
    <oddHeader xml:space="preserve">&amp;C&amp;"Arial,Negrita"&amp;18PROYECTO DE PRESUPUESTO 2022
</oddHeader>
    <oddFooter>&amp;L&amp;"Arial,Negrita"&amp;8PROYECTO DE PRESUPUESTO PARA EL AÑO FISCAL 2020
INFORMACIÓN PARA LA COMISIÓN DE PRESUPUESTO Y CUENTA GENERAL DE LA REPÚBLICA DEL CONGRESO DE LA REPÚBLICA</oddFooter>
  </headerFooter>
  <colBreaks count="1" manualBreakCount="1">
    <brk id="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35">
    <tabColor theme="9" tint="-0.249977111117893"/>
    <pageSetUpPr fitToPage="1"/>
  </sheetPr>
  <dimension ref="A1:V973"/>
  <sheetViews>
    <sheetView tabSelected="1" zoomScaleNormal="100" zoomScaleSheetLayoutView="100" zoomScalePageLayoutView="75" workbookViewId="0">
      <selection activeCell="E31" sqref="E31"/>
    </sheetView>
  </sheetViews>
  <sheetFormatPr baseColWidth="10" defaultColWidth="11.42578125" defaultRowHeight="12" x14ac:dyDescent="0.2"/>
  <cols>
    <col min="1" max="10" width="18.7109375" style="421" customWidth="1"/>
    <col min="11" max="12" width="7.140625" style="43" customWidth="1"/>
    <col min="13" max="13" width="22.140625" style="421" customWidth="1"/>
    <col min="14" max="14" width="11.5703125" style="421" customWidth="1"/>
    <col min="15" max="15" width="12.140625" style="421" customWidth="1"/>
    <col min="16" max="16" width="34.28515625" style="421" customWidth="1"/>
    <col min="17" max="16384" width="11.42578125" style="421"/>
  </cols>
  <sheetData>
    <row r="1" spans="1:22" s="95" customFormat="1" x14ac:dyDescent="0.2">
      <c r="A1" s="120" t="s">
        <v>413</v>
      </c>
      <c r="B1" s="120"/>
      <c r="C1" s="120"/>
      <c r="D1" s="120"/>
      <c r="E1" s="120"/>
      <c r="F1" s="120"/>
      <c r="G1" s="120"/>
      <c r="H1" s="120"/>
      <c r="I1" s="120"/>
      <c r="J1" s="120"/>
      <c r="K1" s="120"/>
      <c r="L1" s="120"/>
    </row>
    <row r="2" spans="1:22" s="5" customFormat="1" x14ac:dyDescent="0.2">
      <c r="A2" s="119" t="s">
        <v>328</v>
      </c>
      <c r="B2" s="119"/>
      <c r="C2" s="119"/>
      <c r="D2" s="119"/>
      <c r="E2" s="119"/>
      <c r="F2" s="119"/>
      <c r="G2" s="119"/>
      <c r="H2" s="119"/>
      <c r="I2" s="119"/>
      <c r="J2" s="119"/>
      <c r="K2" s="119"/>
      <c r="L2" s="119"/>
      <c r="M2" s="119"/>
      <c r="N2" s="119"/>
      <c r="O2" s="119"/>
      <c r="P2" s="119"/>
      <c r="Q2" s="119"/>
      <c r="R2" s="119"/>
      <c r="S2" s="119"/>
      <c r="T2" s="119"/>
      <c r="U2" s="119"/>
      <c r="V2" s="119"/>
    </row>
    <row r="3" spans="1:22" ht="12.75" thickBot="1" x14ac:dyDescent="0.25"/>
    <row r="4" spans="1:22" s="57" customFormat="1" ht="12.75" customHeight="1" thickBot="1" x14ac:dyDescent="0.25">
      <c r="A4" s="657" t="s">
        <v>132</v>
      </c>
      <c r="B4" s="658"/>
      <c r="C4" s="658"/>
      <c r="D4" s="658"/>
      <c r="E4" s="659"/>
      <c r="F4" s="660" t="s">
        <v>133</v>
      </c>
      <c r="G4" s="661"/>
      <c r="H4" s="662"/>
      <c r="I4" s="662"/>
      <c r="J4" s="663"/>
      <c r="K4" s="654" t="s">
        <v>446</v>
      </c>
      <c r="L4" s="655"/>
      <c r="M4" s="656"/>
      <c r="N4" s="654" t="s">
        <v>447</v>
      </c>
      <c r="O4" s="655"/>
      <c r="P4" s="656"/>
    </row>
    <row r="5" spans="1:22" s="59" customFormat="1" ht="80.099999999999994" customHeight="1" thickBot="1" x14ac:dyDescent="0.25">
      <c r="A5" s="408" t="s">
        <v>91</v>
      </c>
      <c r="B5" s="214" t="s">
        <v>8</v>
      </c>
      <c r="C5" s="214" t="s">
        <v>87</v>
      </c>
      <c r="D5" s="409" t="s">
        <v>92</v>
      </c>
      <c r="E5" s="410" t="s">
        <v>113</v>
      </c>
      <c r="F5" s="408" t="s">
        <v>120</v>
      </c>
      <c r="G5" s="409" t="s">
        <v>121</v>
      </c>
      <c r="H5" s="409" t="s">
        <v>135</v>
      </c>
      <c r="I5" s="214" t="s">
        <v>136</v>
      </c>
      <c r="J5" s="407" t="s">
        <v>125</v>
      </c>
      <c r="K5" s="216" t="s">
        <v>122</v>
      </c>
      <c r="L5" s="217" t="s">
        <v>123</v>
      </c>
      <c r="M5" s="218" t="s">
        <v>124</v>
      </c>
      <c r="N5" s="216" t="s">
        <v>122</v>
      </c>
      <c r="O5" s="217" t="s">
        <v>123</v>
      </c>
      <c r="P5" s="218" t="s">
        <v>124</v>
      </c>
    </row>
    <row r="6" spans="1:22" ht="13.5" customHeight="1" x14ac:dyDescent="0.2">
      <c r="A6" s="533" t="s">
        <v>1405</v>
      </c>
      <c r="B6" s="534" t="s">
        <v>1406</v>
      </c>
      <c r="C6" s="534" t="s">
        <v>86</v>
      </c>
      <c r="D6" s="535" t="s">
        <v>1407</v>
      </c>
      <c r="E6" s="536">
        <v>10000</v>
      </c>
      <c r="F6" s="537">
        <v>9609056</v>
      </c>
      <c r="G6" s="538" t="s">
        <v>1408</v>
      </c>
      <c r="H6" s="538" t="s">
        <v>1409</v>
      </c>
      <c r="I6" s="539" t="s">
        <v>1410</v>
      </c>
      <c r="J6" s="540" t="s">
        <v>1411</v>
      </c>
      <c r="K6" s="541" t="s">
        <v>1412</v>
      </c>
      <c r="L6" s="542" t="s">
        <v>1413</v>
      </c>
      <c r="M6" s="543">
        <v>120000</v>
      </c>
      <c r="N6" s="541" t="s">
        <v>1414</v>
      </c>
      <c r="O6" s="475">
        <v>10</v>
      </c>
      <c r="P6" s="543">
        <v>120000</v>
      </c>
    </row>
    <row r="7" spans="1:22" ht="13.5" customHeight="1" x14ac:dyDescent="0.2">
      <c r="A7" s="544" t="s">
        <v>1405</v>
      </c>
      <c r="B7" s="537" t="s">
        <v>1406</v>
      </c>
      <c r="C7" s="537" t="s">
        <v>86</v>
      </c>
      <c r="D7" s="545" t="s">
        <v>1415</v>
      </c>
      <c r="E7" s="543">
        <v>9000</v>
      </c>
      <c r="F7" s="537">
        <v>22521852</v>
      </c>
      <c r="G7" s="545" t="s">
        <v>1416</v>
      </c>
      <c r="H7" s="545" t="s">
        <v>1417</v>
      </c>
      <c r="I7" s="537" t="s">
        <v>1410</v>
      </c>
      <c r="J7" s="540" t="s">
        <v>1411</v>
      </c>
      <c r="K7" s="546" t="s">
        <v>1418</v>
      </c>
      <c r="L7" s="547" t="s">
        <v>1413</v>
      </c>
      <c r="M7" s="543">
        <v>96000</v>
      </c>
      <c r="N7" s="546" t="s">
        <v>1419</v>
      </c>
      <c r="O7" s="475" t="s">
        <v>1420</v>
      </c>
      <c r="P7" s="543">
        <v>96000</v>
      </c>
    </row>
    <row r="8" spans="1:22" ht="13.5" customHeight="1" x14ac:dyDescent="0.2">
      <c r="A8" s="544" t="s">
        <v>1405</v>
      </c>
      <c r="B8" s="537" t="s">
        <v>1406</v>
      </c>
      <c r="C8" s="537" t="s">
        <v>86</v>
      </c>
      <c r="D8" s="545" t="s">
        <v>1421</v>
      </c>
      <c r="E8" s="543">
        <v>9000</v>
      </c>
      <c r="F8" s="537">
        <v>43081717</v>
      </c>
      <c r="G8" s="545" t="s">
        <v>1422</v>
      </c>
      <c r="H8" s="545" t="s">
        <v>1423</v>
      </c>
      <c r="I8" s="537" t="s">
        <v>1410</v>
      </c>
      <c r="J8" s="540" t="s">
        <v>1411</v>
      </c>
      <c r="K8" s="546" t="s">
        <v>1424</v>
      </c>
      <c r="L8" s="547" t="s">
        <v>1413</v>
      </c>
      <c r="M8" s="543">
        <v>96000</v>
      </c>
      <c r="N8" s="546" t="s">
        <v>1425</v>
      </c>
      <c r="O8" s="475" t="s">
        <v>1420</v>
      </c>
      <c r="P8" s="543">
        <v>96000</v>
      </c>
    </row>
    <row r="9" spans="1:22" ht="13.5" customHeight="1" x14ac:dyDescent="0.2">
      <c r="A9" s="544" t="s">
        <v>1405</v>
      </c>
      <c r="B9" s="537" t="s">
        <v>1406</v>
      </c>
      <c r="C9" s="537" t="s">
        <v>86</v>
      </c>
      <c r="D9" s="545" t="s">
        <v>1421</v>
      </c>
      <c r="E9" s="543">
        <v>5000</v>
      </c>
      <c r="F9" s="537">
        <v>41927360</v>
      </c>
      <c r="G9" s="545" t="s">
        <v>1426</v>
      </c>
      <c r="H9" s="545" t="s">
        <v>1423</v>
      </c>
      <c r="I9" s="537" t="s">
        <v>1410</v>
      </c>
      <c r="J9" s="540" t="s">
        <v>1411</v>
      </c>
      <c r="K9" s="546" t="s">
        <v>1427</v>
      </c>
      <c r="L9" s="547" t="s">
        <v>1428</v>
      </c>
      <c r="M9" s="543">
        <v>30000</v>
      </c>
      <c r="N9" s="546"/>
      <c r="O9" s="475">
        <v>11</v>
      </c>
      <c r="P9" s="543">
        <v>30000</v>
      </c>
    </row>
    <row r="10" spans="1:22" ht="13.5" customHeight="1" x14ac:dyDescent="0.2">
      <c r="A10" s="544" t="s">
        <v>1405</v>
      </c>
      <c r="B10" s="537" t="s">
        <v>1406</v>
      </c>
      <c r="C10" s="537" t="s">
        <v>86</v>
      </c>
      <c r="D10" s="545" t="s">
        <v>1421</v>
      </c>
      <c r="E10" s="543">
        <v>6000</v>
      </c>
      <c r="F10" s="537">
        <v>40352007</v>
      </c>
      <c r="G10" s="545" t="s">
        <v>1429</v>
      </c>
      <c r="H10" s="545" t="s">
        <v>1430</v>
      </c>
      <c r="I10" s="537" t="s">
        <v>1410</v>
      </c>
      <c r="J10" s="540" t="s">
        <v>1411</v>
      </c>
      <c r="K10" s="546" t="s">
        <v>1431</v>
      </c>
      <c r="L10" s="547" t="s">
        <v>1428</v>
      </c>
      <c r="M10" s="543">
        <v>36000</v>
      </c>
      <c r="N10" s="546"/>
      <c r="O10" s="475" t="s">
        <v>1420</v>
      </c>
      <c r="P10" s="543">
        <v>36000</v>
      </c>
    </row>
    <row r="11" spans="1:22" ht="13.5" customHeight="1" x14ac:dyDescent="0.2">
      <c r="A11" s="544" t="s">
        <v>1405</v>
      </c>
      <c r="B11" s="537" t="s">
        <v>1406</v>
      </c>
      <c r="C11" s="537" t="s">
        <v>86</v>
      </c>
      <c r="D11" s="545" t="s">
        <v>1421</v>
      </c>
      <c r="E11" s="543">
        <v>9000</v>
      </c>
      <c r="F11" s="537">
        <v>22517948</v>
      </c>
      <c r="G11" s="545" t="s">
        <v>1432</v>
      </c>
      <c r="H11" s="545" t="s">
        <v>1433</v>
      </c>
      <c r="I11" s="537" t="s">
        <v>1410</v>
      </c>
      <c r="J11" s="540" t="s">
        <v>1411</v>
      </c>
      <c r="K11" s="546" t="s">
        <v>1434</v>
      </c>
      <c r="L11" s="547" t="s">
        <v>1413</v>
      </c>
      <c r="M11" s="543">
        <v>72000</v>
      </c>
      <c r="N11" s="546" t="s">
        <v>1435</v>
      </c>
      <c r="O11" s="475" t="s">
        <v>1420</v>
      </c>
      <c r="P11" s="543">
        <v>72000</v>
      </c>
    </row>
    <row r="12" spans="1:22" ht="13.5" customHeight="1" x14ac:dyDescent="0.2">
      <c r="A12" s="544" t="s">
        <v>1405</v>
      </c>
      <c r="B12" s="537" t="s">
        <v>1406</v>
      </c>
      <c r="C12" s="537" t="s">
        <v>86</v>
      </c>
      <c r="D12" s="545" t="s">
        <v>1421</v>
      </c>
      <c r="E12" s="543">
        <v>8000</v>
      </c>
      <c r="F12" s="537">
        <v>10055322</v>
      </c>
      <c r="G12" s="545" t="s">
        <v>1436</v>
      </c>
      <c r="H12" s="545" t="s">
        <v>1437</v>
      </c>
      <c r="I12" s="537" t="s">
        <v>1410</v>
      </c>
      <c r="J12" s="540" t="s">
        <v>1411</v>
      </c>
      <c r="K12" s="546" t="s">
        <v>1438</v>
      </c>
      <c r="L12" s="547" t="s">
        <v>1439</v>
      </c>
      <c r="M12" s="543">
        <v>82133.33</v>
      </c>
      <c r="N12" s="546"/>
      <c r="O12" s="475" t="s">
        <v>1420</v>
      </c>
      <c r="P12" s="543">
        <v>82133.33</v>
      </c>
    </row>
    <row r="13" spans="1:22" ht="13.5" customHeight="1" x14ac:dyDescent="0.2">
      <c r="A13" s="544" t="s">
        <v>1405</v>
      </c>
      <c r="B13" s="537" t="s">
        <v>1406</v>
      </c>
      <c r="C13" s="537" t="s">
        <v>86</v>
      </c>
      <c r="D13" s="545" t="s">
        <v>1421</v>
      </c>
      <c r="E13" s="543">
        <v>8000</v>
      </c>
      <c r="F13" s="537">
        <v>43499689</v>
      </c>
      <c r="G13" s="545" t="s">
        <v>1440</v>
      </c>
      <c r="H13" s="545" t="s">
        <v>1441</v>
      </c>
      <c r="I13" s="537" t="s">
        <v>1410</v>
      </c>
      <c r="J13" s="540" t="s">
        <v>1411</v>
      </c>
      <c r="K13" s="546" t="s">
        <v>1442</v>
      </c>
      <c r="L13" s="547" t="s">
        <v>1125</v>
      </c>
      <c r="M13" s="543">
        <v>24000</v>
      </c>
      <c r="N13" s="546"/>
      <c r="O13" s="475" t="s">
        <v>1420</v>
      </c>
      <c r="P13" s="543">
        <v>24000</v>
      </c>
    </row>
    <row r="14" spans="1:22" ht="13.5" customHeight="1" x14ac:dyDescent="0.2">
      <c r="A14" s="544" t="s">
        <v>1405</v>
      </c>
      <c r="B14" s="537" t="s">
        <v>1406</v>
      </c>
      <c r="C14" s="537" t="s">
        <v>86</v>
      </c>
      <c r="D14" s="545" t="s">
        <v>1421</v>
      </c>
      <c r="E14" s="543">
        <v>8000</v>
      </c>
      <c r="F14" s="537">
        <v>9386735</v>
      </c>
      <c r="G14" s="545" t="s">
        <v>1443</v>
      </c>
      <c r="H14" s="545" t="s">
        <v>1433</v>
      </c>
      <c r="I14" s="537" t="s">
        <v>1410</v>
      </c>
      <c r="J14" s="540" t="s">
        <v>1411</v>
      </c>
      <c r="K14" s="546" t="s">
        <v>1444</v>
      </c>
      <c r="L14" s="547" t="s">
        <v>1413</v>
      </c>
      <c r="M14" s="543">
        <v>75000</v>
      </c>
      <c r="N14" s="546" t="s">
        <v>1445</v>
      </c>
      <c r="O14" s="475" t="s">
        <v>1420</v>
      </c>
      <c r="P14" s="543">
        <v>75000</v>
      </c>
    </row>
    <row r="15" spans="1:22" ht="13.5" customHeight="1" x14ac:dyDescent="0.2">
      <c r="A15" s="544" t="s">
        <v>1405</v>
      </c>
      <c r="B15" s="537" t="s">
        <v>1406</v>
      </c>
      <c r="C15" s="537" t="s">
        <v>86</v>
      </c>
      <c r="D15" s="545" t="s">
        <v>1421</v>
      </c>
      <c r="E15" s="543">
        <v>8000</v>
      </c>
      <c r="F15" s="537">
        <v>43748810</v>
      </c>
      <c r="G15" s="545" t="s">
        <v>1446</v>
      </c>
      <c r="H15" s="545" t="s">
        <v>1447</v>
      </c>
      <c r="I15" s="537" t="s">
        <v>1410</v>
      </c>
      <c r="J15" s="540" t="s">
        <v>1411</v>
      </c>
      <c r="K15" s="546" t="s">
        <v>1448</v>
      </c>
      <c r="L15" s="547" t="s">
        <v>1413</v>
      </c>
      <c r="M15" s="543">
        <v>96000</v>
      </c>
      <c r="N15" s="546" t="s">
        <v>1449</v>
      </c>
      <c r="O15" s="475">
        <v>13</v>
      </c>
      <c r="P15" s="543">
        <v>96000</v>
      </c>
    </row>
    <row r="16" spans="1:22" ht="13.5" customHeight="1" x14ac:dyDescent="0.2">
      <c r="A16" s="544" t="s">
        <v>1405</v>
      </c>
      <c r="B16" s="537" t="s">
        <v>1406</v>
      </c>
      <c r="C16" s="537" t="s">
        <v>86</v>
      </c>
      <c r="D16" s="545" t="s">
        <v>1421</v>
      </c>
      <c r="E16" s="543">
        <v>8000</v>
      </c>
      <c r="F16" s="537">
        <v>40540496</v>
      </c>
      <c r="G16" s="545" t="s">
        <v>1450</v>
      </c>
      <c r="H16" s="545" t="s">
        <v>1451</v>
      </c>
      <c r="I16" s="537" t="s">
        <v>1410</v>
      </c>
      <c r="J16" s="540" t="s">
        <v>1411</v>
      </c>
      <c r="K16" s="546" t="s">
        <v>1452</v>
      </c>
      <c r="L16" s="547" t="s">
        <v>1413</v>
      </c>
      <c r="M16" s="543">
        <v>96000</v>
      </c>
      <c r="N16" s="546" t="s">
        <v>1453</v>
      </c>
      <c r="O16" s="475" t="s">
        <v>1420</v>
      </c>
      <c r="P16" s="543">
        <v>96000</v>
      </c>
    </row>
    <row r="17" spans="1:16" ht="13.5" customHeight="1" x14ac:dyDescent="0.2">
      <c r="A17" s="544" t="s">
        <v>1405</v>
      </c>
      <c r="B17" s="537" t="s">
        <v>1406</v>
      </c>
      <c r="C17" s="537" t="s">
        <v>86</v>
      </c>
      <c r="D17" s="545" t="s">
        <v>1421</v>
      </c>
      <c r="E17" s="543">
        <v>6000</v>
      </c>
      <c r="F17" s="537"/>
      <c r="G17" s="545" t="s">
        <v>1454</v>
      </c>
      <c r="H17" s="545" t="s">
        <v>1455</v>
      </c>
      <c r="I17" s="537" t="s">
        <v>1410</v>
      </c>
      <c r="J17" s="540" t="s">
        <v>1411</v>
      </c>
      <c r="K17" s="546" t="s">
        <v>1456</v>
      </c>
      <c r="L17" s="547" t="s">
        <v>1413</v>
      </c>
      <c r="M17" s="543">
        <v>72000</v>
      </c>
      <c r="N17" s="546" t="s">
        <v>1457</v>
      </c>
      <c r="O17" s="475" t="s">
        <v>1420</v>
      </c>
      <c r="P17" s="543">
        <v>72000</v>
      </c>
    </row>
    <row r="18" spans="1:16" ht="13.5" customHeight="1" x14ac:dyDescent="0.2">
      <c r="A18" s="544" t="s">
        <v>1405</v>
      </c>
      <c r="B18" s="537" t="s">
        <v>1406</v>
      </c>
      <c r="C18" s="537" t="s">
        <v>86</v>
      </c>
      <c r="D18" s="545" t="s">
        <v>1421</v>
      </c>
      <c r="E18" s="543">
        <v>8000</v>
      </c>
      <c r="F18" s="537">
        <v>40632636</v>
      </c>
      <c r="G18" s="545" t="s">
        <v>1458</v>
      </c>
      <c r="H18" s="545" t="s">
        <v>1455</v>
      </c>
      <c r="I18" s="537" t="s">
        <v>1410</v>
      </c>
      <c r="J18" s="540" t="s">
        <v>1411</v>
      </c>
      <c r="K18" s="546" t="s">
        <v>1459</v>
      </c>
      <c r="L18" s="547" t="s">
        <v>1439</v>
      </c>
      <c r="M18" s="543">
        <v>50000</v>
      </c>
      <c r="N18" s="546" t="s">
        <v>1460</v>
      </c>
      <c r="O18" s="475" t="s">
        <v>1420</v>
      </c>
      <c r="P18" s="543">
        <v>50000</v>
      </c>
    </row>
    <row r="19" spans="1:16" ht="13.5" customHeight="1" x14ac:dyDescent="0.2">
      <c r="A19" s="544" t="s">
        <v>1405</v>
      </c>
      <c r="B19" s="537" t="s">
        <v>1406</v>
      </c>
      <c r="C19" s="537" t="s">
        <v>86</v>
      </c>
      <c r="D19" s="545" t="s">
        <v>1421</v>
      </c>
      <c r="E19" s="543">
        <v>8000</v>
      </c>
      <c r="F19" s="537">
        <v>40615890</v>
      </c>
      <c r="G19" s="545" t="s">
        <v>1461</v>
      </c>
      <c r="H19" s="545" t="s">
        <v>1462</v>
      </c>
      <c r="I19" s="537" t="s">
        <v>1410</v>
      </c>
      <c r="J19" s="540" t="s">
        <v>1411</v>
      </c>
      <c r="K19" s="546"/>
      <c r="L19" s="547"/>
      <c r="M19" s="543">
        <v>100000</v>
      </c>
      <c r="N19" s="546" t="s">
        <v>1463</v>
      </c>
      <c r="O19" s="475" t="s">
        <v>1420</v>
      </c>
      <c r="P19" s="543">
        <v>100000</v>
      </c>
    </row>
    <row r="20" spans="1:16" ht="13.5" customHeight="1" x14ac:dyDescent="0.2">
      <c r="A20" s="544" t="s">
        <v>1405</v>
      </c>
      <c r="B20" s="537" t="s">
        <v>1406</v>
      </c>
      <c r="C20" s="537" t="s">
        <v>86</v>
      </c>
      <c r="D20" s="545" t="s">
        <v>1421</v>
      </c>
      <c r="E20" s="543">
        <v>8000</v>
      </c>
      <c r="F20" s="537">
        <v>43115756</v>
      </c>
      <c r="G20" s="545" t="s">
        <v>1464</v>
      </c>
      <c r="H20" s="545" t="s">
        <v>1465</v>
      </c>
      <c r="I20" s="537" t="s">
        <v>1410</v>
      </c>
      <c r="J20" s="540" t="s">
        <v>1411</v>
      </c>
      <c r="K20" s="546" t="s">
        <v>1466</v>
      </c>
      <c r="L20" s="547" t="s">
        <v>1467</v>
      </c>
      <c r="M20" s="543">
        <v>9600</v>
      </c>
      <c r="N20" s="546" t="s">
        <v>1468</v>
      </c>
      <c r="O20" s="475" t="s">
        <v>1420</v>
      </c>
      <c r="P20" s="543">
        <v>9600</v>
      </c>
    </row>
    <row r="21" spans="1:16" ht="13.5" customHeight="1" x14ac:dyDescent="0.2">
      <c r="A21" s="475" t="s">
        <v>1469</v>
      </c>
      <c r="B21" s="475" t="s">
        <v>1470</v>
      </c>
      <c r="C21" s="475" t="s">
        <v>88</v>
      </c>
      <c r="D21" s="548" t="s">
        <v>1471</v>
      </c>
      <c r="E21" s="549">
        <v>2500</v>
      </c>
      <c r="F21" s="548" t="s">
        <v>1472</v>
      </c>
      <c r="G21" s="550" t="s">
        <v>1473</v>
      </c>
      <c r="H21" s="432" t="s">
        <v>1474</v>
      </c>
      <c r="I21" s="432" t="s">
        <v>1475</v>
      </c>
      <c r="J21" s="475" t="s">
        <v>1474</v>
      </c>
      <c r="K21" s="475">
        <v>1</v>
      </c>
      <c r="L21" s="475">
        <v>10</v>
      </c>
      <c r="M21" s="551">
        <f>+E21*L21</f>
        <v>25000</v>
      </c>
      <c r="N21" s="475">
        <v>1</v>
      </c>
      <c r="O21" s="475">
        <v>6</v>
      </c>
      <c r="P21" s="551">
        <f>+E21*O21</f>
        <v>15000</v>
      </c>
    </row>
    <row r="22" spans="1:16" ht="13.5" customHeight="1" x14ac:dyDescent="0.2">
      <c r="A22" s="475" t="s">
        <v>1469</v>
      </c>
      <c r="B22" s="475" t="s">
        <v>1470</v>
      </c>
      <c r="C22" s="475" t="s">
        <v>88</v>
      </c>
      <c r="D22" s="475" t="s">
        <v>1476</v>
      </c>
      <c r="E22" s="551">
        <v>2000</v>
      </c>
      <c r="F22" s="475" t="s">
        <v>1477</v>
      </c>
      <c r="G22" s="475" t="s">
        <v>1478</v>
      </c>
      <c r="H22" s="475" t="s">
        <v>1479</v>
      </c>
      <c r="I22" s="432" t="s">
        <v>1475</v>
      </c>
      <c r="J22" s="475" t="s">
        <v>1480</v>
      </c>
      <c r="K22" s="475">
        <v>1</v>
      </c>
      <c r="L22" s="475">
        <v>10</v>
      </c>
      <c r="M22" s="551">
        <f t="shared" ref="M22:M85" si="0">+E22*L22</f>
        <v>20000</v>
      </c>
      <c r="N22" s="475">
        <v>1</v>
      </c>
      <c r="O22" s="475">
        <v>6</v>
      </c>
      <c r="P22" s="551">
        <f t="shared" ref="P22:P85" si="1">+E22*O22</f>
        <v>12000</v>
      </c>
    </row>
    <row r="23" spans="1:16" ht="13.5" customHeight="1" x14ac:dyDescent="0.2">
      <c r="A23" s="475" t="s">
        <v>1469</v>
      </c>
      <c r="B23" s="475" t="s">
        <v>1470</v>
      </c>
      <c r="C23" s="475" t="s">
        <v>88</v>
      </c>
      <c r="D23" s="475" t="s">
        <v>1476</v>
      </c>
      <c r="E23" s="551">
        <v>2000</v>
      </c>
      <c r="F23" s="475" t="s">
        <v>1481</v>
      </c>
      <c r="G23" s="475" t="s">
        <v>1482</v>
      </c>
      <c r="H23" s="475" t="s">
        <v>1479</v>
      </c>
      <c r="I23" s="432" t="s">
        <v>1475</v>
      </c>
      <c r="J23" s="475" t="s">
        <v>1480</v>
      </c>
      <c r="K23" s="475">
        <v>1</v>
      </c>
      <c r="L23" s="475">
        <v>10</v>
      </c>
      <c r="M23" s="551">
        <f t="shared" si="0"/>
        <v>20000</v>
      </c>
      <c r="N23" s="475">
        <v>1</v>
      </c>
      <c r="O23" s="475">
        <v>6</v>
      </c>
      <c r="P23" s="551">
        <f t="shared" si="1"/>
        <v>12000</v>
      </c>
    </row>
    <row r="24" spans="1:16" ht="13.5" customHeight="1" x14ac:dyDescent="0.2">
      <c r="A24" s="475" t="s">
        <v>1469</v>
      </c>
      <c r="B24" s="475" t="s">
        <v>1470</v>
      </c>
      <c r="C24" s="475" t="s">
        <v>88</v>
      </c>
      <c r="D24" s="475" t="s">
        <v>1476</v>
      </c>
      <c r="E24" s="551">
        <v>2000</v>
      </c>
      <c r="F24" s="475" t="s">
        <v>1483</v>
      </c>
      <c r="G24" s="475" t="s">
        <v>1484</v>
      </c>
      <c r="H24" s="475" t="s">
        <v>1479</v>
      </c>
      <c r="I24" s="432" t="s">
        <v>1475</v>
      </c>
      <c r="J24" s="475" t="s">
        <v>1480</v>
      </c>
      <c r="K24" s="475">
        <v>1</v>
      </c>
      <c r="L24" s="475">
        <v>10</v>
      </c>
      <c r="M24" s="551">
        <f t="shared" si="0"/>
        <v>20000</v>
      </c>
      <c r="N24" s="475">
        <v>1</v>
      </c>
      <c r="O24" s="475">
        <v>6</v>
      </c>
      <c r="P24" s="551">
        <f t="shared" si="1"/>
        <v>12000</v>
      </c>
    </row>
    <row r="25" spans="1:16" ht="13.5" customHeight="1" x14ac:dyDescent="0.2">
      <c r="A25" s="475" t="s">
        <v>1469</v>
      </c>
      <c r="B25" s="475" t="s">
        <v>1470</v>
      </c>
      <c r="C25" s="475" t="s">
        <v>88</v>
      </c>
      <c r="D25" s="475" t="s">
        <v>1476</v>
      </c>
      <c r="E25" s="551">
        <v>2000</v>
      </c>
      <c r="F25" s="475" t="s">
        <v>1485</v>
      </c>
      <c r="G25" s="475" t="s">
        <v>1486</v>
      </c>
      <c r="H25" s="475" t="s">
        <v>1479</v>
      </c>
      <c r="I25" s="432" t="s">
        <v>1475</v>
      </c>
      <c r="J25" s="475" t="s">
        <v>1480</v>
      </c>
      <c r="K25" s="475">
        <v>1</v>
      </c>
      <c r="L25" s="475">
        <v>10</v>
      </c>
      <c r="M25" s="551">
        <f t="shared" si="0"/>
        <v>20000</v>
      </c>
      <c r="N25" s="475">
        <v>1</v>
      </c>
      <c r="O25" s="475">
        <v>6</v>
      </c>
      <c r="P25" s="551">
        <f t="shared" si="1"/>
        <v>12000</v>
      </c>
    </row>
    <row r="26" spans="1:16" ht="13.5" customHeight="1" x14ac:dyDescent="0.2">
      <c r="A26" s="475" t="s">
        <v>1469</v>
      </c>
      <c r="B26" s="475" t="s">
        <v>1470</v>
      </c>
      <c r="C26" s="475" t="s">
        <v>88</v>
      </c>
      <c r="D26" s="475" t="s">
        <v>1487</v>
      </c>
      <c r="E26" s="551">
        <v>4500</v>
      </c>
      <c r="F26" s="475" t="s">
        <v>1488</v>
      </c>
      <c r="G26" s="475" t="s">
        <v>1489</v>
      </c>
      <c r="H26" s="475" t="s">
        <v>1479</v>
      </c>
      <c r="I26" s="432" t="s">
        <v>1475</v>
      </c>
      <c r="J26" s="475" t="s">
        <v>1480</v>
      </c>
      <c r="K26" s="475">
        <v>1</v>
      </c>
      <c r="L26" s="475">
        <v>10</v>
      </c>
      <c r="M26" s="551">
        <f t="shared" si="0"/>
        <v>45000</v>
      </c>
      <c r="N26" s="475">
        <v>1</v>
      </c>
      <c r="O26" s="475"/>
      <c r="P26" s="551">
        <f>+E26*O37</f>
        <v>27000</v>
      </c>
    </row>
    <row r="27" spans="1:16" ht="13.5" customHeight="1" x14ac:dyDescent="0.2">
      <c r="A27" s="475" t="s">
        <v>1469</v>
      </c>
      <c r="B27" s="475" t="s">
        <v>1470</v>
      </c>
      <c r="C27" s="475" t="s">
        <v>88</v>
      </c>
      <c r="D27" s="475" t="s">
        <v>1487</v>
      </c>
      <c r="E27" s="551">
        <v>4500</v>
      </c>
      <c r="F27" s="475" t="s">
        <v>1490</v>
      </c>
      <c r="G27" s="475" t="s">
        <v>1491</v>
      </c>
      <c r="H27" s="475" t="s">
        <v>1492</v>
      </c>
      <c r="I27" s="432" t="s">
        <v>1475</v>
      </c>
      <c r="J27" s="475" t="s">
        <v>1480</v>
      </c>
      <c r="K27" s="475">
        <v>1</v>
      </c>
      <c r="L27" s="475">
        <v>10</v>
      </c>
      <c r="M27" s="551">
        <f t="shared" si="0"/>
        <v>45000</v>
      </c>
      <c r="N27" s="475">
        <v>1</v>
      </c>
      <c r="O27" s="475">
        <v>6</v>
      </c>
      <c r="P27" s="551">
        <f t="shared" si="1"/>
        <v>27000</v>
      </c>
    </row>
    <row r="28" spans="1:16" ht="13.5" customHeight="1" x14ac:dyDescent="0.2">
      <c r="A28" s="475" t="s">
        <v>1469</v>
      </c>
      <c r="B28" s="475" t="s">
        <v>1470</v>
      </c>
      <c r="C28" s="475" t="s">
        <v>88</v>
      </c>
      <c r="D28" s="475" t="s">
        <v>1487</v>
      </c>
      <c r="E28" s="551">
        <v>4500</v>
      </c>
      <c r="F28" s="475" t="s">
        <v>1493</v>
      </c>
      <c r="G28" s="475" t="s">
        <v>1494</v>
      </c>
      <c r="H28" s="475" t="s">
        <v>1492</v>
      </c>
      <c r="I28" s="432" t="s">
        <v>1475</v>
      </c>
      <c r="J28" s="475" t="s">
        <v>1480</v>
      </c>
      <c r="K28" s="475">
        <v>1</v>
      </c>
      <c r="L28" s="475">
        <v>10</v>
      </c>
      <c r="M28" s="551">
        <f t="shared" si="0"/>
        <v>45000</v>
      </c>
      <c r="N28" s="475">
        <v>1</v>
      </c>
      <c r="O28" s="475">
        <v>6</v>
      </c>
      <c r="P28" s="551">
        <f t="shared" si="1"/>
        <v>27000</v>
      </c>
    </row>
    <row r="29" spans="1:16" ht="13.5" customHeight="1" x14ac:dyDescent="0.2">
      <c r="A29" s="475" t="s">
        <v>1469</v>
      </c>
      <c r="B29" s="475" t="s">
        <v>1470</v>
      </c>
      <c r="C29" s="475" t="s">
        <v>88</v>
      </c>
      <c r="D29" s="475" t="s">
        <v>1487</v>
      </c>
      <c r="E29" s="551">
        <v>4500</v>
      </c>
      <c r="F29" s="475" t="s">
        <v>1495</v>
      </c>
      <c r="G29" s="475" t="s">
        <v>1496</v>
      </c>
      <c r="H29" s="475" t="s">
        <v>1479</v>
      </c>
      <c r="I29" s="432" t="s">
        <v>1475</v>
      </c>
      <c r="J29" s="475" t="s">
        <v>1480</v>
      </c>
      <c r="K29" s="475">
        <v>1</v>
      </c>
      <c r="L29" s="475">
        <v>10</v>
      </c>
      <c r="M29" s="551">
        <f t="shared" si="0"/>
        <v>45000</v>
      </c>
      <c r="N29" s="475">
        <v>1</v>
      </c>
      <c r="O29" s="475">
        <v>6</v>
      </c>
      <c r="P29" s="551">
        <f t="shared" si="1"/>
        <v>27000</v>
      </c>
    </row>
    <row r="30" spans="1:16" ht="13.5" customHeight="1" x14ac:dyDescent="0.2">
      <c r="A30" s="475" t="s">
        <v>1469</v>
      </c>
      <c r="B30" s="475" t="s">
        <v>1470</v>
      </c>
      <c r="C30" s="475" t="s">
        <v>88</v>
      </c>
      <c r="D30" s="475" t="s">
        <v>1497</v>
      </c>
      <c r="E30" s="551">
        <v>1150</v>
      </c>
      <c r="F30" s="475" t="s">
        <v>1498</v>
      </c>
      <c r="G30" s="548" t="s">
        <v>1499</v>
      </c>
      <c r="H30" s="475" t="s">
        <v>1500</v>
      </c>
      <c r="I30" s="432" t="s">
        <v>1475</v>
      </c>
      <c r="J30" s="475" t="s">
        <v>1500</v>
      </c>
      <c r="K30" s="475">
        <v>1</v>
      </c>
      <c r="L30" s="475">
        <v>10</v>
      </c>
      <c r="M30" s="551">
        <f t="shared" si="0"/>
        <v>11500</v>
      </c>
      <c r="N30" s="475">
        <v>1</v>
      </c>
      <c r="O30" s="475">
        <v>6</v>
      </c>
      <c r="P30" s="551">
        <f t="shared" si="1"/>
        <v>6900</v>
      </c>
    </row>
    <row r="31" spans="1:16" ht="13.5" customHeight="1" x14ac:dyDescent="0.2">
      <c r="A31" s="475" t="s">
        <v>1469</v>
      </c>
      <c r="B31" s="475" t="s">
        <v>1470</v>
      </c>
      <c r="C31" s="475" t="s">
        <v>88</v>
      </c>
      <c r="D31" s="475" t="s">
        <v>1497</v>
      </c>
      <c r="E31" s="551">
        <v>1150</v>
      </c>
      <c r="F31" s="475" t="s">
        <v>1501</v>
      </c>
      <c r="G31" s="548" t="s">
        <v>1502</v>
      </c>
      <c r="H31" s="475" t="s">
        <v>1500</v>
      </c>
      <c r="I31" s="432" t="s">
        <v>1475</v>
      </c>
      <c r="J31" s="475" t="s">
        <v>1500</v>
      </c>
      <c r="K31" s="475">
        <v>1</v>
      </c>
      <c r="L31" s="475">
        <v>10</v>
      </c>
      <c r="M31" s="551">
        <f t="shared" si="0"/>
        <v>11500</v>
      </c>
      <c r="N31" s="475">
        <v>1</v>
      </c>
      <c r="O31" s="475">
        <v>6</v>
      </c>
      <c r="P31" s="551">
        <f t="shared" si="1"/>
        <v>6900</v>
      </c>
    </row>
    <row r="32" spans="1:16" ht="13.5" customHeight="1" x14ac:dyDescent="0.2">
      <c r="A32" s="475" t="s">
        <v>1469</v>
      </c>
      <c r="B32" s="475" t="s">
        <v>1470</v>
      </c>
      <c r="C32" s="475" t="s">
        <v>88</v>
      </c>
      <c r="D32" s="475" t="s">
        <v>1497</v>
      </c>
      <c r="E32" s="551">
        <v>1150</v>
      </c>
      <c r="F32" s="475" t="s">
        <v>1503</v>
      </c>
      <c r="G32" s="548" t="s">
        <v>1504</v>
      </c>
      <c r="H32" s="475" t="s">
        <v>1500</v>
      </c>
      <c r="I32" s="432" t="s">
        <v>1475</v>
      </c>
      <c r="J32" s="475" t="s">
        <v>1500</v>
      </c>
      <c r="K32" s="475">
        <v>1</v>
      </c>
      <c r="L32" s="475">
        <v>10</v>
      </c>
      <c r="M32" s="551">
        <f t="shared" si="0"/>
        <v>11500</v>
      </c>
      <c r="N32" s="475">
        <v>1</v>
      </c>
      <c r="O32" s="475">
        <v>6</v>
      </c>
      <c r="P32" s="551">
        <f t="shared" si="1"/>
        <v>6900</v>
      </c>
    </row>
    <row r="33" spans="1:16" ht="13.5" customHeight="1" x14ac:dyDescent="0.2">
      <c r="A33" s="475" t="s">
        <v>1469</v>
      </c>
      <c r="B33" s="475" t="s">
        <v>1470</v>
      </c>
      <c r="C33" s="475" t="s">
        <v>88</v>
      </c>
      <c r="D33" s="475" t="s">
        <v>1497</v>
      </c>
      <c r="E33" s="551">
        <v>1150</v>
      </c>
      <c r="F33" s="475" t="s">
        <v>1505</v>
      </c>
      <c r="G33" s="548" t="s">
        <v>1506</v>
      </c>
      <c r="H33" s="475" t="s">
        <v>1500</v>
      </c>
      <c r="I33" s="432" t="s">
        <v>1475</v>
      </c>
      <c r="J33" s="475" t="s">
        <v>1500</v>
      </c>
      <c r="K33" s="475">
        <v>1</v>
      </c>
      <c r="L33" s="475">
        <v>10</v>
      </c>
      <c r="M33" s="551">
        <f t="shared" si="0"/>
        <v>11500</v>
      </c>
      <c r="N33" s="475">
        <v>1</v>
      </c>
      <c r="O33" s="475">
        <v>6</v>
      </c>
      <c r="P33" s="551">
        <f t="shared" si="1"/>
        <v>6900</v>
      </c>
    </row>
    <row r="34" spans="1:16" ht="13.5" customHeight="1" x14ac:dyDescent="0.2">
      <c r="A34" s="475" t="s">
        <v>1469</v>
      </c>
      <c r="B34" s="475" t="s">
        <v>1470</v>
      </c>
      <c r="C34" s="475" t="s">
        <v>88</v>
      </c>
      <c r="D34" s="475" t="s">
        <v>1497</v>
      </c>
      <c r="E34" s="551">
        <v>1150</v>
      </c>
      <c r="F34" s="475" t="s">
        <v>1507</v>
      </c>
      <c r="G34" s="548" t="s">
        <v>1508</v>
      </c>
      <c r="H34" s="475" t="s">
        <v>1500</v>
      </c>
      <c r="I34" s="432" t="s">
        <v>1475</v>
      </c>
      <c r="J34" s="475" t="s">
        <v>1500</v>
      </c>
      <c r="K34" s="475">
        <v>1</v>
      </c>
      <c r="L34" s="475">
        <v>10</v>
      </c>
      <c r="M34" s="551">
        <f t="shared" si="0"/>
        <v>11500</v>
      </c>
      <c r="N34" s="475">
        <v>1</v>
      </c>
      <c r="O34" s="475">
        <v>6</v>
      </c>
      <c r="P34" s="551">
        <f t="shared" si="1"/>
        <v>6900</v>
      </c>
    </row>
    <row r="35" spans="1:16" ht="13.5" customHeight="1" x14ac:dyDescent="0.2">
      <c r="A35" s="475" t="s">
        <v>1469</v>
      </c>
      <c r="B35" s="475" t="s">
        <v>1470</v>
      </c>
      <c r="C35" s="475" t="s">
        <v>88</v>
      </c>
      <c r="D35" s="475" t="s">
        <v>1497</v>
      </c>
      <c r="E35" s="551">
        <v>1150</v>
      </c>
      <c r="F35" s="475" t="s">
        <v>1509</v>
      </c>
      <c r="G35" s="548" t="s">
        <v>1510</v>
      </c>
      <c r="H35" s="475" t="s">
        <v>1500</v>
      </c>
      <c r="I35" s="432" t="s">
        <v>1475</v>
      </c>
      <c r="J35" s="475" t="s">
        <v>1500</v>
      </c>
      <c r="K35" s="475">
        <v>1</v>
      </c>
      <c r="L35" s="475">
        <v>10</v>
      </c>
      <c r="M35" s="551">
        <f t="shared" si="0"/>
        <v>11500</v>
      </c>
      <c r="N35" s="475">
        <v>1</v>
      </c>
      <c r="O35" s="475">
        <v>6</v>
      </c>
      <c r="P35" s="551">
        <f t="shared" si="1"/>
        <v>6900</v>
      </c>
    </row>
    <row r="36" spans="1:16" ht="13.5" customHeight="1" x14ac:dyDescent="0.2">
      <c r="A36" s="475" t="s">
        <v>1469</v>
      </c>
      <c r="B36" s="475" t="s">
        <v>1470</v>
      </c>
      <c r="C36" s="475" t="s">
        <v>88</v>
      </c>
      <c r="D36" s="475" t="s">
        <v>1497</v>
      </c>
      <c r="E36" s="551">
        <v>1150</v>
      </c>
      <c r="F36" s="475" t="s">
        <v>1511</v>
      </c>
      <c r="G36" s="548" t="s">
        <v>1512</v>
      </c>
      <c r="H36" s="475" t="s">
        <v>1500</v>
      </c>
      <c r="I36" s="432" t="s">
        <v>1475</v>
      </c>
      <c r="J36" s="475" t="s">
        <v>1500</v>
      </c>
      <c r="K36" s="475">
        <v>1</v>
      </c>
      <c r="L36" s="475">
        <v>10</v>
      </c>
      <c r="M36" s="551">
        <f t="shared" si="0"/>
        <v>11500</v>
      </c>
      <c r="N36" s="475">
        <v>1</v>
      </c>
      <c r="O36" s="475">
        <v>6</v>
      </c>
      <c r="P36" s="551">
        <f t="shared" si="1"/>
        <v>6900</v>
      </c>
    </row>
    <row r="37" spans="1:16" ht="13.5" customHeight="1" x14ac:dyDescent="0.2">
      <c r="A37" s="475" t="s">
        <v>1469</v>
      </c>
      <c r="B37" s="475" t="s">
        <v>1470</v>
      </c>
      <c r="C37" s="475" t="s">
        <v>88</v>
      </c>
      <c r="D37" s="475" t="s">
        <v>1497</v>
      </c>
      <c r="E37" s="551">
        <v>1150</v>
      </c>
      <c r="F37" s="475" t="s">
        <v>1513</v>
      </c>
      <c r="G37" s="548" t="s">
        <v>1514</v>
      </c>
      <c r="H37" s="475" t="s">
        <v>1500</v>
      </c>
      <c r="I37" s="432" t="s">
        <v>1475</v>
      </c>
      <c r="J37" s="475" t="s">
        <v>1500</v>
      </c>
      <c r="K37" s="475">
        <v>1</v>
      </c>
      <c r="L37" s="475">
        <v>10</v>
      </c>
      <c r="M37" s="551">
        <f t="shared" si="0"/>
        <v>11500</v>
      </c>
      <c r="N37" s="475">
        <v>1</v>
      </c>
      <c r="O37" s="475">
        <v>6</v>
      </c>
      <c r="P37" s="551">
        <f t="shared" si="1"/>
        <v>6900</v>
      </c>
    </row>
    <row r="38" spans="1:16" ht="13.5" customHeight="1" x14ac:dyDescent="0.2">
      <c r="A38" s="475" t="s">
        <v>1469</v>
      </c>
      <c r="B38" s="475" t="s">
        <v>1470</v>
      </c>
      <c r="C38" s="475" t="s">
        <v>88</v>
      </c>
      <c r="D38" s="475" t="s">
        <v>1497</v>
      </c>
      <c r="E38" s="551">
        <v>1150</v>
      </c>
      <c r="F38" s="475" t="s">
        <v>1515</v>
      </c>
      <c r="G38" s="548" t="s">
        <v>1516</v>
      </c>
      <c r="H38" s="475" t="s">
        <v>1500</v>
      </c>
      <c r="I38" s="432" t="s">
        <v>1475</v>
      </c>
      <c r="J38" s="475" t="s">
        <v>1500</v>
      </c>
      <c r="K38" s="475">
        <v>1</v>
      </c>
      <c r="L38" s="475">
        <v>10</v>
      </c>
      <c r="M38" s="551">
        <f t="shared" si="0"/>
        <v>11500</v>
      </c>
      <c r="N38" s="475">
        <v>1</v>
      </c>
      <c r="O38" s="475">
        <v>6</v>
      </c>
      <c r="P38" s="551">
        <f t="shared" si="1"/>
        <v>6900</v>
      </c>
    </row>
    <row r="39" spans="1:16" ht="13.5" customHeight="1" x14ac:dyDescent="0.2">
      <c r="A39" s="475" t="s">
        <v>1469</v>
      </c>
      <c r="B39" s="475" t="s">
        <v>1470</v>
      </c>
      <c r="C39" s="475" t="s">
        <v>88</v>
      </c>
      <c r="D39" s="475" t="s">
        <v>1497</v>
      </c>
      <c r="E39" s="551">
        <v>1150</v>
      </c>
      <c r="F39" s="475" t="s">
        <v>1517</v>
      </c>
      <c r="G39" s="548" t="s">
        <v>1518</v>
      </c>
      <c r="H39" s="475" t="s">
        <v>1500</v>
      </c>
      <c r="I39" s="432" t="s">
        <v>1475</v>
      </c>
      <c r="J39" s="475" t="s">
        <v>1500</v>
      </c>
      <c r="K39" s="475">
        <v>1</v>
      </c>
      <c r="L39" s="475">
        <v>10</v>
      </c>
      <c r="M39" s="551">
        <f t="shared" si="0"/>
        <v>11500</v>
      </c>
      <c r="N39" s="475">
        <v>1</v>
      </c>
      <c r="O39" s="475">
        <v>6</v>
      </c>
      <c r="P39" s="551">
        <f t="shared" si="1"/>
        <v>6900</v>
      </c>
    </row>
    <row r="40" spans="1:16" ht="13.5" customHeight="1" x14ac:dyDescent="0.2">
      <c r="A40" s="475" t="s">
        <v>1469</v>
      </c>
      <c r="B40" s="475" t="s">
        <v>1470</v>
      </c>
      <c r="C40" s="475" t="s">
        <v>88</v>
      </c>
      <c r="D40" s="475" t="s">
        <v>1497</v>
      </c>
      <c r="E40" s="551">
        <v>1150</v>
      </c>
      <c r="F40" s="475" t="s">
        <v>1519</v>
      </c>
      <c r="G40" s="548" t="s">
        <v>1520</v>
      </c>
      <c r="H40" s="475" t="s">
        <v>1500</v>
      </c>
      <c r="I40" s="432" t="s">
        <v>1475</v>
      </c>
      <c r="J40" s="475" t="s">
        <v>1500</v>
      </c>
      <c r="K40" s="475">
        <v>1</v>
      </c>
      <c r="L40" s="475">
        <v>10</v>
      </c>
      <c r="M40" s="551">
        <f t="shared" si="0"/>
        <v>11500</v>
      </c>
      <c r="N40" s="475">
        <v>1</v>
      </c>
      <c r="O40" s="475">
        <v>6</v>
      </c>
      <c r="P40" s="551">
        <f t="shared" si="1"/>
        <v>6900</v>
      </c>
    </row>
    <row r="41" spans="1:16" ht="13.5" customHeight="1" x14ac:dyDescent="0.2">
      <c r="A41" s="475" t="s">
        <v>1469</v>
      </c>
      <c r="B41" s="475" t="s">
        <v>1470</v>
      </c>
      <c r="C41" s="475" t="s">
        <v>88</v>
      </c>
      <c r="D41" s="475" t="s">
        <v>1497</v>
      </c>
      <c r="E41" s="551">
        <v>1150</v>
      </c>
      <c r="F41" s="475" t="s">
        <v>1521</v>
      </c>
      <c r="G41" s="548" t="s">
        <v>1522</v>
      </c>
      <c r="H41" s="475" t="s">
        <v>1500</v>
      </c>
      <c r="I41" s="432" t="s">
        <v>1475</v>
      </c>
      <c r="J41" s="475" t="s">
        <v>1500</v>
      </c>
      <c r="K41" s="475">
        <v>1</v>
      </c>
      <c r="L41" s="475">
        <v>10</v>
      </c>
      <c r="M41" s="551">
        <f t="shared" si="0"/>
        <v>11500</v>
      </c>
      <c r="N41" s="475">
        <v>1</v>
      </c>
      <c r="O41" s="475">
        <v>6</v>
      </c>
      <c r="P41" s="551">
        <f t="shared" si="1"/>
        <v>6900</v>
      </c>
    </row>
    <row r="42" spans="1:16" ht="13.5" customHeight="1" x14ac:dyDescent="0.2">
      <c r="A42" s="475" t="s">
        <v>1469</v>
      </c>
      <c r="B42" s="475" t="s">
        <v>1470</v>
      </c>
      <c r="C42" s="475" t="s">
        <v>88</v>
      </c>
      <c r="D42" s="475" t="s">
        <v>1497</v>
      </c>
      <c r="E42" s="551">
        <v>1150</v>
      </c>
      <c r="F42" s="475" t="s">
        <v>1523</v>
      </c>
      <c r="G42" s="548" t="s">
        <v>1524</v>
      </c>
      <c r="H42" s="475" t="s">
        <v>1500</v>
      </c>
      <c r="I42" s="432" t="s">
        <v>1475</v>
      </c>
      <c r="J42" s="475" t="s">
        <v>1500</v>
      </c>
      <c r="K42" s="475">
        <v>1</v>
      </c>
      <c r="L42" s="475">
        <v>10</v>
      </c>
      <c r="M42" s="551">
        <f t="shared" si="0"/>
        <v>11500</v>
      </c>
      <c r="N42" s="475">
        <v>1</v>
      </c>
      <c r="O42" s="475">
        <v>6</v>
      </c>
      <c r="P42" s="551">
        <f t="shared" si="1"/>
        <v>6900</v>
      </c>
    </row>
    <row r="43" spans="1:16" ht="13.5" customHeight="1" x14ac:dyDescent="0.2">
      <c r="A43" s="475" t="s">
        <v>1469</v>
      </c>
      <c r="B43" s="475" t="s">
        <v>1470</v>
      </c>
      <c r="C43" s="475" t="s">
        <v>88</v>
      </c>
      <c r="D43" s="475" t="s">
        <v>1497</v>
      </c>
      <c r="E43" s="551">
        <v>1150</v>
      </c>
      <c r="F43" s="475" t="s">
        <v>1525</v>
      </c>
      <c r="G43" s="548" t="s">
        <v>1526</v>
      </c>
      <c r="H43" s="475" t="s">
        <v>1500</v>
      </c>
      <c r="I43" s="432" t="s">
        <v>1475</v>
      </c>
      <c r="J43" s="475" t="s">
        <v>1500</v>
      </c>
      <c r="K43" s="475">
        <v>1</v>
      </c>
      <c r="L43" s="475">
        <v>10</v>
      </c>
      <c r="M43" s="551">
        <f t="shared" si="0"/>
        <v>11500</v>
      </c>
      <c r="N43" s="475">
        <v>1</v>
      </c>
      <c r="O43" s="475">
        <v>6</v>
      </c>
      <c r="P43" s="551">
        <f t="shared" si="1"/>
        <v>6900</v>
      </c>
    </row>
    <row r="44" spans="1:16" ht="13.5" customHeight="1" x14ac:dyDescent="0.2">
      <c r="A44" s="475" t="s">
        <v>1469</v>
      </c>
      <c r="B44" s="475" t="s">
        <v>1470</v>
      </c>
      <c r="C44" s="475" t="s">
        <v>88</v>
      </c>
      <c r="D44" s="475" t="s">
        <v>1497</v>
      </c>
      <c r="E44" s="551">
        <v>1150</v>
      </c>
      <c r="F44" s="475" t="s">
        <v>1527</v>
      </c>
      <c r="G44" s="548" t="s">
        <v>1528</v>
      </c>
      <c r="H44" s="475" t="s">
        <v>1500</v>
      </c>
      <c r="I44" s="432" t="s">
        <v>1475</v>
      </c>
      <c r="J44" s="475" t="s">
        <v>1500</v>
      </c>
      <c r="K44" s="475">
        <v>1</v>
      </c>
      <c r="L44" s="475">
        <v>10</v>
      </c>
      <c r="M44" s="551">
        <f t="shared" si="0"/>
        <v>11500</v>
      </c>
      <c r="N44" s="475">
        <v>1</v>
      </c>
      <c r="O44" s="475">
        <v>6</v>
      </c>
      <c r="P44" s="551">
        <f t="shared" si="1"/>
        <v>6900</v>
      </c>
    </row>
    <row r="45" spans="1:16" ht="13.5" customHeight="1" x14ac:dyDescent="0.2">
      <c r="A45" s="475" t="s">
        <v>1469</v>
      </c>
      <c r="B45" s="475" t="s">
        <v>1470</v>
      </c>
      <c r="C45" s="475" t="s">
        <v>88</v>
      </c>
      <c r="D45" s="475" t="s">
        <v>1529</v>
      </c>
      <c r="E45" s="551">
        <v>2000</v>
      </c>
      <c r="F45" s="475" t="s">
        <v>1530</v>
      </c>
      <c r="G45" s="475" t="s">
        <v>1531</v>
      </c>
      <c r="H45" s="475" t="s">
        <v>1532</v>
      </c>
      <c r="I45" s="432" t="s">
        <v>1475</v>
      </c>
      <c r="J45" s="475" t="s">
        <v>1532</v>
      </c>
      <c r="K45" s="475">
        <v>1</v>
      </c>
      <c r="L45" s="475">
        <v>10</v>
      </c>
      <c r="M45" s="551">
        <f t="shared" si="0"/>
        <v>20000</v>
      </c>
      <c r="N45" s="475">
        <v>1</v>
      </c>
      <c r="O45" s="475">
        <v>6</v>
      </c>
      <c r="P45" s="551">
        <f t="shared" si="1"/>
        <v>12000</v>
      </c>
    </row>
    <row r="46" spans="1:16" ht="13.5" customHeight="1" x14ac:dyDescent="0.2">
      <c r="A46" s="475" t="s">
        <v>1469</v>
      </c>
      <c r="B46" s="475" t="s">
        <v>1470</v>
      </c>
      <c r="C46" s="475" t="s">
        <v>88</v>
      </c>
      <c r="D46" s="475" t="s">
        <v>1529</v>
      </c>
      <c r="E46" s="551">
        <v>2000</v>
      </c>
      <c r="F46" s="475" t="s">
        <v>1533</v>
      </c>
      <c r="G46" s="475" t="s">
        <v>1534</v>
      </c>
      <c r="H46" s="475" t="s">
        <v>1532</v>
      </c>
      <c r="I46" s="432" t="s">
        <v>1475</v>
      </c>
      <c r="J46" s="475" t="s">
        <v>1532</v>
      </c>
      <c r="K46" s="475">
        <v>1</v>
      </c>
      <c r="L46" s="475">
        <v>10</v>
      </c>
      <c r="M46" s="551">
        <f t="shared" si="0"/>
        <v>20000</v>
      </c>
      <c r="N46" s="475">
        <v>1</v>
      </c>
      <c r="O46" s="475">
        <v>6</v>
      </c>
      <c r="P46" s="551">
        <f t="shared" si="1"/>
        <v>12000</v>
      </c>
    </row>
    <row r="47" spans="1:16" ht="13.5" customHeight="1" x14ac:dyDescent="0.2">
      <c r="A47" s="475" t="s">
        <v>1469</v>
      </c>
      <c r="B47" s="475" t="s">
        <v>1470</v>
      </c>
      <c r="C47" s="475" t="s">
        <v>88</v>
      </c>
      <c r="D47" s="475" t="s">
        <v>1529</v>
      </c>
      <c r="E47" s="551">
        <v>2000</v>
      </c>
      <c r="F47" s="475" t="s">
        <v>1535</v>
      </c>
      <c r="G47" s="475" t="s">
        <v>1536</v>
      </c>
      <c r="H47" s="475" t="s">
        <v>1532</v>
      </c>
      <c r="I47" s="432" t="s">
        <v>1475</v>
      </c>
      <c r="J47" s="475" t="s">
        <v>1532</v>
      </c>
      <c r="K47" s="475">
        <v>1</v>
      </c>
      <c r="L47" s="475">
        <v>10</v>
      </c>
      <c r="M47" s="551">
        <f t="shared" si="0"/>
        <v>20000</v>
      </c>
      <c r="N47" s="475">
        <v>1</v>
      </c>
      <c r="O47" s="475">
        <v>6</v>
      </c>
      <c r="P47" s="551">
        <f t="shared" si="1"/>
        <v>12000</v>
      </c>
    </row>
    <row r="48" spans="1:16" ht="13.5" customHeight="1" x14ac:dyDescent="0.2">
      <c r="A48" s="475" t="s">
        <v>1469</v>
      </c>
      <c r="B48" s="475" t="s">
        <v>1470</v>
      </c>
      <c r="C48" s="475" t="s">
        <v>88</v>
      </c>
      <c r="D48" s="475" t="s">
        <v>1529</v>
      </c>
      <c r="E48" s="551">
        <v>2000</v>
      </c>
      <c r="F48" s="475" t="s">
        <v>1537</v>
      </c>
      <c r="G48" s="475" t="s">
        <v>1538</v>
      </c>
      <c r="H48" s="475" t="s">
        <v>1532</v>
      </c>
      <c r="I48" s="432" t="s">
        <v>1475</v>
      </c>
      <c r="J48" s="475" t="s">
        <v>1532</v>
      </c>
      <c r="K48" s="475">
        <v>1</v>
      </c>
      <c r="L48" s="475">
        <v>10</v>
      </c>
      <c r="M48" s="551">
        <f t="shared" si="0"/>
        <v>20000</v>
      </c>
      <c r="N48" s="475">
        <v>1</v>
      </c>
      <c r="O48" s="475">
        <v>6</v>
      </c>
      <c r="P48" s="551">
        <f t="shared" si="1"/>
        <v>12000</v>
      </c>
    </row>
    <row r="49" spans="1:16" ht="13.5" customHeight="1" x14ac:dyDescent="0.2">
      <c r="A49" s="475" t="s">
        <v>1469</v>
      </c>
      <c r="B49" s="475" t="s">
        <v>1470</v>
      </c>
      <c r="C49" s="475" t="s">
        <v>88</v>
      </c>
      <c r="D49" s="475" t="s">
        <v>1529</v>
      </c>
      <c r="E49" s="551">
        <v>2000</v>
      </c>
      <c r="F49" s="475" t="s">
        <v>1539</v>
      </c>
      <c r="G49" s="475" t="s">
        <v>1540</v>
      </c>
      <c r="H49" s="475" t="s">
        <v>1532</v>
      </c>
      <c r="I49" s="432" t="s">
        <v>1475</v>
      </c>
      <c r="J49" s="475" t="s">
        <v>1532</v>
      </c>
      <c r="K49" s="475">
        <v>1</v>
      </c>
      <c r="L49" s="475">
        <v>10</v>
      </c>
      <c r="M49" s="551">
        <f t="shared" si="0"/>
        <v>20000</v>
      </c>
      <c r="N49" s="475">
        <v>1</v>
      </c>
      <c r="O49" s="475">
        <v>6</v>
      </c>
      <c r="P49" s="551">
        <f t="shared" si="1"/>
        <v>12000</v>
      </c>
    </row>
    <row r="50" spans="1:16" ht="13.5" customHeight="1" x14ac:dyDescent="0.2">
      <c r="A50" s="475" t="s">
        <v>1469</v>
      </c>
      <c r="B50" s="475" t="s">
        <v>1470</v>
      </c>
      <c r="C50" s="475" t="s">
        <v>88</v>
      </c>
      <c r="D50" s="475" t="s">
        <v>1529</v>
      </c>
      <c r="E50" s="551">
        <v>2000</v>
      </c>
      <c r="F50" s="475" t="s">
        <v>1541</v>
      </c>
      <c r="G50" s="475" t="s">
        <v>1542</v>
      </c>
      <c r="H50" s="475" t="s">
        <v>1532</v>
      </c>
      <c r="I50" s="432" t="s">
        <v>1475</v>
      </c>
      <c r="J50" s="475" t="s">
        <v>1532</v>
      </c>
      <c r="K50" s="475">
        <v>1</v>
      </c>
      <c r="L50" s="475">
        <v>10</v>
      </c>
      <c r="M50" s="551">
        <f t="shared" si="0"/>
        <v>20000</v>
      </c>
      <c r="N50" s="475">
        <v>1</v>
      </c>
      <c r="O50" s="475">
        <v>6</v>
      </c>
      <c r="P50" s="551">
        <f t="shared" si="1"/>
        <v>12000</v>
      </c>
    </row>
    <row r="51" spans="1:16" ht="13.5" customHeight="1" x14ac:dyDescent="0.2">
      <c r="A51" s="475" t="s">
        <v>1469</v>
      </c>
      <c r="B51" s="475" t="s">
        <v>1470</v>
      </c>
      <c r="C51" s="475" t="s">
        <v>88</v>
      </c>
      <c r="D51" s="475" t="s">
        <v>1543</v>
      </c>
      <c r="E51" s="551">
        <v>2000</v>
      </c>
      <c r="F51" s="475" t="s">
        <v>1544</v>
      </c>
      <c r="G51" s="475" t="s">
        <v>1545</v>
      </c>
      <c r="H51" s="475" t="s">
        <v>1532</v>
      </c>
      <c r="I51" s="432" t="s">
        <v>1475</v>
      </c>
      <c r="J51" s="475" t="s">
        <v>1532</v>
      </c>
      <c r="K51" s="475">
        <v>1</v>
      </c>
      <c r="L51" s="475">
        <v>10</v>
      </c>
      <c r="M51" s="551">
        <f t="shared" si="0"/>
        <v>20000</v>
      </c>
      <c r="N51" s="475">
        <v>1</v>
      </c>
      <c r="O51" s="475">
        <v>6</v>
      </c>
      <c r="P51" s="551">
        <f t="shared" si="1"/>
        <v>12000</v>
      </c>
    </row>
    <row r="52" spans="1:16" ht="13.5" customHeight="1" x14ac:dyDescent="0.2">
      <c r="A52" s="475" t="s">
        <v>1469</v>
      </c>
      <c r="B52" s="475" t="s">
        <v>1470</v>
      </c>
      <c r="C52" s="475" t="s">
        <v>88</v>
      </c>
      <c r="D52" s="475" t="s">
        <v>1543</v>
      </c>
      <c r="E52" s="551">
        <v>2000</v>
      </c>
      <c r="F52" s="475" t="s">
        <v>1546</v>
      </c>
      <c r="G52" s="475" t="s">
        <v>1547</v>
      </c>
      <c r="H52" s="475" t="s">
        <v>1532</v>
      </c>
      <c r="I52" s="432" t="s">
        <v>1475</v>
      </c>
      <c r="J52" s="475" t="s">
        <v>1532</v>
      </c>
      <c r="K52" s="475">
        <v>1</v>
      </c>
      <c r="L52" s="475">
        <v>10</v>
      </c>
      <c r="M52" s="551">
        <f t="shared" si="0"/>
        <v>20000</v>
      </c>
      <c r="N52" s="475">
        <v>1</v>
      </c>
      <c r="O52" s="475">
        <v>6</v>
      </c>
      <c r="P52" s="551">
        <f t="shared" si="1"/>
        <v>12000</v>
      </c>
    </row>
    <row r="53" spans="1:16" ht="13.5" customHeight="1" x14ac:dyDescent="0.2">
      <c r="A53" s="475" t="s">
        <v>1469</v>
      </c>
      <c r="B53" s="475" t="s">
        <v>1470</v>
      </c>
      <c r="C53" s="475" t="s">
        <v>88</v>
      </c>
      <c r="D53" s="475" t="s">
        <v>1529</v>
      </c>
      <c r="E53" s="551">
        <v>2000</v>
      </c>
      <c r="F53" s="475" t="s">
        <v>1548</v>
      </c>
      <c r="G53" s="475" t="s">
        <v>1549</v>
      </c>
      <c r="H53" s="475" t="s">
        <v>1532</v>
      </c>
      <c r="I53" s="432" t="s">
        <v>1475</v>
      </c>
      <c r="J53" s="475" t="s">
        <v>1532</v>
      </c>
      <c r="K53" s="475">
        <v>1</v>
      </c>
      <c r="L53" s="475">
        <v>10</v>
      </c>
      <c r="M53" s="551">
        <f t="shared" si="0"/>
        <v>20000</v>
      </c>
      <c r="N53" s="475">
        <v>1</v>
      </c>
      <c r="O53" s="475">
        <v>6</v>
      </c>
      <c r="P53" s="551">
        <f t="shared" si="1"/>
        <v>12000</v>
      </c>
    </row>
    <row r="54" spans="1:16" ht="13.5" customHeight="1" x14ac:dyDescent="0.2">
      <c r="A54" s="475" t="s">
        <v>1469</v>
      </c>
      <c r="B54" s="475" t="s">
        <v>1470</v>
      </c>
      <c r="C54" s="475" t="s">
        <v>88</v>
      </c>
      <c r="D54" s="475" t="s">
        <v>1529</v>
      </c>
      <c r="E54" s="551">
        <v>2000</v>
      </c>
      <c r="F54" s="475" t="s">
        <v>1550</v>
      </c>
      <c r="G54" s="475" t="s">
        <v>1551</v>
      </c>
      <c r="H54" s="475" t="s">
        <v>1532</v>
      </c>
      <c r="I54" s="432" t="s">
        <v>1475</v>
      </c>
      <c r="J54" s="475" t="s">
        <v>1532</v>
      </c>
      <c r="K54" s="475">
        <v>1</v>
      </c>
      <c r="L54" s="475">
        <v>10</v>
      </c>
      <c r="M54" s="551">
        <f t="shared" si="0"/>
        <v>20000</v>
      </c>
      <c r="N54" s="475">
        <v>1</v>
      </c>
      <c r="O54" s="475">
        <v>6</v>
      </c>
      <c r="P54" s="551">
        <f t="shared" si="1"/>
        <v>12000</v>
      </c>
    </row>
    <row r="55" spans="1:16" ht="13.5" customHeight="1" x14ac:dyDescent="0.2">
      <c r="A55" s="475" t="s">
        <v>1469</v>
      </c>
      <c r="B55" s="475" t="s">
        <v>1470</v>
      </c>
      <c r="C55" s="475" t="s">
        <v>88</v>
      </c>
      <c r="D55" s="475" t="s">
        <v>1529</v>
      </c>
      <c r="E55" s="551">
        <v>2000</v>
      </c>
      <c r="F55" s="475" t="s">
        <v>1552</v>
      </c>
      <c r="G55" s="475" t="s">
        <v>1553</v>
      </c>
      <c r="H55" s="475" t="s">
        <v>1532</v>
      </c>
      <c r="I55" s="432" t="s">
        <v>1475</v>
      </c>
      <c r="J55" s="475" t="s">
        <v>1532</v>
      </c>
      <c r="K55" s="475">
        <v>1</v>
      </c>
      <c r="L55" s="475">
        <v>10</v>
      </c>
      <c r="M55" s="551">
        <f t="shared" si="0"/>
        <v>20000</v>
      </c>
      <c r="N55" s="475">
        <v>1</v>
      </c>
      <c r="O55" s="475">
        <v>6</v>
      </c>
      <c r="P55" s="551">
        <f t="shared" si="1"/>
        <v>12000</v>
      </c>
    </row>
    <row r="56" spans="1:16" ht="13.5" customHeight="1" x14ac:dyDescent="0.2">
      <c r="A56" s="475" t="s">
        <v>1469</v>
      </c>
      <c r="B56" s="475" t="s">
        <v>1470</v>
      </c>
      <c r="C56" s="475" t="s">
        <v>88</v>
      </c>
      <c r="D56" s="475" t="s">
        <v>1529</v>
      </c>
      <c r="E56" s="551">
        <v>2000</v>
      </c>
      <c r="F56" s="475" t="s">
        <v>1554</v>
      </c>
      <c r="G56" s="475" t="s">
        <v>1555</v>
      </c>
      <c r="H56" s="475" t="s">
        <v>1532</v>
      </c>
      <c r="I56" s="432" t="s">
        <v>1475</v>
      </c>
      <c r="J56" s="475" t="s">
        <v>1532</v>
      </c>
      <c r="K56" s="475">
        <v>1</v>
      </c>
      <c r="L56" s="475">
        <v>10</v>
      </c>
      <c r="M56" s="551">
        <f t="shared" si="0"/>
        <v>20000</v>
      </c>
      <c r="N56" s="475">
        <v>1</v>
      </c>
      <c r="O56" s="475">
        <v>6</v>
      </c>
      <c r="P56" s="551">
        <f t="shared" si="1"/>
        <v>12000</v>
      </c>
    </row>
    <row r="57" spans="1:16" ht="13.5" customHeight="1" x14ac:dyDescent="0.2">
      <c r="A57" s="475" t="s">
        <v>1469</v>
      </c>
      <c r="B57" s="475" t="s">
        <v>1470</v>
      </c>
      <c r="C57" s="475" t="s">
        <v>88</v>
      </c>
      <c r="D57" s="475" t="s">
        <v>1529</v>
      </c>
      <c r="E57" s="551">
        <v>2000</v>
      </c>
      <c r="F57" s="475" t="s">
        <v>1556</v>
      </c>
      <c r="G57" s="475" t="s">
        <v>1557</v>
      </c>
      <c r="H57" s="475" t="s">
        <v>1532</v>
      </c>
      <c r="I57" s="432" t="s">
        <v>1475</v>
      </c>
      <c r="J57" s="475" t="s">
        <v>1532</v>
      </c>
      <c r="K57" s="475">
        <v>1</v>
      </c>
      <c r="L57" s="475">
        <v>10</v>
      </c>
      <c r="M57" s="551">
        <f t="shared" si="0"/>
        <v>20000</v>
      </c>
      <c r="N57" s="475">
        <v>1</v>
      </c>
      <c r="O57" s="475">
        <v>6</v>
      </c>
      <c r="P57" s="551">
        <f t="shared" si="1"/>
        <v>12000</v>
      </c>
    </row>
    <row r="58" spans="1:16" ht="13.5" customHeight="1" x14ac:dyDescent="0.2">
      <c r="A58" s="475" t="s">
        <v>1469</v>
      </c>
      <c r="B58" s="475" t="s">
        <v>1470</v>
      </c>
      <c r="C58" s="475" t="s">
        <v>88</v>
      </c>
      <c r="D58" s="475" t="s">
        <v>1529</v>
      </c>
      <c r="E58" s="551">
        <v>2000</v>
      </c>
      <c r="F58" s="475" t="s">
        <v>1558</v>
      </c>
      <c r="G58" s="475" t="s">
        <v>1559</v>
      </c>
      <c r="H58" s="475" t="s">
        <v>1532</v>
      </c>
      <c r="I58" s="432" t="s">
        <v>1475</v>
      </c>
      <c r="J58" s="475" t="s">
        <v>1532</v>
      </c>
      <c r="K58" s="475">
        <v>1</v>
      </c>
      <c r="L58" s="475">
        <v>10</v>
      </c>
      <c r="M58" s="551">
        <f t="shared" si="0"/>
        <v>20000</v>
      </c>
      <c r="N58" s="475">
        <v>1</v>
      </c>
      <c r="O58" s="475">
        <v>6</v>
      </c>
      <c r="P58" s="551">
        <f t="shared" si="1"/>
        <v>12000</v>
      </c>
    </row>
    <row r="59" spans="1:16" ht="13.5" customHeight="1" x14ac:dyDescent="0.2">
      <c r="A59" s="475" t="s">
        <v>1469</v>
      </c>
      <c r="B59" s="475" t="s">
        <v>1470</v>
      </c>
      <c r="C59" s="475" t="s">
        <v>88</v>
      </c>
      <c r="D59" s="475" t="s">
        <v>1529</v>
      </c>
      <c r="E59" s="551">
        <v>2000</v>
      </c>
      <c r="F59" s="475" t="s">
        <v>1560</v>
      </c>
      <c r="G59" s="475" t="s">
        <v>1561</v>
      </c>
      <c r="H59" s="475" t="s">
        <v>1532</v>
      </c>
      <c r="I59" s="432" t="s">
        <v>1475</v>
      </c>
      <c r="J59" s="475" t="s">
        <v>1532</v>
      </c>
      <c r="K59" s="475">
        <v>1</v>
      </c>
      <c r="L59" s="475">
        <v>10</v>
      </c>
      <c r="M59" s="551">
        <f t="shared" si="0"/>
        <v>20000</v>
      </c>
      <c r="N59" s="475">
        <v>1</v>
      </c>
      <c r="O59" s="475">
        <v>6</v>
      </c>
      <c r="P59" s="551">
        <f t="shared" si="1"/>
        <v>12000</v>
      </c>
    </row>
    <row r="60" spans="1:16" ht="13.5" customHeight="1" x14ac:dyDescent="0.2">
      <c r="A60" s="475" t="s">
        <v>1469</v>
      </c>
      <c r="B60" s="475" t="s">
        <v>1470</v>
      </c>
      <c r="C60" s="475" t="s">
        <v>88</v>
      </c>
      <c r="D60" s="475" t="s">
        <v>1562</v>
      </c>
      <c r="E60" s="551">
        <v>1800</v>
      </c>
      <c r="F60" s="475" t="s">
        <v>1563</v>
      </c>
      <c r="G60" s="475" t="s">
        <v>1564</v>
      </c>
      <c r="H60" s="475" t="s">
        <v>1532</v>
      </c>
      <c r="I60" s="432" t="s">
        <v>1475</v>
      </c>
      <c r="J60" s="475" t="s">
        <v>1532</v>
      </c>
      <c r="K60" s="475">
        <v>1</v>
      </c>
      <c r="L60" s="475">
        <v>10</v>
      </c>
      <c r="M60" s="551">
        <f t="shared" si="0"/>
        <v>18000</v>
      </c>
      <c r="N60" s="475">
        <v>1</v>
      </c>
      <c r="O60" s="475">
        <v>6</v>
      </c>
      <c r="P60" s="551">
        <f t="shared" si="1"/>
        <v>10800</v>
      </c>
    </row>
    <row r="61" spans="1:16" ht="13.5" customHeight="1" x14ac:dyDescent="0.2">
      <c r="A61" s="475" t="s">
        <v>1469</v>
      </c>
      <c r="B61" s="475" t="s">
        <v>1470</v>
      </c>
      <c r="C61" s="475" t="s">
        <v>88</v>
      </c>
      <c r="D61" s="475" t="s">
        <v>1562</v>
      </c>
      <c r="E61" s="551">
        <v>1800</v>
      </c>
      <c r="F61" s="475" t="s">
        <v>1565</v>
      </c>
      <c r="G61" s="475" t="s">
        <v>1566</v>
      </c>
      <c r="H61" s="475" t="s">
        <v>1532</v>
      </c>
      <c r="I61" s="432" t="s">
        <v>1475</v>
      </c>
      <c r="J61" s="475" t="s">
        <v>1532</v>
      </c>
      <c r="K61" s="475">
        <v>1</v>
      </c>
      <c r="L61" s="475">
        <v>10</v>
      </c>
      <c r="M61" s="551">
        <f t="shared" si="0"/>
        <v>18000</v>
      </c>
      <c r="N61" s="475">
        <v>1</v>
      </c>
      <c r="O61" s="475">
        <v>6</v>
      </c>
      <c r="P61" s="551">
        <f t="shared" si="1"/>
        <v>10800</v>
      </c>
    </row>
    <row r="62" spans="1:16" ht="13.5" customHeight="1" x14ac:dyDescent="0.2">
      <c r="A62" s="475" t="s">
        <v>1469</v>
      </c>
      <c r="B62" s="475" t="s">
        <v>1470</v>
      </c>
      <c r="C62" s="475" t="s">
        <v>88</v>
      </c>
      <c r="D62" s="475" t="s">
        <v>1562</v>
      </c>
      <c r="E62" s="551">
        <v>1800</v>
      </c>
      <c r="F62" s="475" t="s">
        <v>1567</v>
      </c>
      <c r="G62" s="475" t="s">
        <v>1568</v>
      </c>
      <c r="H62" s="475" t="s">
        <v>1532</v>
      </c>
      <c r="I62" s="432" t="s">
        <v>1475</v>
      </c>
      <c r="J62" s="475" t="s">
        <v>1532</v>
      </c>
      <c r="K62" s="475">
        <v>1</v>
      </c>
      <c r="L62" s="475">
        <v>10</v>
      </c>
      <c r="M62" s="551">
        <f t="shared" si="0"/>
        <v>18000</v>
      </c>
      <c r="N62" s="475">
        <v>1</v>
      </c>
      <c r="O62" s="475">
        <v>6</v>
      </c>
      <c r="P62" s="551">
        <f t="shared" si="1"/>
        <v>10800</v>
      </c>
    </row>
    <row r="63" spans="1:16" ht="13.5" customHeight="1" x14ac:dyDescent="0.2">
      <c r="A63" s="475" t="s">
        <v>1469</v>
      </c>
      <c r="B63" s="475" t="s">
        <v>1470</v>
      </c>
      <c r="C63" s="475" t="s">
        <v>88</v>
      </c>
      <c r="D63" s="475" t="s">
        <v>1562</v>
      </c>
      <c r="E63" s="551">
        <v>1800</v>
      </c>
      <c r="F63" s="475" t="s">
        <v>1569</v>
      </c>
      <c r="G63" s="475" t="s">
        <v>1570</v>
      </c>
      <c r="H63" s="475" t="s">
        <v>1532</v>
      </c>
      <c r="I63" s="432" t="s">
        <v>1475</v>
      </c>
      <c r="J63" s="475" t="s">
        <v>1532</v>
      </c>
      <c r="K63" s="475">
        <v>1</v>
      </c>
      <c r="L63" s="475">
        <v>10</v>
      </c>
      <c r="M63" s="551">
        <f t="shared" si="0"/>
        <v>18000</v>
      </c>
      <c r="N63" s="475">
        <v>1</v>
      </c>
      <c r="O63" s="475">
        <v>6</v>
      </c>
      <c r="P63" s="551">
        <f t="shared" si="1"/>
        <v>10800</v>
      </c>
    </row>
    <row r="64" spans="1:16" ht="13.5" customHeight="1" x14ac:dyDescent="0.2">
      <c r="A64" s="475" t="s">
        <v>1469</v>
      </c>
      <c r="B64" s="475" t="s">
        <v>1470</v>
      </c>
      <c r="C64" s="475" t="s">
        <v>88</v>
      </c>
      <c r="D64" s="475" t="s">
        <v>1562</v>
      </c>
      <c r="E64" s="551">
        <v>1800</v>
      </c>
      <c r="F64" s="475" t="s">
        <v>1571</v>
      </c>
      <c r="G64" s="475" t="s">
        <v>1572</v>
      </c>
      <c r="H64" s="475" t="s">
        <v>1532</v>
      </c>
      <c r="I64" s="432" t="s">
        <v>1475</v>
      </c>
      <c r="J64" s="475" t="s">
        <v>1532</v>
      </c>
      <c r="K64" s="475">
        <v>1</v>
      </c>
      <c r="L64" s="475">
        <v>10</v>
      </c>
      <c r="M64" s="551">
        <f t="shared" si="0"/>
        <v>18000</v>
      </c>
      <c r="N64" s="475">
        <v>1</v>
      </c>
      <c r="O64" s="475">
        <v>6</v>
      </c>
      <c r="P64" s="551">
        <f t="shared" si="1"/>
        <v>10800</v>
      </c>
    </row>
    <row r="65" spans="1:16" ht="13.5" customHeight="1" x14ac:dyDescent="0.2">
      <c r="A65" s="475" t="s">
        <v>1469</v>
      </c>
      <c r="B65" s="475" t="s">
        <v>1470</v>
      </c>
      <c r="C65" s="475" t="s">
        <v>88</v>
      </c>
      <c r="D65" s="475" t="s">
        <v>1562</v>
      </c>
      <c r="E65" s="551">
        <v>1800</v>
      </c>
      <c r="F65" s="475" t="s">
        <v>1573</v>
      </c>
      <c r="G65" s="475" t="s">
        <v>1574</v>
      </c>
      <c r="H65" s="475" t="s">
        <v>1532</v>
      </c>
      <c r="I65" s="432" t="s">
        <v>1475</v>
      </c>
      <c r="J65" s="475" t="s">
        <v>1532</v>
      </c>
      <c r="K65" s="475">
        <v>1</v>
      </c>
      <c r="L65" s="475">
        <v>10</v>
      </c>
      <c r="M65" s="551">
        <f t="shared" si="0"/>
        <v>18000</v>
      </c>
      <c r="N65" s="475">
        <v>1</v>
      </c>
      <c r="O65" s="475">
        <v>6</v>
      </c>
      <c r="P65" s="551">
        <f t="shared" si="1"/>
        <v>10800</v>
      </c>
    </row>
    <row r="66" spans="1:16" ht="13.5" customHeight="1" x14ac:dyDescent="0.2">
      <c r="A66" s="475" t="s">
        <v>1469</v>
      </c>
      <c r="B66" s="475" t="s">
        <v>1470</v>
      </c>
      <c r="C66" s="475" t="s">
        <v>88</v>
      </c>
      <c r="D66" s="475" t="s">
        <v>1562</v>
      </c>
      <c r="E66" s="551">
        <v>1800</v>
      </c>
      <c r="F66" s="475" t="s">
        <v>1575</v>
      </c>
      <c r="G66" s="475" t="s">
        <v>1576</v>
      </c>
      <c r="H66" s="475" t="s">
        <v>1532</v>
      </c>
      <c r="I66" s="432" t="s">
        <v>1475</v>
      </c>
      <c r="J66" s="475" t="s">
        <v>1532</v>
      </c>
      <c r="K66" s="475">
        <v>1</v>
      </c>
      <c r="L66" s="475">
        <v>10</v>
      </c>
      <c r="M66" s="551">
        <f t="shared" si="0"/>
        <v>18000</v>
      </c>
      <c r="N66" s="475">
        <v>1</v>
      </c>
      <c r="O66" s="475">
        <v>6</v>
      </c>
      <c r="P66" s="551">
        <f t="shared" si="1"/>
        <v>10800</v>
      </c>
    </row>
    <row r="67" spans="1:16" ht="13.5" customHeight="1" x14ac:dyDescent="0.2">
      <c r="A67" s="475" t="s">
        <v>1469</v>
      </c>
      <c r="B67" s="475" t="s">
        <v>1470</v>
      </c>
      <c r="C67" s="475" t="s">
        <v>88</v>
      </c>
      <c r="D67" s="475" t="s">
        <v>1562</v>
      </c>
      <c r="E67" s="551">
        <v>1800</v>
      </c>
      <c r="F67" s="475" t="s">
        <v>1577</v>
      </c>
      <c r="G67" s="475" t="s">
        <v>1578</v>
      </c>
      <c r="H67" s="475" t="s">
        <v>1532</v>
      </c>
      <c r="I67" s="432" t="s">
        <v>1475</v>
      </c>
      <c r="J67" s="475" t="s">
        <v>1532</v>
      </c>
      <c r="K67" s="475">
        <v>1</v>
      </c>
      <c r="L67" s="475">
        <v>10</v>
      </c>
      <c r="M67" s="551">
        <f t="shared" si="0"/>
        <v>18000</v>
      </c>
      <c r="N67" s="475">
        <v>1</v>
      </c>
      <c r="O67" s="475">
        <v>6</v>
      </c>
      <c r="P67" s="551">
        <f t="shared" si="1"/>
        <v>10800</v>
      </c>
    </row>
    <row r="68" spans="1:16" ht="13.5" customHeight="1" x14ac:dyDescent="0.2">
      <c r="A68" s="475" t="s">
        <v>1469</v>
      </c>
      <c r="B68" s="475" t="s">
        <v>1470</v>
      </c>
      <c r="C68" s="475" t="s">
        <v>88</v>
      </c>
      <c r="D68" s="475" t="s">
        <v>1562</v>
      </c>
      <c r="E68" s="551">
        <v>1800</v>
      </c>
      <c r="F68" s="475" t="s">
        <v>1579</v>
      </c>
      <c r="G68" s="475" t="s">
        <v>1580</v>
      </c>
      <c r="H68" s="475" t="s">
        <v>1532</v>
      </c>
      <c r="I68" s="432" t="s">
        <v>1475</v>
      </c>
      <c r="J68" s="475" t="s">
        <v>1532</v>
      </c>
      <c r="K68" s="475">
        <v>1</v>
      </c>
      <c r="L68" s="475">
        <v>10</v>
      </c>
      <c r="M68" s="551">
        <f t="shared" si="0"/>
        <v>18000</v>
      </c>
      <c r="N68" s="475">
        <v>1</v>
      </c>
      <c r="O68" s="475">
        <v>6</v>
      </c>
      <c r="P68" s="551">
        <f t="shared" si="1"/>
        <v>10800</v>
      </c>
    </row>
    <row r="69" spans="1:16" ht="13.5" customHeight="1" x14ac:dyDescent="0.2">
      <c r="A69" s="475" t="s">
        <v>1469</v>
      </c>
      <c r="B69" s="475" t="s">
        <v>1470</v>
      </c>
      <c r="C69" s="475" t="s">
        <v>88</v>
      </c>
      <c r="D69" s="475" t="s">
        <v>1562</v>
      </c>
      <c r="E69" s="551">
        <v>1800</v>
      </c>
      <c r="F69" s="475" t="s">
        <v>1581</v>
      </c>
      <c r="G69" s="475" t="s">
        <v>1582</v>
      </c>
      <c r="H69" s="475" t="s">
        <v>1532</v>
      </c>
      <c r="I69" s="432" t="s">
        <v>1475</v>
      </c>
      <c r="J69" s="475" t="s">
        <v>1532</v>
      </c>
      <c r="K69" s="475">
        <v>1</v>
      </c>
      <c r="L69" s="475">
        <v>10</v>
      </c>
      <c r="M69" s="551">
        <f t="shared" si="0"/>
        <v>18000</v>
      </c>
      <c r="N69" s="475">
        <v>1</v>
      </c>
      <c r="O69" s="475">
        <v>6</v>
      </c>
      <c r="P69" s="551">
        <f t="shared" si="1"/>
        <v>10800</v>
      </c>
    </row>
    <row r="70" spans="1:16" ht="13.5" customHeight="1" x14ac:dyDescent="0.2">
      <c r="A70" s="475" t="s">
        <v>1469</v>
      </c>
      <c r="B70" s="475" t="s">
        <v>1470</v>
      </c>
      <c r="C70" s="475" t="s">
        <v>88</v>
      </c>
      <c r="D70" s="475" t="s">
        <v>1562</v>
      </c>
      <c r="E70" s="551">
        <v>1800</v>
      </c>
      <c r="F70" s="475" t="s">
        <v>1583</v>
      </c>
      <c r="G70" s="475" t="s">
        <v>1584</v>
      </c>
      <c r="H70" s="475" t="s">
        <v>1532</v>
      </c>
      <c r="I70" s="432" t="s">
        <v>1475</v>
      </c>
      <c r="J70" s="475" t="s">
        <v>1532</v>
      </c>
      <c r="K70" s="475">
        <v>1</v>
      </c>
      <c r="L70" s="475">
        <v>10</v>
      </c>
      <c r="M70" s="551">
        <f t="shared" si="0"/>
        <v>18000</v>
      </c>
      <c r="N70" s="475">
        <v>1</v>
      </c>
      <c r="O70" s="475">
        <v>6</v>
      </c>
      <c r="P70" s="551">
        <f t="shared" si="1"/>
        <v>10800</v>
      </c>
    </row>
    <row r="71" spans="1:16" ht="13.5" customHeight="1" x14ac:dyDescent="0.2">
      <c r="A71" s="475" t="s">
        <v>1469</v>
      </c>
      <c r="B71" s="475" t="s">
        <v>1470</v>
      </c>
      <c r="C71" s="475" t="s">
        <v>88</v>
      </c>
      <c r="D71" s="475" t="s">
        <v>1562</v>
      </c>
      <c r="E71" s="551">
        <v>1800</v>
      </c>
      <c r="F71" s="475" t="s">
        <v>1585</v>
      </c>
      <c r="G71" s="475" t="s">
        <v>1586</v>
      </c>
      <c r="H71" s="475" t="s">
        <v>1532</v>
      </c>
      <c r="I71" s="432" t="s">
        <v>1475</v>
      </c>
      <c r="J71" s="475" t="s">
        <v>1532</v>
      </c>
      <c r="K71" s="475">
        <v>1</v>
      </c>
      <c r="L71" s="475">
        <v>10</v>
      </c>
      <c r="M71" s="551">
        <f t="shared" si="0"/>
        <v>18000</v>
      </c>
      <c r="N71" s="475">
        <v>1</v>
      </c>
      <c r="O71" s="475">
        <v>6</v>
      </c>
      <c r="P71" s="551">
        <f t="shared" si="1"/>
        <v>10800</v>
      </c>
    </row>
    <row r="72" spans="1:16" ht="13.5" customHeight="1" x14ac:dyDescent="0.2">
      <c r="A72" s="475" t="s">
        <v>1469</v>
      </c>
      <c r="B72" s="475" t="s">
        <v>1470</v>
      </c>
      <c r="C72" s="475" t="s">
        <v>88</v>
      </c>
      <c r="D72" s="475" t="s">
        <v>1562</v>
      </c>
      <c r="E72" s="551">
        <v>1800</v>
      </c>
      <c r="F72" s="475" t="s">
        <v>1587</v>
      </c>
      <c r="G72" s="475" t="s">
        <v>1588</v>
      </c>
      <c r="H72" s="475" t="s">
        <v>1532</v>
      </c>
      <c r="I72" s="432" t="s">
        <v>1475</v>
      </c>
      <c r="J72" s="475" t="s">
        <v>1532</v>
      </c>
      <c r="K72" s="475">
        <v>1</v>
      </c>
      <c r="L72" s="475">
        <v>10</v>
      </c>
      <c r="M72" s="551">
        <f t="shared" si="0"/>
        <v>18000</v>
      </c>
      <c r="N72" s="475">
        <v>1</v>
      </c>
      <c r="O72" s="475">
        <v>6</v>
      </c>
      <c r="P72" s="551">
        <f t="shared" si="1"/>
        <v>10800</v>
      </c>
    </row>
    <row r="73" spans="1:16" ht="13.5" customHeight="1" x14ac:dyDescent="0.2">
      <c r="A73" s="475" t="s">
        <v>1469</v>
      </c>
      <c r="B73" s="475" t="s">
        <v>1470</v>
      </c>
      <c r="C73" s="475" t="s">
        <v>88</v>
      </c>
      <c r="D73" s="475" t="s">
        <v>1562</v>
      </c>
      <c r="E73" s="551">
        <v>1800</v>
      </c>
      <c r="F73" s="475" t="s">
        <v>1589</v>
      </c>
      <c r="G73" s="475" t="s">
        <v>1590</v>
      </c>
      <c r="H73" s="475" t="s">
        <v>1532</v>
      </c>
      <c r="I73" s="432" t="s">
        <v>1475</v>
      </c>
      <c r="J73" s="475" t="s">
        <v>1532</v>
      </c>
      <c r="K73" s="475">
        <v>1</v>
      </c>
      <c r="L73" s="475">
        <v>10</v>
      </c>
      <c r="M73" s="551">
        <f t="shared" si="0"/>
        <v>18000</v>
      </c>
      <c r="N73" s="475">
        <v>1</v>
      </c>
      <c r="O73" s="475">
        <v>6</v>
      </c>
      <c r="P73" s="551">
        <f t="shared" si="1"/>
        <v>10800</v>
      </c>
    </row>
    <row r="74" spans="1:16" ht="13.5" customHeight="1" x14ac:dyDescent="0.2">
      <c r="A74" s="475" t="s">
        <v>1469</v>
      </c>
      <c r="B74" s="475" t="s">
        <v>1470</v>
      </c>
      <c r="C74" s="475" t="s">
        <v>88</v>
      </c>
      <c r="D74" s="475" t="s">
        <v>1562</v>
      </c>
      <c r="E74" s="551">
        <v>1800</v>
      </c>
      <c r="F74" s="475" t="s">
        <v>1591</v>
      </c>
      <c r="G74" s="475" t="s">
        <v>1592</v>
      </c>
      <c r="H74" s="475" t="s">
        <v>1532</v>
      </c>
      <c r="I74" s="432" t="s">
        <v>1475</v>
      </c>
      <c r="J74" s="475" t="s">
        <v>1532</v>
      </c>
      <c r="K74" s="475">
        <v>1</v>
      </c>
      <c r="L74" s="475">
        <v>10</v>
      </c>
      <c r="M74" s="551">
        <f t="shared" si="0"/>
        <v>18000</v>
      </c>
      <c r="N74" s="475">
        <v>1</v>
      </c>
      <c r="O74" s="475">
        <v>6</v>
      </c>
      <c r="P74" s="551">
        <f t="shared" si="1"/>
        <v>10800</v>
      </c>
    </row>
    <row r="75" spans="1:16" ht="13.5" customHeight="1" x14ac:dyDescent="0.2">
      <c r="A75" s="475" t="s">
        <v>1469</v>
      </c>
      <c r="B75" s="475" t="s">
        <v>1470</v>
      </c>
      <c r="C75" s="475" t="s">
        <v>88</v>
      </c>
      <c r="D75" s="475" t="s">
        <v>1593</v>
      </c>
      <c r="E75" s="551">
        <v>1400</v>
      </c>
      <c r="F75" s="475" t="s">
        <v>1594</v>
      </c>
      <c r="G75" s="475" t="s">
        <v>1595</v>
      </c>
      <c r="H75" s="475" t="s">
        <v>1596</v>
      </c>
      <c r="I75" s="432" t="s">
        <v>1475</v>
      </c>
      <c r="J75" s="475" t="s">
        <v>1596</v>
      </c>
      <c r="K75" s="475">
        <v>1</v>
      </c>
      <c r="L75" s="475">
        <v>10</v>
      </c>
      <c r="M75" s="551">
        <f t="shared" si="0"/>
        <v>14000</v>
      </c>
      <c r="N75" s="475">
        <v>1</v>
      </c>
      <c r="O75" s="475">
        <v>6</v>
      </c>
      <c r="P75" s="551">
        <f t="shared" si="1"/>
        <v>8400</v>
      </c>
    </row>
    <row r="76" spans="1:16" ht="13.5" customHeight="1" x14ac:dyDescent="0.2">
      <c r="A76" s="475" t="s">
        <v>1469</v>
      </c>
      <c r="B76" s="475" t="s">
        <v>1470</v>
      </c>
      <c r="C76" s="475" t="s">
        <v>88</v>
      </c>
      <c r="D76" s="475" t="s">
        <v>1593</v>
      </c>
      <c r="E76" s="551">
        <v>1400</v>
      </c>
      <c r="F76" s="475" t="s">
        <v>1597</v>
      </c>
      <c r="G76" s="475" t="s">
        <v>1598</v>
      </c>
      <c r="H76" s="475" t="s">
        <v>1596</v>
      </c>
      <c r="I76" s="432" t="s">
        <v>1475</v>
      </c>
      <c r="J76" s="475" t="s">
        <v>1596</v>
      </c>
      <c r="K76" s="475">
        <v>1</v>
      </c>
      <c r="L76" s="475">
        <v>10</v>
      </c>
      <c r="M76" s="551">
        <f t="shared" si="0"/>
        <v>14000</v>
      </c>
      <c r="N76" s="475">
        <v>1</v>
      </c>
      <c r="O76" s="475">
        <v>6</v>
      </c>
      <c r="P76" s="551">
        <f t="shared" si="1"/>
        <v>8400</v>
      </c>
    </row>
    <row r="77" spans="1:16" ht="13.5" customHeight="1" x14ac:dyDescent="0.2">
      <c r="A77" s="475" t="s">
        <v>1469</v>
      </c>
      <c r="B77" s="475" t="s">
        <v>1470</v>
      </c>
      <c r="C77" s="475" t="s">
        <v>88</v>
      </c>
      <c r="D77" s="475" t="s">
        <v>1593</v>
      </c>
      <c r="E77" s="551">
        <v>1400</v>
      </c>
      <c r="F77" s="475" t="s">
        <v>1599</v>
      </c>
      <c r="G77" s="475" t="s">
        <v>1600</v>
      </c>
      <c r="H77" s="475" t="s">
        <v>1596</v>
      </c>
      <c r="I77" s="432" t="s">
        <v>1475</v>
      </c>
      <c r="J77" s="475" t="s">
        <v>1596</v>
      </c>
      <c r="K77" s="475">
        <v>1</v>
      </c>
      <c r="L77" s="475">
        <v>10</v>
      </c>
      <c r="M77" s="551">
        <f t="shared" si="0"/>
        <v>14000</v>
      </c>
      <c r="N77" s="475">
        <v>1</v>
      </c>
      <c r="O77" s="475">
        <v>6</v>
      </c>
      <c r="P77" s="551">
        <f t="shared" si="1"/>
        <v>8400</v>
      </c>
    </row>
    <row r="78" spans="1:16" ht="13.5" customHeight="1" x14ac:dyDescent="0.2">
      <c r="A78" s="475" t="s">
        <v>1469</v>
      </c>
      <c r="B78" s="475" t="s">
        <v>1470</v>
      </c>
      <c r="C78" s="475" t="s">
        <v>88</v>
      </c>
      <c r="D78" s="475" t="s">
        <v>1593</v>
      </c>
      <c r="E78" s="551">
        <v>1400</v>
      </c>
      <c r="F78" s="475" t="s">
        <v>1601</v>
      </c>
      <c r="G78" s="475" t="s">
        <v>1602</v>
      </c>
      <c r="H78" s="475" t="s">
        <v>1596</v>
      </c>
      <c r="I78" s="432" t="s">
        <v>1475</v>
      </c>
      <c r="J78" s="475" t="s">
        <v>1596</v>
      </c>
      <c r="K78" s="475">
        <v>1</v>
      </c>
      <c r="L78" s="475">
        <v>10</v>
      </c>
      <c r="M78" s="551">
        <f t="shared" si="0"/>
        <v>14000</v>
      </c>
      <c r="N78" s="475">
        <v>1</v>
      </c>
      <c r="O78" s="475">
        <v>6</v>
      </c>
      <c r="P78" s="551">
        <f t="shared" si="1"/>
        <v>8400</v>
      </c>
    </row>
    <row r="79" spans="1:16" ht="13.5" customHeight="1" x14ac:dyDescent="0.2">
      <c r="A79" s="475" t="s">
        <v>1469</v>
      </c>
      <c r="B79" s="475" t="s">
        <v>1470</v>
      </c>
      <c r="C79" s="475" t="s">
        <v>88</v>
      </c>
      <c r="D79" s="475" t="s">
        <v>1593</v>
      </c>
      <c r="E79" s="551">
        <v>1400</v>
      </c>
      <c r="F79" s="475" t="s">
        <v>1603</v>
      </c>
      <c r="G79" s="475" t="s">
        <v>1604</v>
      </c>
      <c r="H79" s="475" t="s">
        <v>1596</v>
      </c>
      <c r="I79" s="432" t="s">
        <v>1475</v>
      </c>
      <c r="J79" s="475" t="s">
        <v>1596</v>
      </c>
      <c r="K79" s="475">
        <v>1</v>
      </c>
      <c r="L79" s="475">
        <v>10</v>
      </c>
      <c r="M79" s="551">
        <f t="shared" si="0"/>
        <v>14000</v>
      </c>
      <c r="N79" s="475">
        <v>1</v>
      </c>
      <c r="O79" s="475">
        <v>6</v>
      </c>
      <c r="P79" s="551">
        <f t="shared" si="1"/>
        <v>8400</v>
      </c>
    </row>
    <row r="80" spans="1:16" ht="13.5" customHeight="1" x14ac:dyDescent="0.2">
      <c r="A80" s="475" t="s">
        <v>1469</v>
      </c>
      <c r="B80" s="475" t="s">
        <v>1470</v>
      </c>
      <c r="C80" s="475" t="s">
        <v>88</v>
      </c>
      <c r="D80" s="475" t="s">
        <v>1593</v>
      </c>
      <c r="E80" s="551">
        <v>1400</v>
      </c>
      <c r="F80" s="475" t="s">
        <v>1605</v>
      </c>
      <c r="G80" s="475" t="s">
        <v>1606</v>
      </c>
      <c r="H80" s="475" t="s">
        <v>1596</v>
      </c>
      <c r="I80" s="432" t="s">
        <v>1475</v>
      </c>
      <c r="J80" s="475" t="s">
        <v>1596</v>
      </c>
      <c r="K80" s="475">
        <v>1</v>
      </c>
      <c r="L80" s="475">
        <v>10</v>
      </c>
      <c r="M80" s="551">
        <f t="shared" si="0"/>
        <v>14000</v>
      </c>
      <c r="N80" s="475">
        <v>1</v>
      </c>
      <c r="O80" s="475">
        <v>6</v>
      </c>
      <c r="P80" s="551">
        <f t="shared" si="1"/>
        <v>8400</v>
      </c>
    </row>
    <row r="81" spans="1:16" ht="13.5" customHeight="1" x14ac:dyDescent="0.2">
      <c r="A81" s="475" t="s">
        <v>1469</v>
      </c>
      <c r="B81" s="475" t="s">
        <v>1470</v>
      </c>
      <c r="C81" s="475" t="s">
        <v>88</v>
      </c>
      <c r="D81" s="475" t="s">
        <v>1593</v>
      </c>
      <c r="E81" s="551">
        <v>1400</v>
      </c>
      <c r="F81" s="475" t="s">
        <v>1607</v>
      </c>
      <c r="G81" s="475" t="s">
        <v>1608</v>
      </c>
      <c r="H81" s="475" t="s">
        <v>1596</v>
      </c>
      <c r="I81" s="432" t="s">
        <v>1475</v>
      </c>
      <c r="J81" s="475" t="s">
        <v>1596</v>
      </c>
      <c r="K81" s="475">
        <v>1</v>
      </c>
      <c r="L81" s="475">
        <v>10</v>
      </c>
      <c r="M81" s="551">
        <f t="shared" si="0"/>
        <v>14000</v>
      </c>
      <c r="N81" s="475">
        <v>1</v>
      </c>
      <c r="O81" s="475">
        <v>6</v>
      </c>
      <c r="P81" s="551">
        <f t="shared" si="1"/>
        <v>8400</v>
      </c>
    </row>
    <row r="82" spans="1:16" ht="13.5" customHeight="1" x14ac:dyDescent="0.2">
      <c r="A82" s="475" t="s">
        <v>1469</v>
      </c>
      <c r="B82" s="475" t="s">
        <v>1470</v>
      </c>
      <c r="C82" s="475" t="s">
        <v>88</v>
      </c>
      <c r="D82" s="475" t="s">
        <v>1593</v>
      </c>
      <c r="E82" s="551">
        <v>1400</v>
      </c>
      <c r="F82" s="475" t="s">
        <v>1609</v>
      </c>
      <c r="G82" s="475" t="s">
        <v>1610</v>
      </c>
      <c r="H82" s="475" t="s">
        <v>1596</v>
      </c>
      <c r="I82" s="432" t="s">
        <v>1475</v>
      </c>
      <c r="J82" s="475" t="s">
        <v>1596</v>
      </c>
      <c r="K82" s="475">
        <v>1</v>
      </c>
      <c r="L82" s="475">
        <v>10</v>
      </c>
      <c r="M82" s="551">
        <f t="shared" si="0"/>
        <v>14000</v>
      </c>
      <c r="N82" s="475">
        <v>1</v>
      </c>
      <c r="O82" s="475">
        <v>6</v>
      </c>
      <c r="P82" s="551">
        <f t="shared" si="1"/>
        <v>8400</v>
      </c>
    </row>
    <row r="83" spans="1:16" ht="13.5" customHeight="1" x14ac:dyDescent="0.2">
      <c r="A83" s="475" t="s">
        <v>1469</v>
      </c>
      <c r="B83" s="475" t="s">
        <v>1470</v>
      </c>
      <c r="C83" s="475" t="s">
        <v>88</v>
      </c>
      <c r="D83" s="475" t="s">
        <v>1593</v>
      </c>
      <c r="E83" s="551">
        <v>1400</v>
      </c>
      <c r="F83" s="475" t="s">
        <v>1611</v>
      </c>
      <c r="G83" s="475" t="s">
        <v>1612</v>
      </c>
      <c r="H83" s="475" t="s">
        <v>1596</v>
      </c>
      <c r="I83" s="432" t="s">
        <v>1475</v>
      </c>
      <c r="J83" s="475" t="s">
        <v>1596</v>
      </c>
      <c r="K83" s="475">
        <v>1</v>
      </c>
      <c r="L83" s="475">
        <v>10</v>
      </c>
      <c r="M83" s="551">
        <f t="shared" si="0"/>
        <v>14000</v>
      </c>
      <c r="N83" s="475">
        <v>1</v>
      </c>
      <c r="O83" s="475">
        <v>6</v>
      </c>
      <c r="P83" s="551">
        <f t="shared" si="1"/>
        <v>8400</v>
      </c>
    </row>
    <row r="84" spans="1:16" ht="13.5" customHeight="1" x14ac:dyDescent="0.2">
      <c r="A84" s="475" t="s">
        <v>1469</v>
      </c>
      <c r="B84" s="475" t="s">
        <v>1470</v>
      </c>
      <c r="C84" s="475" t="s">
        <v>88</v>
      </c>
      <c r="D84" s="475" t="s">
        <v>1593</v>
      </c>
      <c r="E84" s="551">
        <v>1400</v>
      </c>
      <c r="F84" s="475" t="s">
        <v>1613</v>
      </c>
      <c r="G84" s="475" t="s">
        <v>1614</v>
      </c>
      <c r="H84" s="475" t="s">
        <v>1596</v>
      </c>
      <c r="I84" s="432" t="s">
        <v>1475</v>
      </c>
      <c r="J84" s="475" t="s">
        <v>1596</v>
      </c>
      <c r="K84" s="475">
        <v>1</v>
      </c>
      <c r="L84" s="475">
        <v>10</v>
      </c>
      <c r="M84" s="551">
        <f t="shared" si="0"/>
        <v>14000</v>
      </c>
      <c r="N84" s="475">
        <v>1</v>
      </c>
      <c r="O84" s="475">
        <v>6</v>
      </c>
      <c r="P84" s="551">
        <f t="shared" si="1"/>
        <v>8400</v>
      </c>
    </row>
    <row r="85" spans="1:16" ht="13.5" customHeight="1" x14ac:dyDescent="0.2">
      <c r="A85" s="475" t="s">
        <v>1469</v>
      </c>
      <c r="B85" s="475" t="s">
        <v>1470</v>
      </c>
      <c r="C85" s="475" t="s">
        <v>88</v>
      </c>
      <c r="D85" s="475" t="s">
        <v>1593</v>
      </c>
      <c r="E85" s="551">
        <v>1400</v>
      </c>
      <c r="F85" s="475" t="s">
        <v>1615</v>
      </c>
      <c r="G85" s="475" t="s">
        <v>1616</v>
      </c>
      <c r="H85" s="475" t="s">
        <v>1596</v>
      </c>
      <c r="I85" s="432" t="s">
        <v>1475</v>
      </c>
      <c r="J85" s="475" t="s">
        <v>1596</v>
      </c>
      <c r="K85" s="475">
        <v>1</v>
      </c>
      <c r="L85" s="475">
        <v>10</v>
      </c>
      <c r="M85" s="551">
        <f t="shared" si="0"/>
        <v>14000</v>
      </c>
      <c r="N85" s="475">
        <v>1</v>
      </c>
      <c r="O85" s="475">
        <v>6</v>
      </c>
      <c r="P85" s="551">
        <f t="shared" si="1"/>
        <v>8400</v>
      </c>
    </row>
    <row r="86" spans="1:16" ht="13.5" customHeight="1" x14ac:dyDescent="0.2">
      <c r="A86" s="475" t="s">
        <v>1469</v>
      </c>
      <c r="B86" s="475" t="s">
        <v>1470</v>
      </c>
      <c r="C86" s="475" t="s">
        <v>88</v>
      </c>
      <c r="D86" s="475" t="s">
        <v>1617</v>
      </c>
      <c r="E86" s="551">
        <v>1150</v>
      </c>
      <c r="F86" s="475" t="s">
        <v>1618</v>
      </c>
      <c r="G86" s="475" t="s">
        <v>1619</v>
      </c>
      <c r="H86" s="475" t="s">
        <v>1620</v>
      </c>
      <c r="I86" s="432" t="s">
        <v>1621</v>
      </c>
      <c r="J86" s="475" t="s">
        <v>1622</v>
      </c>
      <c r="K86" s="475">
        <v>1</v>
      </c>
      <c r="L86" s="475">
        <v>10</v>
      </c>
      <c r="M86" s="551">
        <f t="shared" ref="M86:M97" si="2">+E86*L86</f>
        <v>11500</v>
      </c>
      <c r="N86" s="475">
        <v>1</v>
      </c>
      <c r="O86" s="475">
        <v>6</v>
      </c>
      <c r="P86" s="551">
        <f t="shared" ref="P86:P149" si="3">+E86*O86</f>
        <v>6900</v>
      </c>
    </row>
    <row r="87" spans="1:16" ht="13.5" customHeight="1" x14ac:dyDescent="0.2">
      <c r="A87" s="475" t="s">
        <v>1469</v>
      </c>
      <c r="B87" s="475" t="s">
        <v>1470</v>
      </c>
      <c r="C87" s="475" t="s">
        <v>88</v>
      </c>
      <c r="D87" s="475" t="s">
        <v>1617</v>
      </c>
      <c r="E87" s="551">
        <v>1150</v>
      </c>
      <c r="F87" s="475" t="s">
        <v>1623</v>
      </c>
      <c r="G87" s="475" t="s">
        <v>1624</v>
      </c>
      <c r="H87" s="475" t="s">
        <v>1620</v>
      </c>
      <c r="I87" s="432" t="s">
        <v>1475</v>
      </c>
      <c r="J87" s="475" t="s">
        <v>1622</v>
      </c>
      <c r="K87" s="475">
        <v>1</v>
      </c>
      <c r="L87" s="475">
        <v>10</v>
      </c>
      <c r="M87" s="551">
        <f t="shared" si="2"/>
        <v>11500</v>
      </c>
      <c r="N87" s="475">
        <v>1</v>
      </c>
      <c r="O87" s="475">
        <v>6</v>
      </c>
      <c r="P87" s="551">
        <f t="shared" si="3"/>
        <v>6900</v>
      </c>
    </row>
    <row r="88" spans="1:16" ht="13.5" customHeight="1" x14ac:dyDescent="0.2">
      <c r="A88" s="475" t="s">
        <v>1469</v>
      </c>
      <c r="B88" s="475" t="s">
        <v>1470</v>
      </c>
      <c r="C88" s="475" t="s">
        <v>88</v>
      </c>
      <c r="D88" s="475" t="s">
        <v>1617</v>
      </c>
      <c r="E88" s="551">
        <v>1150</v>
      </c>
      <c r="F88" s="475" t="s">
        <v>1625</v>
      </c>
      <c r="G88" s="475" t="s">
        <v>1626</v>
      </c>
      <c r="H88" s="475" t="s">
        <v>1620</v>
      </c>
      <c r="I88" s="432" t="s">
        <v>1475</v>
      </c>
      <c r="J88" s="475" t="s">
        <v>1622</v>
      </c>
      <c r="K88" s="475">
        <v>1</v>
      </c>
      <c r="L88" s="475">
        <v>10</v>
      </c>
      <c r="M88" s="551">
        <f t="shared" si="2"/>
        <v>11500</v>
      </c>
      <c r="N88" s="475">
        <v>1</v>
      </c>
      <c r="O88" s="475">
        <v>6</v>
      </c>
      <c r="P88" s="551">
        <f t="shared" si="3"/>
        <v>6900</v>
      </c>
    </row>
    <row r="89" spans="1:16" ht="13.5" customHeight="1" x14ac:dyDescent="0.2">
      <c r="A89" s="475" t="s">
        <v>1469</v>
      </c>
      <c r="B89" s="475" t="s">
        <v>1470</v>
      </c>
      <c r="C89" s="475" t="s">
        <v>88</v>
      </c>
      <c r="D89" s="475" t="s">
        <v>1617</v>
      </c>
      <c r="E89" s="551">
        <v>1150</v>
      </c>
      <c r="F89" s="475" t="s">
        <v>1627</v>
      </c>
      <c r="G89" s="475" t="s">
        <v>1628</v>
      </c>
      <c r="H89" s="475" t="s">
        <v>1620</v>
      </c>
      <c r="I89" s="432" t="s">
        <v>1475</v>
      </c>
      <c r="J89" s="475" t="s">
        <v>1622</v>
      </c>
      <c r="K89" s="475">
        <v>1</v>
      </c>
      <c r="L89" s="475">
        <v>10</v>
      </c>
      <c r="M89" s="551">
        <f t="shared" si="2"/>
        <v>11500</v>
      </c>
      <c r="N89" s="475">
        <v>1</v>
      </c>
      <c r="O89" s="475">
        <v>6</v>
      </c>
      <c r="P89" s="551">
        <f t="shared" si="3"/>
        <v>6900</v>
      </c>
    </row>
    <row r="90" spans="1:16" ht="13.5" customHeight="1" x14ac:dyDescent="0.2">
      <c r="A90" s="475" t="s">
        <v>1469</v>
      </c>
      <c r="B90" s="475" t="s">
        <v>1470</v>
      </c>
      <c r="C90" s="475" t="s">
        <v>88</v>
      </c>
      <c r="D90" s="475" t="s">
        <v>1617</v>
      </c>
      <c r="E90" s="551">
        <v>1150</v>
      </c>
      <c r="F90" s="475" t="s">
        <v>1629</v>
      </c>
      <c r="G90" s="475" t="s">
        <v>1630</v>
      </c>
      <c r="H90" s="475" t="s">
        <v>1620</v>
      </c>
      <c r="I90" s="432" t="s">
        <v>1475</v>
      </c>
      <c r="J90" s="475" t="s">
        <v>1622</v>
      </c>
      <c r="K90" s="475">
        <v>1</v>
      </c>
      <c r="L90" s="475">
        <v>10</v>
      </c>
      <c r="M90" s="551">
        <f t="shared" si="2"/>
        <v>11500</v>
      </c>
      <c r="N90" s="475">
        <v>1</v>
      </c>
      <c r="O90" s="475">
        <v>6</v>
      </c>
      <c r="P90" s="551">
        <f t="shared" si="3"/>
        <v>6900</v>
      </c>
    </row>
    <row r="91" spans="1:16" ht="13.5" customHeight="1" x14ac:dyDescent="0.2">
      <c r="A91" s="475" t="s">
        <v>1469</v>
      </c>
      <c r="B91" s="475" t="s">
        <v>1470</v>
      </c>
      <c r="C91" s="475" t="s">
        <v>88</v>
      </c>
      <c r="D91" s="475" t="s">
        <v>1617</v>
      </c>
      <c r="E91" s="551">
        <v>1150</v>
      </c>
      <c r="F91" s="475" t="s">
        <v>1631</v>
      </c>
      <c r="G91" s="475" t="s">
        <v>1632</v>
      </c>
      <c r="H91" s="475" t="s">
        <v>1620</v>
      </c>
      <c r="I91" s="432" t="s">
        <v>1475</v>
      </c>
      <c r="J91" s="475" t="s">
        <v>1622</v>
      </c>
      <c r="K91" s="475">
        <v>1</v>
      </c>
      <c r="L91" s="475">
        <v>10</v>
      </c>
      <c r="M91" s="551">
        <f t="shared" si="2"/>
        <v>11500</v>
      </c>
      <c r="N91" s="475">
        <v>1</v>
      </c>
      <c r="O91" s="475">
        <v>6</v>
      </c>
      <c r="P91" s="551">
        <f t="shared" si="3"/>
        <v>6900</v>
      </c>
    </row>
    <row r="92" spans="1:16" ht="13.5" customHeight="1" x14ac:dyDescent="0.2">
      <c r="A92" s="475" t="s">
        <v>1469</v>
      </c>
      <c r="B92" s="475" t="s">
        <v>1470</v>
      </c>
      <c r="C92" s="475" t="s">
        <v>88</v>
      </c>
      <c r="D92" s="475" t="s">
        <v>1617</v>
      </c>
      <c r="E92" s="551">
        <v>1150</v>
      </c>
      <c r="F92" s="475" t="s">
        <v>1633</v>
      </c>
      <c r="G92" s="475" t="s">
        <v>1634</v>
      </c>
      <c r="H92" s="475" t="s">
        <v>1620</v>
      </c>
      <c r="I92" s="432" t="s">
        <v>1475</v>
      </c>
      <c r="J92" s="475" t="s">
        <v>1622</v>
      </c>
      <c r="K92" s="475">
        <v>1</v>
      </c>
      <c r="L92" s="475">
        <v>10</v>
      </c>
      <c r="M92" s="551">
        <f t="shared" si="2"/>
        <v>11500</v>
      </c>
      <c r="N92" s="475">
        <v>1</v>
      </c>
      <c r="O92" s="475">
        <v>6</v>
      </c>
      <c r="P92" s="551">
        <f t="shared" si="3"/>
        <v>6900</v>
      </c>
    </row>
    <row r="93" spans="1:16" ht="13.5" customHeight="1" x14ac:dyDescent="0.2">
      <c r="A93" s="475" t="s">
        <v>1469</v>
      </c>
      <c r="B93" s="475" t="s">
        <v>1470</v>
      </c>
      <c r="C93" s="475" t="s">
        <v>88</v>
      </c>
      <c r="D93" s="475" t="s">
        <v>1617</v>
      </c>
      <c r="E93" s="551">
        <v>1150</v>
      </c>
      <c r="F93" s="475" t="s">
        <v>1635</v>
      </c>
      <c r="G93" s="475" t="s">
        <v>1636</v>
      </c>
      <c r="H93" s="475" t="s">
        <v>1620</v>
      </c>
      <c r="I93" s="432" t="s">
        <v>1475</v>
      </c>
      <c r="J93" s="475" t="s">
        <v>1622</v>
      </c>
      <c r="K93" s="475">
        <v>1</v>
      </c>
      <c r="L93" s="475">
        <v>10</v>
      </c>
      <c r="M93" s="551">
        <f t="shared" si="2"/>
        <v>11500</v>
      </c>
      <c r="N93" s="475">
        <v>1</v>
      </c>
      <c r="O93" s="475">
        <v>6</v>
      </c>
      <c r="P93" s="551">
        <f t="shared" si="3"/>
        <v>6900</v>
      </c>
    </row>
    <row r="94" spans="1:16" ht="13.5" customHeight="1" x14ac:dyDescent="0.2">
      <c r="A94" s="475" t="s">
        <v>1469</v>
      </c>
      <c r="B94" s="475" t="s">
        <v>1470</v>
      </c>
      <c r="C94" s="475" t="s">
        <v>88</v>
      </c>
      <c r="D94" s="475" t="s">
        <v>1617</v>
      </c>
      <c r="E94" s="551">
        <v>1150</v>
      </c>
      <c r="F94" s="475" t="s">
        <v>1637</v>
      </c>
      <c r="G94" s="475" t="s">
        <v>1638</v>
      </c>
      <c r="H94" s="475" t="s">
        <v>1620</v>
      </c>
      <c r="I94" s="432" t="s">
        <v>1475</v>
      </c>
      <c r="J94" s="475" t="s">
        <v>1622</v>
      </c>
      <c r="K94" s="475">
        <v>1</v>
      </c>
      <c r="L94" s="475">
        <v>10</v>
      </c>
      <c r="M94" s="551">
        <f t="shared" si="2"/>
        <v>11500</v>
      </c>
      <c r="N94" s="475">
        <v>1</v>
      </c>
      <c r="O94" s="475">
        <v>6</v>
      </c>
      <c r="P94" s="551">
        <f t="shared" si="3"/>
        <v>6900</v>
      </c>
    </row>
    <row r="95" spans="1:16" ht="13.5" customHeight="1" x14ac:dyDescent="0.2">
      <c r="A95" s="475" t="s">
        <v>1469</v>
      </c>
      <c r="B95" s="475" t="s">
        <v>1470</v>
      </c>
      <c r="C95" s="475" t="s">
        <v>88</v>
      </c>
      <c r="D95" s="475" t="s">
        <v>1617</v>
      </c>
      <c r="E95" s="551">
        <v>1150</v>
      </c>
      <c r="F95" s="475" t="s">
        <v>1639</v>
      </c>
      <c r="G95" s="475" t="s">
        <v>1640</v>
      </c>
      <c r="H95" s="475" t="s">
        <v>1620</v>
      </c>
      <c r="I95" s="432" t="s">
        <v>1475</v>
      </c>
      <c r="J95" s="475" t="s">
        <v>1622</v>
      </c>
      <c r="K95" s="475">
        <v>1</v>
      </c>
      <c r="L95" s="475">
        <v>10</v>
      </c>
      <c r="M95" s="551">
        <f t="shared" si="2"/>
        <v>11500</v>
      </c>
      <c r="N95" s="475">
        <v>1</v>
      </c>
      <c r="O95" s="475">
        <v>6</v>
      </c>
      <c r="P95" s="551">
        <f t="shared" si="3"/>
        <v>6900</v>
      </c>
    </row>
    <row r="96" spans="1:16" ht="13.5" customHeight="1" x14ac:dyDescent="0.2">
      <c r="A96" s="475" t="s">
        <v>1469</v>
      </c>
      <c r="B96" s="475" t="s">
        <v>1470</v>
      </c>
      <c r="C96" s="475" t="s">
        <v>88</v>
      </c>
      <c r="D96" s="475" t="s">
        <v>1617</v>
      </c>
      <c r="E96" s="551">
        <v>1150</v>
      </c>
      <c r="F96" s="475" t="s">
        <v>1641</v>
      </c>
      <c r="G96" s="475" t="s">
        <v>1642</v>
      </c>
      <c r="H96" s="475" t="s">
        <v>1620</v>
      </c>
      <c r="I96" s="432" t="s">
        <v>1475</v>
      </c>
      <c r="J96" s="475" t="s">
        <v>1622</v>
      </c>
      <c r="K96" s="475">
        <v>1</v>
      </c>
      <c r="L96" s="475">
        <v>10</v>
      </c>
      <c r="M96" s="551">
        <f t="shared" si="2"/>
        <v>11500</v>
      </c>
      <c r="N96" s="475">
        <v>1</v>
      </c>
      <c r="O96" s="475">
        <v>6</v>
      </c>
      <c r="P96" s="551">
        <f t="shared" si="3"/>
        <v>6900</v>
      </c>
    </row>
    <row r="97" spans="1:16" ht="13.5" customHeight="1" x14ac:dyDescent="0.2">
      <c r="A97" s="475" t="s">
        <v>1469</v>
      </c>
      <c r="B97" s="475" t="s">
        <v>1470</v>
      </c>
      <c r="C97" s="475" t="s">
        <v>88</v>
      </c>
      <c r="D97" s="475" t="s">
        <v>1617</v>
      </c>
      <c r="E97" s="551">
        <v>1150</v>
      </c>
      <c r="F97" s="475" t="s">
        <v>1643</v>
      </c>
      <c r="G97" s="475" t="s">
        <v>1644</v>
      </c>
      <c r="H97" s="475" t="s">
        <v>1620</v>
      </c>
      <c r="I97" s="432" t="s">
        <v>1475</v>
      </c>
      <c r="J97" s="475" t="s">
        <v>1622</v>
      </c>
      <c r="K97" s="475">
        <v>1</v>
      </c>
      <c r="L97" s="475">
        <v>10</v>
      </c>
      <c r="M97" s="551">
        <f t="shared" si="2"/>
        <v>11500</v>
      </c>
      <c r="N97" s="475">
        <v>1</v>
      </c>
      <c r="O97" s="475">
        <v>6</v>
      </c>
      <c r="P97" s="551">
        <f t="shared" si="3"/>
        <v>6900</v>
      </c>
    </row>
    <row r="98" spans="1:16" ht="13.5" customHeight="1" x14ac:dyDescent="0.2">
      <c r="A98" s="475" t="s">
        <v>1469</v>
      </c>
      <c r="B98" s="475" t="s">
        <v>1470</v>
      </c>
      <c r="C98" s="475" t="s">
        <v>88</v>
      </c>
      <c r="D98" s="475" t="s">
        <v>1617</v>
      </c>
      <c r="E98" s="551">
        <v>1150</v>
      </c>
      <c r="F98" s="475" t="s">
        <v>1645</v>
      </c>
      <c r="G98" s="475" t="s">
        <v>1646</v>
      </c>
      <c r="H98" s="475" t="s">
        <v>1620</v>
      </c>
      <c r="I98" s="432" t="s">
        <v>1475</v>
      </c>
      <c r="J98" s="475" t="s">
        <v>1622</v>
      </c>
      <c r="K98" s="475">
        <v>1</v>
      </c>
      <c r="L98" s="475">
        <v>10</v>
      </c>
      <c r="M98" s="551">
        <f>+E98*L98</f>
        <v>11500</v>
      </c>
      <c r="N98" s="475">
        <v>1</v>
      </c>
      <c r="O98" s="475">
        <v>6</v>
      </c>
      <c r="P98" s="551">
        <f t="shared" si="3"/>
        <v>6900</v>
      </c>
    </row>
    <row r="99" spans="1:16" ht="13.5" customHeight="1" x14ac:dyDescent="0.2">
      <c r="A99" s="475" t="s">
        <v>1469</v>
      </c>
      <c r="B99" s="475" t="s">
        <v>1470</v>
      </c>
      <c r="C99" s="475" t="s">
        <v>88</v>
      </c>
      <c r="D99" s="475" t="s">
        <v>1617</v>
      </c>
      <c r="E99" s="551">
        <v>1150</v>
      </c>
      <c r="F99" s="475" t="s">
        <v>1647</v>
      </c>
      <c r="G99" s="475" t="s">
        <v>1648</v>
      </c>
      <c r="H99" s="475" t="s">
        <v>1620</v>
      </c>
      <c r="I99" s="432" t="s">
        <v>1475</v>
      </c>
      <c r="J99" s="475" t="s">
        <v>1622</v>
      </c>
      <c r="K99" s="475">
        <v>1</v>
      </c>
      <c r="L99" s="475">
        <v>10</v>
      </c>
      <c r="M99" s="551">
        <f t="shared" ref="M99:M162" si="4">+E99*L99</f>
        <v>11500</v>
      </c>
      <c r="N99" s="475">
        <v>1</v>
      </c>
      <c r="O99" s="475">
        <v>6</v>
      </c>
      <c r="P99" s="551">
        <f t="shared" si="3"/>
        <v>6900</v>
      </c>
    </row>
    <row r="100" spans="1:16" ht="13.5" customHeight="1" x14ac:dyDescent="0.2">
      <c r="A100" s="475" t="s">
        <v>1469</v>
      </c>
      <c r="B100" s="475" t="s">
        <v>1470</v>
      </c>
      <c r="C100" s="475" t="s">
        <v>88</v>
      </c>
      <c r="D100" s="475" t="s">
        <v>1617</v>
      </c>
      <c r="E100" s="551">
        <v>1150</v>
      </c>
      <c r="F100" s="475" t="s">
        <v>1649</v>
      </c>
      <c r="G100" s="475" t="s">
        <v>1650</v>
      </c>
      <c r="H100" s="475" t="s">
        <v>1620</v>
      </c>
      <c r="I100" s="432" t="s">
        <v>1475</v>
      </c>
      <c r="J100" s="475" t="s">
        <v>1622</v>
      </c>
      <c r="K100" s="475">
        <v>1</v>
      </c>
      <c r="L100" s="475">
        <v>10</v>
      </c>
      <c r="M100" s="551">
        <f t="shared" si="4"/>
        <v>11500</v>
      </c>
      <c r="N100" s="475">
        <v>1</v>
      </c>
      <c r="O100" s="475">
        <v>6</v>
      </c>
      <c r="P100" s="551">
        <f t="shared" si="3"/>
        <v>6900</v>
      </c>
    </row>
    <row r="101" spans="1:16" ht="13.5" customHeight="1" x14ac:dyDescent="0.2">
      <c r="A101" s="475" t="s">
        <v>1469</v>
      </c>
      <c r="B101" s="475" t="s">
        <v>1470</v>
      </c>
      <c r="C101" s="475" t="s">
        <v>88</v>
      </c>
      <c r="D101" s="475" t="s">
        <v>1617</v>
      </c>
      <c r="E101" s="551">
        <v>1150</v>
      </c>
      <c r="F101" s="475" t="s">
        <v>1651</v>
      </c>
      <c r="G101" s="475" t="s">
        <v>1652</v>
      </c>
      <c r="H101" s="475" t="s">
        <v>1620</v>
      </c>
      <c r="I101" s="432" t="s">
        <v>1475</v>
      </c>
      <c r="J101" s="475" t="s">
        <v>1622</v>
      </c>
      <c r="K101" s="475">
        <v>1</v>
      </c>
      <c r="L101" s="475">
        <v>10</v>
      </c>
      <c r="M101" s="551">
        <f t="shared" si="4"/>
        <v>11500</v>
      </c>
      <c r="N101" s="475">
        <v>1</v>
      </c>
      <c r="O101" s="475">
        <v>6</v>
      </c>
      <c r="P101" s="551">
        <f t="shared" si="3"/>
        <v>6900</v>
      </c>
    </row>
    <row r="102" spans="1:16" ht="13.5" customHeight="1" x14ac:dyDescent="0.2">
      <c r="A102" s="475" t="s">
        <v>1469</v>
      </c>
      <c r="B102" s="475" t="s">
        <v>1470</v>
      </c>
      <c r="C102" s="475" t="s">
        <v>88</v>
      </c>
      <c r="D102" s="475" t="s">
        <v>1617</v>
      </c>
      <c r="E102" s="551">
        <v>1150</v>
      </c>
      <c r="F102" s="475" t="s">
        <v>1653</v>
      </c>
      <c r="G102" s="475" t="s">
        <v>1654</v>
      </c>
      <c r="H102" s="475" t="s">
        <v>1620</v>
      </c>
      <c r="I102" s="432" t="s">
        <v>1475</v>
      </c>
      <c r="J102" s="475" t="s">
        <v>1622</v>
      </c>
      <c r="K102" s="475">
        <v>1</v>
      </c>
      <c r="L102" s="475">
        <v>10</v>
      </c>
      <c r="M102" s="551">
        <f t="shared" si="4"/>
        <v>11500</v>
      </c>
      <c r="N102" s="475">
        <v>1</v>
      </c>
      <c r="O102" s="475">
        <v>6</v>
      </c>
      <c r="P102" s="551">
        <f t="shared" si="3"/>
        <v>6900</v>
      </c>
    </row>
    <row r="103" spans="1:16" ht="13.5" customHeight="1" x14ac:dyDescent="0.2">
      <c r="A103" s="475" t="s">
        <v>1469</v>
      </c>
      <c r="B103" s="475" t="s">
        <v>1470</v>
      </c>
      <c r="C103" s="475" t="s">
        <v>88</v>
      </c>
      <c r="D103" s="475" t="s">
        <v>1617</v>
      </c>
      <c r="E103" s="551">
        <v>1150</v>
      </c>
      <c r="F103" s="475" t="s">
        <v>1655</v>
      </c>
      <c r="G103" s="475" t="s">
        <v>1656</v>
      </c>
      <c r="H103" s="475" t="s">
        <v>1620</v>
      </c>
      <c r="I103" s="432" t="s">
        <v>1475</v>
      </c>
      <c r="J103" s="475" t="s">
        <v>1622</v>
      </c>
      <c r="K103" s="475">
        <v>1</v>
      </c>
      <c r="L103" s="475">
        <v>10</v>
      </c>
      <c r="M103" s="551">
        <f t="shared" si="4"/>
        <v>11500</v>
      </c>
      <c r="N103" s="475">
        <v>1</v>
      </c>
      <c r="O103" s="475">
        <v>6</v>
      </c>
      <c r="P103" s="551">
        <f t="shared" si="3"/>
        <v>6900</v>
      </c>
    </row>
    <row r="104" spans="1:16" ht="13.5" customHeight="1" x14ac:dyDescent="0.2">
      <c r="A104" s="475" t="s">
        <v>1469</v>
      </c>
      <c r="B104" s="475" t="s">
        <v>1470</v>
      </c>
      <c r="C104" s="475" t="s">
        <v>88</v>
      </c>
      <c r="D104" s="475" t="s">
        <v>1617</v>
      </c>
      <c r="E104" s="551">
        <v>1150</v>
      </c>
      <c r="F104" s="475" t="s">
        <v>1657</v>
      </c>
      <c r="G104" s="475" t="s">
        <v>1658</v>
      </c>
      <c r="H104" s="475" t="s">
        <v>1620</v>
      </c>
      <c r="I104" s="432" t="s">
        <v>1475</v>
      </c>
      <c r="J104" s="475" t="s">
        <v>1622</v>
      </c>
      <c r="K104" s="475">
        <v>1</v>
      </c>
      <c r="L104" s="475">
        <v>10</v>
      </c>
      <c r="M104" s="551">
        <f t="shared" si="4"/>
        <v>11500</v>
      </c>
      <c r="N104" s="475">
        <v>1</v>
      </c>
      <c r="O104" s="475">
        <v>6</v>
      </c>
      <c r="P104" s="551">
        <f t="shared" si="3"/>
        <v>6900</v>
      </c>
    </row>
    <row r="105" spans="1:16" ht="13.5" customHeight="1" x14ac:dyDescent="0.2">
      <c r="A105" s="475" t="s">
        <v>1469</v>
      </c>
      <c r="B105" s="475" t="s">
        <v>1470</v>
      </c>
      <c r="C105" s="475" t="s">
        <v>88</v>
      </c>
      <c r="D105" s="475" t="s">
        <v>1617</v>
      </c>
      <c r="E105" s="551">
        <v>1150</v>
      </c>
      <c r="F105" s="475" t="s">
        <v>1659</v>
      </c>
      <c r="G105" s="475" t="s">
        <v>1660</v>
      </c>
      <c r="H105" s="475" t="s">
        <v>1620</v>
      </c>
      <c r="I105" s="432" t="s">
        <v>1475</v>
      </c>
      <c r="J105" s="475" t="s">
        <v>1622</v>
      </c>
      <c r="K105" s="475">
        <v>1</v>
      </c>
      <c r="L105" s="475">
        <v>10</v>
      </c>
      <c r="M105" s="551">
        <f t="shared" si="4"/>
        <v>11500</v>
      </c>
      <c r="N105" s="475">
        <v>1</v>
      </c>
      <c r="O105" s="475">
        <v>6</v>
      </c>
      <c r="P105" s="551">
        <f t="shared" si="3"/>
        <v>6900</v>
      </c>
    </row>
    <row r="106" spans="1:16" ht="13.5" customHeight="1" x14ac:dyDescent="0.2">
      <c r="A106" s="475" t="s">
        <v>1469</v>
      </c>
      <c r="B106" s="475" t="s">
        <v>1470</v>
      </c>
      <c r="C106" s="475" t="s">
        <v>88</v>
      </c>
      <c r="D106" s="475" t="s">
        <v>1617</v>
      </c>
      <c r="E106" s="551">
        <v>1150</v>
      </c>
      <c r="F106" s="475" t="s">
        <v>1661</v>
      </c>
      <c r="G106" s="475" t="s">
        <v>1662</v>
      </c>
      <c r="H106" s="475" t="s">
        <v>1620</v>
      </c>
      <c r="I106" s="432" t="s">
        <v>1475</v>
      </c>
      <c r="J106" s="475" t="s">
        <v>1622</v>
      </c>
      <c r="K106" s="475">
        <v>1</v>
      </c>
      <c r="L106" s="475">
        <v>10</v>
      </c>
      <c r="M106" s="551">
        <f t="shared" si="4"/>
        <v>11500</v>
      </c>
      <c r="N106" s="475">
        <v>1</v>
      </c>
      <c r="O106" s="475">
        <v>6</v>
      </c>
      <c r="P106" s="551">
        <f t="shared" si="3"/>
        <v>6900</v>
      </c>
    </row>
    <row r="107" spans="1:16" ht="13.5" customHeight="1" x14ac:dyDescent="0.2">
      <c r="A107" s="475" t="s">
        <v>1469</v>
      </c>
      <c r="B107" s="475" t="s">
        <v>1470</v>
      </c>
      <c r="C107" s="475" t="s">
        <v>88</v>
      </c>
      <c r="D107" s="475" t="s">
        <v>1617</v>
      </c>
      <c r="E107" s="551">
        <v>1150</v>
      </c>
      <c r="F107" s="475" t="s">
        <v>1663</v>
      </c>
      <c r="G107" s="475" t="s">
        <v>1664</v>
      </c>
      <c r="H107" s="475" t="s">
        <v>1620</v>
      </c>
      <c r="I107" s="432" t="s">
        <v>1475</v>
      </c>
      <c r="J107" s="475" t="s">
        <v>1622</v>
      </c>
      <c r="K107" s="475">
        <v>1</v>
      </c>
      <c r="L107" s="475">
        <v>10</v>
      </c>
      <c r="M107" s="551">
        <f t="shared" si="4"/>
        <v>11500</v>
      </c>
      <c r="N107" s="475">
        <v>1</v>
      </c>
      <c r="O107" s="475">
        <v>6</v>
      </c>
      <c r="P107" s="551">
        <f t="shared" si="3"/>
        <v>6900</v>
      </c>
    </row>
    <row r="108" spans="1:16" ht="13.5" customHeight="1" x14ac:dyDescent="0.2">
      <c r="A108" s="475" t="s">
        <v>1469</v>
      </c>
      <c r="B108" s="475" t="s">
        <v>1470</v>
      </c>
      <c r="C108" s="475" t="s">
        <v>88</v>
      </c>
      <c r="D108" s="475" t="s">
        <v>1617</v>
      </c>
      <c r="E108" s="551">
        <v>1150</v>
      </c>
      <c r="F108" s="475" t="s">
        <v>1665</v>
      </c>
      <c r="G108" s="475" t="s">
        <v>1666</v>
      </c>
      <c r="H108" s="475" t="s">
        <v>1620</v>
      </c>
      <c r="I108" s="432" t="s">
        <v>1475</v>
      </c>
      <c r="J108" s="475" t="s">
        <v>1622</v>
      </c>
      <c r="K108" s="475">
        <v>1</v>
      </c>
      <c r="L108" s="475">
        <v>10</v>
      </c>
      <c r="M108" s="551">
        <f t="shared" si="4"/>
        <v>11500</v>
      </c>
      <c r="N108" s="475">
        <v>1</v>
      </c>
      <c r="O108" s="475">
        <v>6</v>
      </c>
      <c r="P108" s="551">
        <f t="shared" si="3"/>
        <v>6900</v>
      </c>
    </row>
    <row r="109" spans="1:16" ht="13.5" customHeight="1" x14ac:dyDescent="0.2">
      <c r="A109" s="475" t="s">
        <v>1469</v>
      </c>
      <c r="B109" s="475" t="s">
        <v>1470</v>
      </c>
      <c r="C109" s="475" t="s">
        <v>88</v>
      </c>
      <c r="D109" s="475" t="s">
        <v>1617</v>
      </c>
      <c r="E109" s="551">
        <v>1150</v>
      </c>
      <c r="F109" s="475" t="s">
        <v>1667</v>
      </c>
      <c r="G109" s="475" t="s">
        <v>1668</v>
      </c>
      <c r="H109" s="475" t="s">
        <v>1620</v>
      </c>
      <c r="I109" s="432" t="s">
        <v>1475</v>
      </c>
      <c r="J109" s="475" t="s">
        <v>1622</v>
      </c>
      <c r="K109" s="475">
        <v>1</v>
      </c>
      <c r="L109" s="475">
        <v>10</v>
      </c>
      <c r="M109" s="551">
        <f t="shared" si="4"/>
        <v>11500</v>
      </c>
      <c r="N109" s="475">
        <v>1</v>
      </c>
      <c r="O109" s="475">
        <v>6</v>
      </c>
      <c r="P109" s="551">
        <f t="shared" si="3"/>
        <v>6900</v>
      </c>
    </row>
    <row r="110" spans="1:16" ht="13.5" customHeight="1" x14ac:dyDescent="0.2">
      <c r="A110" s="475" t="s">
        <v>1469</v>
      </c>
      <c r="B110" s="475" t="s">
        <v>1470</v>
      </c>
      <c r="C110" s="475" t="s">
        <v>88</v>
      </c>
      <c r="D110" s="475" t="s">
        <v>1617</v>
      </c>
      <c r="E110" s="551">
        <v>1150</v>
      </c>
      <c r="F110" s="475" t="s">
        <v>1669</v>
      </c>
      <c r="G110" s="475" t="s">
        <v>1670</v>
      </c>
      <c r="H110" s="475" t="s">
        <v>1620</v>
      </c>
      <c r="I110" s="432" t="s">
        <v>1475</v>
      </c>
      <c r="J110" s="475" t="s">
        <v>1622</v>
      </c>
      <c r="K110" s="475">
        <v>1</v>
      </c>
      <c r="L110" s="475">
        <v>10</v>
      </c>
      <c r="M110" s="551">
        <f t="shared" si="4"/>
        <v>11500</v>
      </c>
      <c r="N110" s="475">
        <v>1</v>
      </c>
      <c r="O110" s="475">
        <v>6</v>
      </c>
      <c r="P110" s="551">
        <f t="shared" si="3"/>
        <v>6900</v>
      </c>
    </row>
    <row r="111" spans="1:16" ht="13.5" customHeight="1" x14ac:dyDescent="0.2">
      <c r="A111" s="475" t="s">
        <v>1469</v>
      </c>
      <c r="B111" s="475" t="s">
        <v>1470</v>
      </c>
      <c r="C111" s="475" t="s">
        <v>88</v>
      </c>
      <c r="D111" s="475" t="s">
        <v>1617</v>
      </c>
      <c r="E111" s="551">
        <v>1150</v>
      </c>
      <c r="F111" s="475" t="s">
        <v>1671</v>
      </c>
      <c r="G111" s="475" t="s">
        <v>1672</v>
      </c>
      <c r="H111" s="475" t="s">
        <v>1620</v>
      </c>
      <c r="I111" s="432" t="s">
        <v>1475</v>
      </c>
      <c r="J111" s="475" t="s">
        <v>1622</v>
      </c>
      <c r="K111" s="475">
        <v>1</v>
      </c>
      <c r="L111" s="475">
        <v>10</v>
      </c>
      <c r="M111" s="551">
        <f t="shared" si="4"/>
        <v>11500</v>
      </c>
      <c r="N111" s="475">
        <v>1</v>
      </c>
      <c r="O111" s="475">
        <v>6</v>
      </c>
      <c r="P111" s="551">
        <f t="shared" si="3"/>
        <v>6900</v>
      </c>
    </row>
    <row r="112" spans="1:16" ht="13.5" customHeight="1" x14ac:dyDescent="0.2">
      <c r="A112" s="475" t="s">
        <v>1469</v>
      </c>
      <c r="B112" s="475" t="s">
        <v>1470</v>
      </c>
      <c r="C112" s="475" t="s">
        <v>88</v>
      </c>
      <c r="D112" s="475" t="s">
        <v>1617</v>
      </c>
      <c r="E112" s="551">
        <v>1150</v>
      </c>
      <c r="F112" s="475" t="s">
        <v>1673</v>
      </c>
      <c r="G112" s="475" t="s">
        <v>1674</v>
      </c>
      <c r="H112" s="475" t="s">
        <v>1620</v>
      </c>
      <c r="I112" s="432" t="s">
        <v>1475</v>
      </c>
      <c r="J112" s="475" t="s">
        <v>1622</v>
      </c>
      <c r="K112" s="475">
        <v>1</v>
      </c>
      <c r="L112" s="475">
        <v>10</v>
      </c>
      <c r="M112" s="551">
        <f t="shared" si="4"/>
        <v>11500</v>
      </c>
      <c r="N112" s="475">
        <v>1</v>
      </c>
      <c r="O112" s="475">
        <v>6</v>
      </c>
      <c r="P112" s="551">
        <f t="shared" si="3"/>
        <v>6900</v>
      </c>
    </row>
    <row r="113" spans="1:16" ht="13.5" customHeight="1" x14ac:dyDescent="0.2">
      <c r="A113" s="475" t="s">
        <v>1469</v>
      </c>
      <c r="B113" s="475" t="s">
        <v>1470</v>
      </c>
      <c r="C113" s="475" t="s">
        <v>88</v>
      </c>
      <c r="D113" s="475" t="s">
        <v>1617</v>
      </c>
      <c r="E113" s="551">
        <v>1150</v>
      </c>
      <c r="F113" s="475" t="s">
        <v>1675</v>
      </c>
      <c r="G113" s="475" t="s">
        <v>1676</v>
      </c>
      <c r="H113" s="475" t="s">
        <v>1620</v>
      </c>
      <c r="I113" s="432" t="s">
        <v>1475</v>
      </c>
      <c r="J113" s="475" t="s">
        <v>1622</v>
      </c>
      <c r="K113" s="475">
        <v>1</v>
      </c>
      <c r="L113" s="475">
        <v>10</v>
      </c>
      <c r="M113" s="551">
        <f t="shared" si="4"/>
        <v>11500</v>
      </c>
      <c r="N113" s="475">
        <v>1</v>
      </c>
      <c r="O113" s="475">
        <v>6</v>
      </c>
      <c r="P113" s="551">
        <f t="shared" si="3"/>
        <v>6900</v>
      </c>
    </row>
    <row r="114" spans="1:16" ht="13.5" customHeight="1" x14ac:dyDescent="0.2">
      <c r="A114" s="475" t="s">
        <v>1469</v>
      </c>
      <c r="B114" s="475" t="s">
        <v>1470</v>
      </c>
      <c r="C114" s="475" t="s">
        <v>88</v>
      </c>
      <c r="D114" s="475" t="s">
        <v>1617</v>
      </c>
      <c r="E114" s="551">
        <v>1150</v>
      </c>
      <c r="F114" s="475" t="s">
        <v>1677</v>
      </c>
      <c r="G114" s="475" t="s">
        <v>1678</v>
      </c>
      <c r="H114" s="475" t="s">
        <v>1620</v>
      </c>
      <c r="I114" s="432" t="s">
        <v>1475</v>
      </c>
      <c r="J114" s="475" t="s">
        <v>1622</v>
      </c>
      <c r="K114" s="475">
        <v>1</v>
      </c>
      <c r="L114" s="475">
        <v>10</v>
      </c>
      <c r="M114" s="551">
        <f t="shared" si="4"/>
        <v>11500</v>
      </c>
      <c r="N114" s="475">
        <v>1</v>
      </c>
      <c r="O114" s="475">
        <v>6</v>
      </c>
      <c r="P114" s="551">
        <f t="shared" si="3"/>
        <v>6900</v>
      </c>
    </row>
    <row r="115" spans="1:16" ht="13.5" customHeight="1" x14ac:dyDescent="0.2">
      <c r="A115" s="475" t="s">
        <v>1469</v>
      </c>
      <c r="B115" s="475" t="s">
        <v>1470</v>
      </c>
      <c r="C115" s="475" t="s">
        <v>88</v>
      </c>
      <c r="D115" s="475" t="s">
        <v>1617</v>
      </c>
      <c r="E115" s="551">
        <v>1150</v>
      </c>
      <c r="F115" s="475" t="s">
        <v>1679</v>
      </c>
      <c r="G115" s="475" t="s">
        <v>1680</v>
      </c>
      <c r="H115" s="475" t="s">
        <v>1620</v>
      </c>
      <c r="I115" s="432" t="s">
        <v>1475</v>
      </c>
      <c r="J115" s="475" t="s">
        <v>1622</v>
      </c>
      <c r="K115" s="475">
        <v>1</v>
      </c>
      <c r="L115" s="475">
        <v>10</v>
      </c>
      <c r="M115" s="551">
        <f t="shared" si="4"/>
        <v>11500</v>
      </c>
      <c r="N115" s="475">
        <v>1</v>
      </c>
      <c r="O115" s="475">
        <v>6</v>
      </c>
      <c r="P115" s="551">
        <f t="shared" si="3"/>
        <v>6900</v>
      </c>
    </row>
    <row r="116" spans="1:16" ht="13.5" customHeight="1" x14ac:dyDescent="0.2">
      <c r="A116" s="475" t="s">
        <v>1469</v>
      </c>
      <c r="B116" s="475" t="s">
        <v>1470</v>
      </c>
      <c r="C116" s="475" t="s">
        <v>88</v>
      </c>
      <c r="D116" s="475" t="s">
        <v>1617</v>
      </c>
      <c r="E116" s="551">
        <v>1150</v>
      </c>
      <c r="F116" s="475" t="s">
        <v>1681</v>
      </c>
      <c r="G116" s="475" t="s">
        <v>1682</v>
      </c>
      <c r="H116" s="475" t="s">
        <v>1620</v>
      </c>
      <c r="I116" s="432" t="s">
        <v>1475</v>
      </c>
      <c r="J116" s="475" t="s">
        <v>1622</v>
      </c>
      <c r="K116" s="475">
        <v>1</v>
      </c>
      <c r="L116" s="475">
        <v>10</v>
      </c>
      <c r="M116" s="551">
        <f t="shared" si="4"/>
        <v>11500</v>
      </c>
      <c r="N116" s="475">
        <v>1</v>
      </c>
      <c r="O116" s="475">
        <v>6</v>
      </c>
      <c r="P116" s="551">
        <f t="shared" si="3"/>
        <v>6900</v>
      </c>
    </row>
    <row r="117" spans="1:16" ht="13.5" customHeight="1" x14ac:dyDescent="0.2">
      <c r="A117" s="475" t="s">
        <v>1469</v>
      </c>
      <c r="B117" s="475" t="s">
        <v>1470</v>
      </c>
      <c r="C117" s="475" t="s">
        <v>88</v>
      </c>
      <c r="D117" s="475" t="s">
        <v>1617</v>
      </c>
      <c r="E117" s="551">
        <v>1150</v>
      </c>
      <c r="F117" s="475" t="s">
        <v>1683</v>
      </c>
      <c r="G117" s="475" t="s">
        <v>1684</v>
      </c>
      <c r="H117" s="475" t="s">
        <v>1620</v>
      </c>
      <c r="I117" s="432" t="s">
        <v>1475</v>
      </c>
      <c r="J117" s="475" t="s">
        <v>1622</v>
      </c>
      <c r="K117" s="475">
        <v>1</v>
      </c>
      <c r="L117" s="475">
        <v>10</v>
      </c>
      <c r="M117" s="551">
        <f t="shared" si="4"/>
        <v>11500</v>
      </c>
      <c r="N117" s="475">
        <v>1</v>
      </c>
      <c r="O117" s="475">
        <v>6</v>
      </c>
      <c r="P117" s="551">
        <f t="shared" si="3"/>
        <v>6900</v>
      </c>
    </row>
    <row r="118" spans="1:16" ht="13.5" customHeight="1" x14ac:dyDescent="0.2">
      <c r="A118" s="475" t="s">
        <v>1469</v>
      </c>
      <c r="B118" s="475" t="s">
        <v>1470</v>
      </c>
      <c r="C118" s="475" t="s">
        <v>88</v>
      </c>
      <c r="D118" s="475" t="s">
        <v>1617</v>
      </c>
      <c r="E118" s="551">
        <v>1150</v>
      </c>
      <c r="F118" s="475" t="s">
        <v>1685</v>
      </c>
      <c r="G118" s="475" t="s">
        <v>1686</v>
      </c>
      <c r="H118" s="475" t="s">
        <v>1620</v>
      </c>
      <c r="I118" s="432" t="s">
        <v>1475</v>
      </c>
      <c r="J118" s="475" t="s">
        <v>1622</v>
      </c>
      <c r="K118" s="475">
        <v>1</v>
      </c>
      <c r="L118" s="475">
        <v>10</v>
      </c>
      <c r="M118" s="551">
        <f t="shared" si="4"/>
        <v>11500</v>
      </c>
      <c r="N118" s="475">
        <v>1</v>
      </c>
      <c r="O118" s="475">
        <v>6</v>
      </c>
      <c r="P118" s="551">
        <f t="shared" si="3"/>
        <v>6900</v>
      </c>
    </row>
    <row r="119" spans="1:16" ht="13.5" customHeight="1" x14ac:dyDescent="0.2">
      <c r="A119" s="475" t="s">
        <v>1469</v>
      </c>
      <c r="B119" s="475" t="s">
        <v>1470</v>
      </c>
      <c r="C119" s="475" t="s">
        <v>88</v>
      </c>
      <c r="D119" s="475" t="s">
        <v>1617</v>
      </c>
      <c r="E119" s="551">
        <v>1150</v>
      </c>
      <c r="F119" s="475" t="s">
        <v>1687</v>
      </c>
      <c r="G119" s="475" t="s">
        <v>1688</v>
      </c>
      <c r="H119" s="475" t="s">
        <v>1620</v>
      </c>
      <c r="I119" s="432" t="s">
        <v>1475</v>
      </c>
      <c r="J119" s="475" t="s">
        <v>1622</v>
      </c>
      <c r="K119" s="475">
        <v>1</v>
      </c>
      <c r="L119" s="475">
        <v>10</v>
      </c>
      <c r="M119" s="551">
        <f t="shared" si="4"/>
        <v>11500</v>
      </c>
      <c r="N119" s="475">
        <v>1</v>
      </c>
      <c r="O119" s="475">
        <v>6</v>
      </c>
      <c r="P119" s="551">
        <f t="shared" si="3"/>
        <v>6900</v>
      </c>
    </row>
    <row r="120" spans="1:16" ht="13.5" customHeight="1" x14ac:dyDescent="0.2">
      <c r="A120" s="475" t="s">
        <v>1469</v>
      </c>
      <c r="B120" s="475" t="s">
        <v>1470</v>
      </c>
      <c r="C120" s="475" t="s">
        <v>88</v>
      </c>
      <c r="D120" s="475" t="s">
        <v>1617</v>
      </c>
      <c r="E120" s="551">
        <v>1150</v>
      </c>
      <c r="F120" s="475" t="s">
        <v>1689</v>
      </c>
      <c r="G120" s="475" t="s">
        <v>1690</v>
      </c>
      <c r="H120" s="475" t="s">
        <v>1620</v>
      </c>
      <c r="I120" s="432" t="s">
        <v>1475</v>
      </c>
      <c r="J120" s="475" t="s">
        <v>1622</v>
      </c>
      <c r="K120" s="475">
        <v>1</v>
      </c>
      <c r="L120" s="475">
        <v>10</v>
      </c>
      <c r="M120" s="551">
        <f t="shared" si="4"/>
        <v>11500</v>
      </c>
      <c r="N120" s="475">
        <v>1</v>
      </c>
      <c r="O120" s="475">
        <v>6</v>
      </c>
      <c r="P120" s="551">
        <f t="shared" si="3"/>
        <v>6900</v>
      </c>
    </row>
    <row r="121" spans="1:16" ht="13.5" customHeight="1" x14ac:dyDescent="0.2">
      <c r="A121" s="475" t="s">
        <v>1469</v>
      </c>
      <c r="B121" s="475" t="s">
        <v>1470</v>
      </c>
      <c r="C121" s="475" t="s">
        <v>88</v>
      </c>
      <c r="D121" s="475" t="s">
        <v>1617</v>
      </c>
      <c r="E121" s="551">
        <v>1150</v>
      </c>
      <c r="F121" s="475" t="s">
        <v>1691</v>
      </c>
      <c r="G121" s="475" t="s">
        <v>1692</v>
      </c>
      <c r="H121" s="475" t="s">
        <v>1620</v>
      </c>
      <c r="I121" s="432" t="s">
        <v>1475</v>
      </c>
      <c r="J121" s="475" t="s">
        <v>1622</v>
      </c>
      <c r="K121" s="475">
        <v>1</v>
      </c>
      <c r="L121" s="475">
        <v>10</v>
      </c>
      <c r="M121" s="551">
        <f t="shared" si="4"/>
        <v>11500</v>
      </c>
      <c r="N121" s="475">
        <v>1</v>
      </c>
      <c r="O121" s="475">
        <v>6</v>
      </c>
      <c r="P121" s="551">
        <f t="shared" si="3"/>
        <v>6900</v>
      </c>
    </row>
    <row r="122" spans="1:16" ht="13.5" customHeight="1" x14ac:dyDescent="0.2">
      <c r="A122" s="475" t="s">
        <v>1469</v>
      </c>
      <c r="B122" s="475" t="s">
        <v>1470</v>
      </c>
      <c r="C122" s="475" t="s">
        <v>88</v>
      </c>
      <c r="D122" s="475" t="s">
        <v>1617</v>
      </c>
      <c r="E122" s="551">
        <v>1150</v>
      </c>
      <c r="F122" s="475" t="s">
        <v>1693</v>
      </c>
      <c r="G122" s="475" t="s">
        <v>1694</v>
      </c>
      <c r="H122" s="475" t="s">
        <v>1620</v>
      </c>
      <c r="I122" s="432" t="s">
        <v>1475</v>
      </c>
      <c r="J122" s="475" t="s">
        <v>1622</v>
      </c>
      <c r="K122" s="475">
        <v>1</v>
      </c>
      <c r="L122" s="475">
        <v>10</v>
      </c>
      <c r="M122" s="551">
        <f t="shared" si="4"/>
        <v>11500</v>
      </c>
      <c r="N122" s="475">
        <v>1</v>
      </c>
      <c r="O122" s="475">
        <v>6</v>
      </c>
      <c r="P122" s="551">
        <f t="shared" si="3"/>
        <v>6900</v>
      </c>
    </row>
    <row r="123" spans="1:16" ht="13.5" customHeight="1" x14ac:dyDescent="0.2">
      <c r="A123" s="475" t="s">
        <v>1469</v>
      </c>
      <c r="B123" s="475" t="s">
        <v>1470</v>
      </c>
      <c r="C123" s="475" t="s">
        <v>88</v>
      </c>
      <c r="D123" s="475" t="s">
        <v>1617</v>
      </c>
      <c r="E123" s="551">
        <v>1150</v>
      </c>
      <c r="F123" s="475" t="s">
        <v>1695</v>
      </c>
      <c r="G123" s="475" t="s">
        <v>1696</v>
      </c>
      <c r="H123" s="475" t="s">
        <v>1620</v>
      </c>
      <c r="I123" s="432" t="s">
        <v>1475</v>
      </c>
      <c r="J123" s="475" t="s">
        <v>1622</v>
      </c>
      <c r="K123" s="475">
        <v>1</v>
      </c>
      <c r="L123" s="475">
        <v>10</v>
      </c>
      <c r="M123" s="551">
        <f t="shared" si="4"/>
        <v>11500</v>
      </c>
      <c r="N123" s="475">
        <v>1</v>
      </c>
      <c r="O123" s="475">
        <v>6</v>
      </c>
      <c r="P123" s="551">
        <f t="shared" si="3"/>
        <v>6900</v>
      </c>
    </row>
    <row r="124" spans="1:16" ht="13.5" customHeight="1" x14ac:dyDescent="0.2">
      <c r="A124" s="475" t="s">
        <v>1469</v>
      </c>
      <c r="B124" s="475" t="s">
        <v>1470</v>
      </c>
      <c r="C124" s="475" t="s">
        <v>88</v>
      </c>
      <c r="D124" s="475" t="s">
        <v>1617</v>
      </c>
      <c r="E124" s="551">
        <v>1150</v>
      </c>
      <c r="F124" s="475" t="s">
        <v>1697</v>
      </c>
      <c r="G124" s="475" t="s">
        <v>1698</v>
      </c>
      <c r="H124" s="475" t="s">
        <v>1620</v>
      </c>
      <c r="I124" s="432" t="s">
        <v>1475</v>
      </c>
      <c r="J124" s="475" t="s">
        <v>1622</v>
      </c>
      <c r="K124" s="475">
        <v>1</v>
      </c>
      <c r="L124" s="475">
        <v>10</v>
      </c>
      <c r="M124" s="551">
        <f t="shared" si="4"/>
        <v>11500</v>
      </c>
      <c r="N124" s="475">
        <v>1</v>
      </c>
      <c r="O124" s="475">
        <v>6</v>
      </c>
      <c r="P124" s="551">
        <f t="shared" si="3"/>
        <v>6900</v>
      </c>
    </row>
    <row r="125" spans="1:16" ht="13.5" customHeight="1" x14ac:dyDescent="0.2">
      <c r="A125" s="475" t="s">
        <v>1469</v>
      </c>
      <c r="B125" s="475" t="s">
        <v>1470</v>
      </c>
      <c r="C125" s="475" t="s">
        <v>88</v>
      </c>
      <c r="D125" s="475" t="s">
        <v>1617</v>
      </c>
      <c r="E125" s="551">
        <v>1150</v>
      </c>
      <c r="F125" s="475" t="s">
        <v>1699</v>
      </c>
      <c r="G125" s="475" t="s">
        <v>1700</v>
      </c>
      <c r="H125" s="475" t="s">
        <v>1620</v>
      </c>
      <c r="I125" s="432" t="s">
        <v>1475</v>
      </c>
      <c r="J125" s="475" t="s">
        <v>1622</v>
      </c>
      <c r="K125" s="475">
        <v>1</v>
      </c>
      <c r="L125" s="475">
        <v>10</v>
      </c>
      <c r="M125" s="551">
        <f t="shared" si="4"/>
        <v>11500</v>
      </c>
      <c r="N125" s="475">
        <v>1</v>
      </c>
      <c r="O125" s="475">
        <v>6</v>
      </c>
      <c r="P125" s="551">
        <f t="shared" si="3"/>
        <v>6900</v>
      </c>
    </row>
    <row r="126" spans="1:16" ht="13.5" customHeight="1" x14ac:dyDescent="0.2">
      <c r="A126" s="475" t="s">
        <v>1469</v>
      </c>
      <c r="B126" s="475" t="s">
        <v>1470</v>
      </c>
      <c r="C126" s="475" t="s">
        <v>88</v>
      </c>
      <c r="D126" s="475" t="s">
        <v>1617</v>
      </c>
      <c r="E126" s="551">
        <v>1150</v>
      </c>
      <c r="F126" s="475" t="s">
        <v>1701</v>
      </c>
      <c r="G126" s="475" t="s">
        <v>1702</v>
      </c>
      <c r="H126" s="475" t="s">
        <v>1620</v>
      </c>
      <c r="I126" s="432" t="s">
        <v>1475</v>
      </c>
      <c r="J126" s="475" t="s">
        <v>1622</v>
      </c>
      <c r="K126" s="475">
        <v>1</v>
      </c>
      <c r="L126" s="475">
        <v>10</v>
      </c>
      <c r="M126" s="551">
        <f t="shared" si="4"/>
        <v>11500</v>
      </c>
      <c r="N126" s="475">
        <v>1</v>
      </c>
      <c r="O126" s="475">
        <v>6</v>
      </c>
      <c r="P126" s="551">
        <f t="shared" si="3"/>
        <v>6900</v>
      </c>
    </row>
    <row r="127" spans="1:16" ht="13.5" customHeight="1" x14ac:dyDescent="0.2">
      <c r="A127" s="475" t="s">
        <v>1469</v>
      </c>
      <c r="B127" s="475" t="s">
        <v>1470</v>
      </c>
      <c r="C127" s="475" t="s">
        <v>88</v>
      </c>
      <c r="D127" s="475" t="s">
        <v>1617</v>
      </c>
      <c r="E127" s="551">
        <v>1150</v>
      </c>
      <c r="F127" s="475" t="s">
        <v>1703</v>
      </c>
      <c r="G127" s="475" t="s">
        <v>1704</v>
      </c>
      <c r="H127" s="475" t="s">
        <v>1620</v>
      </c>
      <c r="I127" s="432" t="s">
        <v>1475</v>
      </c>
      <c r="J127" s="475" t="s">
        <v>1622</v>
      </c>
      <c r="K127" s="475">
        <v>1</v>
      </c>
      <c r="L127" s="475">
        <v>10</v>
      </c>
      <c r="M127" s="551">
        <f t="shared" si="4"/>
        <v>11500</v>
      </c>
      <c r="N127" s="475">
        <v>1</v>
      </c>
      <c r="O127" s="475">
        <v>6</v>
      </c>
      <c r="P127" s="551">
        <f t="shared" si="3"/>
        <v>6900</v>
      </c>
    </row>
    <row r="128" spans="1:16" ht="13.5" customHeight="1" x14ac:dyDescent="0.2">
      <c r="A128" s="475" t="s">
        <v>1469</v>
      </c>
      <c r="B128" s="475" t="s">
        <v>1470</v>
      </c>
      <c r="C128" s="475" t="s">
        <v>88</v>
      </c>
      <c r="D128" s="475" t="s">
        <v>1617</v>
      </c>
      <c r="E128" s="551">
        <v>1150</v>
      </c>
      <c r="F128" s="475" t="s">
        <v>1705</v>
      </c>
      <c r="G128" s="475" t="s">
        <v>1706</v>
      </c>
      <c r="H128" s="475" t="s">
        <v>1620</v>
      </c>
      <c r="I128" s="432" t="s">
        <v>1475</v>
      </c>
      <c r="J128" s="475" t="s">
        <v>1622</v>
      </c>
      <c r="K128" s="475">
        <v>1</v>
      </c>
      <c r="L128" s="475">
        <v>10</v>
      </c>
      <c r="M128" s="551">
        <f t="shared" si="4"/>
        <v>11500</v>
      </c>
      <c r="N128" s="475">
        <v>1</v>
      </c>
      <c r="O128" s="475">
        <v>6</v>
      </c>
      <c r="P128" s="551">
        <f t="shared" si="3"/>
        <v>6900</v>
      </c>
    </row>
    <row r="129" spans="1:16" ht="13.5" customHeight="1" x14ac:dyDescent="0.2">
      <c r="A129" s="475" t="s">
        <v>1469</v>
      </c>
      <c r="B129" s="475" t="s">
        <v>1470</v>
      </c>
      <c r="C129" s="475" t="s">
        <v>88</v>
      </c>
      <c r="D129" s="475" t="s">
        <v>1617</v>
      </c>
      <c r="E129" s="551">
        <v>1150</v>
      </c>
      <c r="F129" s="475" t="s">
        <v>1707</v>
      </c>
      <c r="G129" s="475" t="s">
        <v>1708</v>
      </c>
      <c r="H129" s="475" t="s">
        <v>1620</v>
      </c>
      <c r="I129" s="432" t="s">
        <v>1475</v>
      </c>
      <c r="J129" s="475" t="s">
        <v>1622</v>
      </c>
      <c r="K129" s="475">
        <v>1</v>
      </c>
      <c r="L129" s="475">
        <v>10</v>
      </c>
      <c r="M129" s="551">
        <f t="shared" si="4"/>
        <v>11500</v>
      </c>
      <c r="N129" s="475">
        <v>1</v>
      </c>
      <c r="O129" s="475">
        <v>6</v>
      </c>
      <c r="P129" s="551">
        <f t="shared" si="3"/>
        <v>6900</v>
      </c>
    </row>
    <row r="130" spans="1:16" ht="13.5" customHeight="1" x14ac:dyDescent="0.2">
      <c r="A130" s="475" t="s">
        <v>1469</v>
      </c>
      <c r="B130" s="475" t="s">
        <v>1470</v>
      </c>
      <c r="C130" s="475" t="s">
        <v>88</v>
      </c>
      <c r="D130" s="475" t="s">
        <v>1617</v>
      </c>
      <c r="E130" s="551">
        <v>1150</v>
      </c>
      <c r="F130" s="475" t="s">
        <v>1709</v>
      </c>
      <c r="G130" s="475" t="s">
        <v>1710</v>
      </c>
      <c r="H130" s="475" t="s">
        <v>1620</v>
      </c>
      <c r="I130" s="432" t="s">
        <v>1475</v>
      </c>
      <c r="J130" s="475" t="s">
        <v>1622</v>
      </c>
      <c r="K130" s="475">
        <v>1</v>
      </c>
      <c r="L130" s="475">
        <v>10</v>
      </c>
      <c r="M130" s="551">
        <f t="shared" si="4"/>
        <v>11500</v>
      </c>
      <c r="N130" s="475">
        <v>1</v>
      </c>
      <c r="O130" s="475">
        <v>6</v>
      </c>
      <c r="P130" s="551">
        <f t="shared" si="3"/>
        <v>6900</v>
      </c>
    </row>
    <row r="131" spans="1:16" ht="13.5" customHeight="1" x14ac:dyDescent="0.2">
      <c r="A131" s="475" t="s">
        <v>1469</v>
      </c>
      <c r="B131" s="475" t="s">
        <v>1470</v>
      </c>
      <c r="C131" s="475" t="s">
        <v>88</v>
      </c>
      <c r="D131" s="475" t="s">
        <v>1617</v>
      </c>
      <c r="E131" s="551">
        <v>1150</v>
      </c>
      <c r="F131" s="475" t="s">
        <v>1711</v>
      </c>
      <c r="G131" s="475" t="s">
        <v>1712</v>
      </c>
      <c r="H131" s="475" t="s">
        <v>1620</v>
      </c>
      <c r="I131" s="432" t="s">
        <v>1475</v>
      </c>
      <c r="J131" s="475" t="s">
        <v>1622</v>
      </c>
      <c r="K131" s="475">
        <v>1</v>
      </c>
      <c r="L131" s="475">
        <v>10</v>
      </c>
      <c r="M131" s="551">
        <f t="shared" si="4"/>
        <v>11500</v>
      </c>
      <c r="N131" s="475">
        <v>1</v>
      </c>
      <c r="O131" s="475">
        <v>6</v>
      </c>
      <c r="P131" s="551">
        <f t="shared" si="3"/>
        <v>6900</v>
      </c>
    </row>
    <row r="132" spans="1:16" ht="13.5" customHeight="1" x14ac:dyDescent="0.2">
      <c r="A132" s="475" t="s">
        <v>1469</v>
      </c>
      <c r="B132" s="475" t="s">
        <v>1470</v>
      </c>
      <c r="C132" s="475" t="s">
        <v>88</v>
      </c>
      <c r="D132" s="475" t="s">
        <v>1617</v>
      </c>
      <c r="E132" s="551">
        <v>1150</v>
      </c>
      <c r="F132" s="475" t="s">
        <v>1713</v>
      </c>
      <c r="G132" s="475" t="s">
        <v>1714</v>
      </c>
      <c r="H132" s="475" t="s">
        <v>1620</v>
      </c>
      <c r="I132" s="432" t="s">
        <v>1475</v>
      </c>
      <c r="J132" s="475" t="s">
        <v>1622</v>
      </c>
      <c r="K132" s="475">
        <v>1</v>
      </c>
      <c r="L132" s="475">
        <v>10</v>
      </c>
      <c r="M132" s="551">
        <f t="shared" si="4"/>
        <v>11500</v>
      </c>
      <c r="N132" s="475">
        <v>1</v>
      </c>
      <c r="O132" s="475">
        <v>6</v>
      </c>
      <c r="P132" s="551">
        <f t="shared" si="3"/>
        <v>6900</v>
      </c>
    </row>
    <row r="133" spans="1:16" ht="13.5" customHeight="1" x14ac:dyDescent="0.2">
      <c r="A133" s="475" t="s">
        <v>1469</v>
      </c>
      <c r="B133" s="475" t="s">
        <v>1470</v>
      </c>
      <c r="C133" s="475" t="s">
        <v>88</v>
      </c>
      <c r="D133" s="475" t="s">
        <v>1617</v>
      </c>
      <c r="E133" s="551">
        <v>1150</v>
      </c>
      <c r="F133" s="475" t="s">
        <v>1715</v>
      </c>
      <c r="G133" s="475" t="s">
        <v>1716</v>
      </c>
      <c r="H133" s="475" t="s">
        <v>1620</v>
      </c>
      <c r="I133" s="432" t="s">
        <v>1475</v>
      </c>
      <c r="J133" s="475" t="s">
        <v>1622</v>
      </c>
      <c r="K133" s="475">
        <v>1</v>
      </c>
      <c r="L133" s="475">
        <v>10</v>
      </c>
      <c r="M133" s="551">
        <f t="shared" si="4"/>
        <v>11500</v>
      </c>
      <c r="N133" s="475">
        <v>1</v>
      </c>
      <c r="O133" s="475">
        <v>6</v>
      </c>
      <c r="P133" s="551">
        <f t="shared" si="3"/>
        <v>6900</v>
      </c>
    </row>
    <row r="134" spans="1:16" ht="13.5" customHeight="1" x14ac:dyDescent="0.2">
      <c r="A134" s="475" t="s">
        <v>1469</v>
      </c>
      <c r="B134" s="475" t="s">
        <v>1470</v>
      </c>
      <c r="C134" s="475" t="s">
        <v>88</v>
      </c>
      <c r="D134" s="475" t="s">
        <v>1617</v>
      </c>
      <c r="E134" s="551">
        <v>1150</v>
      </c>
      <c r="F134" s="475" t="s">
        <v>1717</v>
      </c>
      <c r="G134" s="475" t="s">
        <v>1718</v>
      </c>
      <c r="H134" s="475" t="s">
        <v>1620</v>
      </c>
      <c r="I134" s="432" t="s">
        <v>1475</v>
      </c>
      <c r="J134" s="475" t="s">
        <v>1622</v>
      </c>
      <c r="K134" s="475">
        <v>1</v>
      </c>
      <c r="L134" s="475">
        <v>10</v>
      </c>
      <c r="M134" s="551">
        <f t="shared" si="4"/>
        <v>11500</v>
      </c>
      <c r="N134" s="475">
        <v>1</v>
      </c>
      <c r="O134" s="475">
        <v>6</v>
      </c>
      <c r="P134" s="551">
        <f t="shared" si="3"/>
        <v>6900</v>
      </c>
    </row>
    <row r="135" spans="1:16" ht="13.5" customHeight="1" x14ac:dyDescent="0.2">
      <c r="A135" s="475" t="s">
        <v>1469</v>
      </c>
      <c r="B135" s="475" t="s">
        <v>1470</v>
      </c>
      <c r="C135" s="475" t="s">
        <v>88</v>
      </c>
      <c r="D135" s="475" t="s">
        <v>1617</v>
      </c>
      <c r="E135" s="551">
        <v>1150</v>
      </c>
      <c r="F135" s="475" t="s">
        <v>1719</v>
      </c>
      <c r="G135" s="475" t="s">
        <v>1720</v>
      </c>
      <c r="H135" s="475" t="s">
        <v>1620</v>
      </c>
      <c r="I135" s="432" t="s">
        <v>1475</v>
      </c>
      <c r="J135" s="475" t="s">
        <v>1622</v>
      </c>
      <c r="K135" s="475">
        <v>1</v>
      </c>
      <c r="L135" s="475">
        <v>10</v>
      </c>
      <c r="M135" s="551">
        <f t="shared" si="4"/>
        <v>11500</v>
      </c>
      <c r="N135" s="475">
        <v>1</v>
      </c>
      <c r="O135" s="475">
        <v>6</v>
      </c>
      <c r="P135" s="551">
        <f t="shared" si="3"/>
        <v>6900</v>
      </c>
    </row>
    <row r="136" spans="1:16" ht="13.5" customHeight="1" x14ac:dyDescent="0.2">
      <c r="A136" s="475" t="s">
        <v>1469</v>
      </c>
      <c r="B136" s="475" t="s">
        <v>1470</v>
      </c>
      <c r="C136" s="475" t="s">
        <v>88</v>
      </c>
      <c r="D136" s="475" t="s">
        <v>1617</v>
      </c>
      <c r="E136" s="551">
        <v>1150</v>
      </c>
      <c r="F136" s="475" t="s">
        <v>1721</v>
      </c>
      <c r="G136" s="475" t="s">
        <v>1722</v>
      </c>
      <c r="H136" s="475" t="s">
        <v>1620</v>
      </c>
      <c r="I136" s="432" t="s">
        <v>1475</v>
      </c>
      <c r="J136" s="475" t="s">
        <v>1622</v>
      </c>
      <c r="K136" s="475">
        <v>1</v>
      </c>
      <c r="L136" s="475">
        <v>10</v>
      </c>
      <c r="M136" s="551">
        <f t="shared" si="4"/>
        <v>11500</v>
      </c>
      <c r="N136" s="475">
        <v>1</v>
      </c>
      <c r="O136" s="475">
        <v>6</v>
      </c>
      <c r="P136" s="551">
        <f t="shared" si="3"/>
        <v>6900</v>
      </c>
    </row>
    <row r="137" spans="1:16" ht="13.5" customHeight="1" x14ac:dyDescent="0.2">
      <c r="A137" s="475" t="s">
        <v>1469</v>
      </c>
      <c r="B137" s="475" t="s">
        <v>1470</v>
      </c>
      <c r="C137" s="475" t="s">
        <v>88</v>
      </c>
      <c r="D137" s="475" t="s">
        <v>1617</v>
      </c>
      <c r="E137" s="551">
        <v>1150</v>
      </c>
      <c r="F137" s="475" t="s">
        <v>1723</v>
      </c>
      <c r="G137" s="475" t="s">
        <v>1724</v>
      </c>
      <c r="H137" s="475" t="s">
        <v>1620</v>
      </c>
      <c r="I137" s="432" t="s">
        <v>1475</v>
      </c>
      <c r="J137" s="475" t="s">
        <v>1622</v>
      </c>
      <c r="K137" s="475">
        <v>1</v>
      </c>
      <c r="L137" s="475">
        <v>10</v>
      </c>
      <c r="M137" s="551">
        <f t="shared" si="4"/>
        <v>11500</v>
      </c>
      <c r="N137" s="475">
        <v>1</v>
      </c>
      <c r="O137" s="475">
        <v>6</v>
      </c>
      <c r="P137" s="551">
        <f t="shared" si="3"/>
        <v>6900</v>
      </c>
    </row>
    <row r="138" spans="1:16" ht="13.5" customHeight="1" x14ac:dyDescent="0.2">
      <c r="A138" s="475" t="s">
        <v>1469</v>
      </c>
      <c r="B138" s="475" t="s">
        <v>1470</v>
      </c>
      <c r="C138" s="475" t="s">
        <v>88</v>
      </c>
      <c r="D138" s="475" t="s">
        <v>1617</v>
      </c>
      <c r="E138" s="551">
        <v>1150</v>
      </c>
      <c r="F138" s="475" t="s">
        <v>1725</v>
      </c>
      <c r="G138" s="475" t="s">
        <v>1726</v>
      </c>
      <c r="H138" s="475" t="s">
        <v>1620</v>
      </c>
      <c r="I138" s="432" t="s">
        <v>1475</v>
      </c>
      <c r="J138" s="475" t="s">
        <v>1622</v>
      </c>
      <c r="K138" s="475">
        <v>1</v>
      </c>
      <c r="L138" s="475">
        <v>10</v>
      </c>
      <c r="M138" s="551">
        <f t="shared" si="4"/>
        <v>11500</v>
      </c>
      <c r="N138" s="475">
        <v>1</v>
      </c>
      <c r="O138" s="475">
        <v>6</v>
      </c>
      <c r="P138" s="551">
        <f t="shared" si="3"/>
        <v>6900</v>
      </c>
    </row>
    <row r="139" spans="1:16" ht="13.5" customHeight="1" x14ac:dyDescent="0.2">
      <c r="A139" s="475" t="s">
        <v>1469</v>
      </c>
      <c r="B139" s="475" t="s">
        <v>1470</v>
      </c>
      <c r="C139" s="475" t="s">
        <v>88</v>
      </c>
      <c r="D139" s="475" t="s">
        <v>1617</v>
      </c>
      <c r="E139" s="551">
        <v>1150</v>
      </c>
      <c r="F139" s="475" t="s">
        <v>1727</v>
      </c>
      <c r="G139" s="475" t="s">
        <v>1728</v>
      </c>
      <c r="H139" s="475" t="s">
        <v>1620</v>
      </c>
      <c r="I139" s="432" t="s">
        <v>1475</v>
      </c>
      <c r="J139" s="475" t="s">
        <v>1622</v>
      </c>
      <c r="K139" s="475">
        <v>1</v>
      </c>
      <c r="L139" s="475">
        <v>10</v>
      </c>
      <c r="M139" s="551">
        <f t="shared" si="4"/>
        <v>11500</v>
      </c>
      <c r="N139" s="475">
        <v>1</v>
      </c>
      <c r="O139" s="475">
        <v>6</v>
      </c>
      <c r="P139" s="551">
        <f t="shared" si="3"/>
        <v>6900</v>
      </c>
    </row>
    <row r="140" spans="1:16" ht="13.5" customHeight="1" x14ac:dyDescent="0.2">
      <c r="A140" s="475" t="s">
        <v>1469</v>
      </c>
      <c r="B140" s="475" t="s">
        <v>1470</v>
      </c>
      <c r="C140" s="475" t="s">
        <v>88</v>
      </c>
      <c r="D140" s="475" t="s">
        <v>1617</v>
      </c>
      <c r="E140" s="551">
        <v>1150</v>
      </c>
      <c r="F140" s="475" t="s">
        <v>1729</v>
      </c>
      <c r="G140" s="475" t="s">
        <v>1730</v>
      </c>
      <c r="H140" s="475" t="s">
        <v>1620</v>
      </c>
      <c r="I140" s="432" t="s">
        <v>1475</v>
      </c>
      <c r="J140" s="475" t="s">
        <v>1622</v>
      </c>
      <c r="K140" s="475">
        <v>1</v>
      </c>
      <c r="L140" s="475">
        <v>10</v>
      </c>
      <c r="M140" s="551">
        <f t="shared" si="4"/>
        <v>11500</v>
      </c>
      <c r="N140" s="475">
        <v>1</v>
      </c>
      <c r="O140" s="475">
        <v>6</v>
      </c>
      <c r="P140" s="551">
        <f t="shared" si="3"/>
        <v>6900</v>
      </c>
    </row>
    <row r="141" spans="1:16" ht="13.5" customHeight="1" x14ac:dyDescent="0.2">
      <c r="A141" s="475" t="s">
        <v>1469</v>
      </c>
      <c r="B141" s="475" t="s">
        <v>1470</v>
      </c>
      <c r="C141" s="475" t="s">
        <v>88</v>
      </c>
      <c r="D141" s="475" t="s">
        <v>1617</v>
      </c>
      <c r="E141" s="551">
        <v>1151</v>
      </c>
      <c r="F141" s="475" t="s">
        <v>1731</v>
      </c>
      <c r="G141" s="475" t="s">
        <v>1732</v>
      </c>
      <c r="H141" s="475" t="s">
        <v>1620</v>
      </c>
      <c r="I141" s="432" t="s">
        <v>1475</v>
      </c>
      <c r="J141" s="475" t="s">
        <v>1622</v>
      </c>
      <c r="K141" s="475">
        <v>1</v>
      </c>
      <c r="L141" s="475">
        <v>10</v>
      </c>
      <c r="M141" s="551">
        <f t="shared" si="4"/>
        <v>11510</v>
      </c>
      <c r="N141" s="475">
        <v>1</v>
      </c>
      <c r="O141" s="475">
        <v>6</v>
      </c>
      <c r="P141" s="551">
        <f t="shared" si="3"/>
        <v>6906</v>
      </c>
    </row>
    <row r="142" spans="1:16" ht="13.5" customHeight="1" x14ac:dyDescent="0.2">
      <c r="A142" s="475" t="s">
        <v>1469</v>
      </c>
      <c r="B142" s="475" t="s">
        <v>1470</v>
      </c>
      <c r="C142" s="475" t="s">
        <v>88</v>
      </c>
      <c r="D142" s="475" t="s">
        <v>1617</v>
      </c>
      <c r="E142" s="551">
        <v>1152</v>
      </c>
      <c r="F142" s="475" t="s">
        <v>1733</v>
      </c>
      <c r="G142" s="475" t="s">
        <v>1734</v>
      </c>
      <c r="H142" s="475" t="s">
        <v>1620</v>
      </c>
      <c r="I142" s="432" t="s">
        <v>1475</v>
      </c>
      <c r="J142" s="475" t="s">
        <v>1622</v>
      </c>
      <c r="K142" s="475">
        <v>1</v>
      </c>
      <c r="L142" s="475">
        <v>10</v>
      </c>
      <c r="M142" s="551">
        <f t="shared" si="4"/>
        <v>11520</v>
      </c>
      <c r="N142" s="475">
        <v>1</v>
      </c>
      <c r="O142" s="475">
        <v>6</v>
      </c>
      <c r="P142" s="551">
        <f t="shared" si="3"/>
        <v>6912</v>
      </c>
    </row>
    <row r="143" spans="1:16" ht="13.5" customHeight="1" x14ac:dyDescent="0.2">
      <c r="A143" s="475" t="s">
        <v>1469</v>
      </c>
      <c r="B143" s="475" t="s">
        <v>1470</v>
      </c>
      <c r="C143" s="475" t="s">
        <v>88</v>
      </c>
      <c r="D143" s="475" t="s">
        <v>1617</v>
      </c>
      <c r="E143" s="551">
        <v>1153</v>
      </c>
      <c r="F143" s="475" t="s">
        <v>1735</v>
      </c>
      <c r="G143" s="475" t="s">
        <v>1736</v>
      </c>
      <c r="H143" s="475" t="s">
        <v>1620</v>
      </c>
      <c r="I143" s="432" t="s">
        <v>1475</v>
      </c>
      <c r="J143" s="475" t="s">
        <v>1622</v>
      </c>
      <c r="K143" s="475">
        <v>1</v>
      </c>
      <c r="L143" s="475">
        <v>10</v>
      </c>
      <c r="M143" s="551">
        <f t="shared" si="4"/>
        <v>11530</v>
      </c>
      <c r="N143" s="475">
        <v>1</v>
      </c>
      <c r="O143" s="475">
        <v>6</v>
      </c>
      <c r="P143" s="551">
        <f t="shared" si="3"/>
        <v>6918</v>
      </c>
    </row>
    <row r="144" spans="1:16" ht="13.5" customHeight="1" x14ac:dyDescent="0.2">
      <c r="A144" s="475" t="s">
        <v>1469</v>
      </c>
      <c r="B144" s="475" t="s">
        <v>1470</v>
      </c>
      <c r="C144" s="475" t="s">
        <v>88</v>
      </c>
      <c r="D144" s="475" t="s">
        <v>1737</v>
      </c>
      <c r="E144" s="551">
        <v>2500</v>
      </c>
      <c r="F144" s="475" t="s">
        <v>1738</v>
      </c>
      <c r="G144" s="475" t="s">
        <v>1739</v>
      </c>
      <c r="H144" s="475" t="s">
        <v>1740</v>
      </c>
      <c r="I144" s="432" t="s">
        <v>1475</v>
      </c>
      <c r="J144" s="475" t="s">
        <v>1740</v>
      </c>
      <c r="K144" s="475">
        <v>1</v>
      </c>
      <c r="L144" s="475">
        <v>10</v>
      </c>
      <c r="M144" s="551">
        <f t="shared" si="4"/>
        <v>25000</v>
      </c>
      <c r="N144" s="475">
        <v>1</v>
      </c>
      <c r="O144" s="475">
        <v>6</v>
      </c>
      <c r="P144" s="551">
        <f t="shared" si="3"/>
        <v>15000</v>
      </c>
    </row>
    <row r="145" spans="1:16" ht="13.5" customHeight="1" x14ac:dyDescent="0.2">
      <c r="A145" s="475" t="s">
        <v>1469</v>
      </c>
      <c r="B145" s="475" t="s">
        <v>1470</v>
      </c>
      <c r="C145" s="475" t="s">
        <v>88</v>
      </c>
      <c r="D145" s="475" t="s">
        <v>1737</v>
      </c>
      <c r="E145" s="551">
        <v>2500</v>
      </c>
      <c r="F145" s="475" t="s">
        <v>1741</v>
      </c>
      <c r="G145" s="475" t="s">
        <v>1742</v>
      </c>
      <c r="H145" s="475" t="s">
        <v>1740</v>
      </c>
      <c r="I145" s="432" t="s">
        <v>1475</v>
      </c>
      <c r="J145" s="475" t="s">
        <v>1740</v>
      </c>
      <c r="K145" s="475">
        <v>1</v>
      </c>
      <c r="L145" s="475">
        <v>10</v>
      </c>
      <c r="M145" s="551">
        <f t="shared" si="4"/>
        <v>25000</v>
      </c>
      <c r="N145" s="475">
        <v>1</v>
      </c>
      <c r="O145" s="475">
        <v>6</v>
      </c>
      <c r="P145" s="551">
        <f t="shared" si="3"/>
        <v>15000</v>
      </c>
    </row>
    <row r="146" spans="1:16" ht="13.5" customHeight="1" x14ac:dyDescent="0.2">
      <c r="A146" s="475" t="s">
        <v>1469</v>
      </c>
      <c r="B146" s="475" t="s">
        <v>1470</v>
      </c>
      <c r="C146" s="475" t="s">
        <v>88</v>
      </c>
      <c r="D146" s="475" t="s">
        <v>1737</v>
      </c>
      <c r="E146" s="551">
        <v>2500</v>
      </c>
      <c r="F146" s="475" t="s">
        <v>1743</v>
      </c>
      <c r="G146" s="475" t="s">
        <v>1744</v>
      </c>
      <c r="H146" s="475" t="s">
        <v>1740</v>
      </c>
      <c r="I146" s="432" t="s">
        <v>1475</v>
      </c>
      <c r="J146" s="475" t="s">
        <v>1740</v>
      </c>
      <c r="K146" s="475">
        <v>1</v>
      </c>
      <c r="L146" s="475">
        <v>10</v>
      </c>
      <c r="M146" s="551">
        <f t="shared" si="4"/>
        <v>25000</v>
      </c>
      <c r="N146" s="475">
        <v>1</v>
      </c>
      <c r="O146" s="475">
        <v>6</v>
      </c>
      <c r="P146" s="551">
        <f t="shared" si="3"/>
        <v>15000</v>
      </c>
    </row>
    <row r="147" spans="1:16" ht="13.5" customHeight="1" x14ac:dyDescent="0.2">
      <c r="A147" s="475" t="s">
        <v>1469</v>
      </c>
      <c r="B147" s="475" t="s">
        <v>1470</v>
      </c>
      <c r="C147" s="475" t="s">
        <v>88</v>
      </c>
      <c r="D147" s="475" t="s">
        <v>1737</v>
      </c>
      <c r="E147" s="551">
        <v>2500</v>
      </c>
      <c r="F147" s="475" t="s">
        <v>1745</v>
      </c>
      <c r="G147" s="475" t="s">
        <v>1746</v>
      </c>
      <c r="H147" s="475" t="s">
        <v>1740</v>
      </c>
      <c r="I147" s="432" t="s">
        <v>1475</v>
      </c>
      <c r="J147" s="475" t="s">
        <v>1740</v>
      </c>
      <c r="K147" s="475">
        <v>1</v>
      </c>
      <c r="L147" s="475">
        <v>10</v>
      </c>
      <c r="M147" s="551">
        <f t="shared" si="4"/>
        <v>25000</v>
      </c>
      <c r="N147" s="475">
        <v>1</v>
      </c>
      <c r="O147" s="475">
        <v>6</v>
      </c>
      <c r="P147" s="551">
        <f t="shared" si="3"/>
        <v>15000</v>
      </c>
    </row>
    <row r="148" spans="1:16" ht="13.5" customHeight="1" x14ac:dyDescent="0.2">
      <c r="A148" s="475" t="s">
        <v>1469</v>
      </c>
      <c r="B148" s="475" t="s">
        <v>1470</v>
      </c>
      <c r="C148" s="475" t="s">
        <v>88</v>
      </c>
      <c r="D148" s="475" t="s">
        <v>1737</v>
      </c>
      <c r="E148" s="551">
        <v>2500</v>
      </c>
      <c r="F148" s="475" t="s">
        <v>1747</v>
      </c>
      <c r="G148" s="475" t="s">
        <v>1748</v>
      </c>
      <c r="H148" s="475" t="s">
        <v>1740</v>
      </c>
      <c r="I148" s="432" t="s">
        <v>1475</v>
      </c>
      <c r="J148" s="475" t="s">
        <v>1740</v>
      </c>
      <c r="K148" s="475">
        <v>1</v>
      </c>
      <c r="L148" s="475">
        <v>10</v>
      </c>
      <c r="M148" s="551">
        <f t="shared" si="4"/>
        <v>25000</v>
      </c>
      <c r="N148" s="475">
        <v>1</v>
      </c>
      <c r="O148" s="475">
        <v>6</v>
      </c>
      <c r="P148" s="551">
        <f t="shared" si="3"/>
        <v>15000</v>
      </c>
    </row>
    <row r="149" spans="1:16" ht="13.5" customHeight="1" x14ac:dyDescent="0.2">
      <c r="A149" s="475" t="s">
        <v>1469</v>
      </c>
      <c r="B149" s="475" t="s">
        <v>1470</v>
      </c>
      <c r="C149" s="475" t="s">
        <v>88</v>
      </c>
      <c r="D149" s="475" t="s">
        <v>1749</v>
      </c>
      <c r="E149" s="551">
        <v>3500</v>
      </c>
      <c r="F149" s="475" t="s">
        <v>1750</v>
      </c>
      <c r="G149" s="475" t="s">
        <v>1751</v>
      </c>
      <c r="H149" s="475" t="s">
        <v>1740</v>
      </c>
      <c r="I149" s="432" t="s">
        <v>1475</v>
      </c>
      <c r="J149" s="475" t="s">
        <v>1740</v>
      </c>
      <c r="K149" s="475">
        <v>1</v>
      </c>
      <c r="L149" s="475">
        <v>10</v>
      </c>
      <c r="M149" s="551">
        <f t="shared" si="4"/>
        <v>35000</v>
      </c>
      <c r="N149" s="475">
        <v>1</v>
      </c>
      <c r="O149" s="475">
        <v>6</v>
      </c>
      <c r="P149" s="551">
        <f t="shared" si="3"/>
        <v>21000</v>
      </c>
    </row>
    <row r="150" spans="1:16" ht="13.5" customHeight="1" x14ac:dyDescent="0.2">
      <c r="A150" s="475" t="s">
        <v>1469</v>
      </c>
      <c r="B150" s="475" t="s">
        <v>1470</v>
      </c>
      <c r="C150" s="475" t="s">
        <v>88</v>
      </c>
      <c r="D150" s="475" t="s">
        <v>1752</v>
      </c>
      <c r="E150" s="551">
        <v>1586.6666666666665</v>
      </c>
      <c r="F150" s="475" t="s">
        <v>1753</v>
      </c>
      <c r="G150" s="475" t="s">
        <v>1754</v>
      </c>
      <c r="H150" s="475" t="s">
        <v>1740</v>
      </c>
      <c r="I150" s="432" t="s">
        <v>1475</v>
      </c>
      <c r="J150" s="475" t="s">
        <v>1740</v>
      </c>
      <c r="K150" s="475">
        <v>1</v>
      </c>
      <c r="L150" s="475">
        <v>10</v>
      </c>
      <c r="M150" s="551">
        <f t="shared" si="4"/>
        <v>15866.666666666664</v>
      </c>
      <c r="N150" s="475">
        <v>1</v>
      </c>
      <c r="O150" s="475">
        <v>6</v>
      </c>
      <c r="P150" s="551">
        <f t="shared" ref="P150:P166" si="5">+E150*O150</f>
        <v>9520</v>
      </c>
    </row>
    <row r="151" spans="1:16" ht="13.5" customHeight="1" x14ac:dyDescent="0.2">
      <c r="A151" s="475" t="s">
        <v>1469</v>
      </c>
      <c r="B151" s="475" t="s">
        <v>1470</v>
      </c>
      <c r="C151" s="475" t="s">
        <v>88</v>
      </c>
      <c r="D151" s="475" t="s">
        <v>1755</v>
      </c>
      <c r="E151" s="551">
        <v>2800</v>
      </c>
      <c r="F151" s="475" t="s">
        <v>1756</v>
      </c>
      <c r="G151" s="475" t="s">
        <v>1757</v>
      </c>
      <c r="H151" s="475" t="s">
        <v>1492</v>
      </c>
      <c r="I151" s="432" t="s">
        <v>1475</v>
      </c>
      <c r="J151" s="475" t="s">
        <v>1480</v>
      </c>
      <c r="K151" s="475">
        <v>1</v>
      </c>
      <c r="L151" s="475">
        <v>10</v>
      </c>
      <c r="M151" s="551">
        <f t="shared" si="4"/>
        <v>28000</v>
      </c>
      <c r="N151" s="475">
        <v>1</v>
      </c>
      <c r="O151" s="475">
        <v>6</v>
      </c>
      <c r="P151" s="551">
        <f t="shared" si="5"/>
        <v>16800</v>
      </c>
    </row>
    <row r="152" spans="1:16" ht="13.5" customHeight="1" x14ac:dyDescent="0.2">
      <c r="A152" s="475" t="s">
        <v>1469</v>
      </c>
      <c r="B152" s="475" t="s">
        <v>1470</v>
      </c>
      <c r="C152" s="475" t="s">
        <v>88</v>
      </c>
      <c r="D152" s="475" t="s">
        <v>1758</v>
      </c>
      <c r="E152" s="551">
        <v>3700</v>
      </c>
      <c r="F152" s="475" t="s">
        <v>1759</v>
      </c>
      <c r="G152" s="475" t="s">
        <v>1760</v>
      </c>
      <c r="H152" s="475" t="s">
        <v>1492</v>
      </c>
      <c r="I152" s="432" t="s">
        <v>1475</v>
      </c>
      <c r="J152" s="475" t="s">
        <v>1480</v>
      </c>
      <c r="K152" s="475">
        <v>1</v>
      </c>
      <c r="L152" s="475">
        <v>10</v>
      </c>
      <c r="M152" s="551">
        <f t="shared" si="4"/>
        <v>37000</v>
      </c>
      <c r="N152" s="475">
        <v>1</v>
      </c>
      <c r="O152" s="475">
        <v>6</v>
      </c>
      <c r="P152" s="551">
        <f t="shared" si="5"/>
        <v>22200</v>
      </c>
    </row>
    <row r="153" spans="1:16" ht="13.5" customHeight="1" x14ac:dyDescent="0.2">
      <c r="A153" s="475" t="s">
        <v>1469</v>
      </c>
      <c r="B153" s="475" t="s">
        <v>1470</v>
      </c>
      <c r="C153" s="475" t="s">
        <v>88</v>
      </c>
      <c r="D153" s="475" t="s">
        <v>1761</v>
      </c>
      <c r="E153" s="551">
        <v>3700</v>
      </c>
      <c r="F153" s="475" t="s">
        <v>1762</v>
      </c>
      <c r="G153" s="475" t="s">
        <v>1763</v>
      </c>
      <c r="H153" s="475" t="s">
        <v>1492</v>
      </c>
      <c r="I153" s="432" t="s">
        <v>1475</v>
      </c>
      <c r="J153" s="475" t="s">
        <v>1480</v>
      </c>
      <c r="K153" s="475">
        <v>1</v>
      </c>
      <c r="L153" s="475">
        <v>10</v>
      </c>
      <c r="M153" s="551">
        <f t="shared" si="4"/>
        <v>37000</v>
      </c>
      <c r="N153" s="475">
        <v>1</v>
      </c>
      <c r="O153" s="475">
        <v>6</v>
      </c>
      <c r="P153" s="551">
        <f t="shared" si="5"/>
        <v>22200</v>
      </c>
    </row>
    <row r="154" spans="1:16" ht="13.5" customHeight="1" x14ac:dyDescent="0.2">
      <c r="A154" s="475" t="s">
        <v>1469</v>
      </c>
      <c r="B154" s="475" t="s">
        <v>1470</v>
      </c>
      <c r="C154" s="475" t="s">
        <v>88</v>
      </c>
      <c r="D154" s="475" t="s">
        <v>1764</v>
      </c>
      <c r="E154" s="551">
        <v>3700</v>
      </c>
      <c r="F154" s="475" t="s">
        <v>1765</v>
      </c>
      <c r="G154" s="475" t="s">
        <v>1766</v>
      </c>
      <c r="H154" s="475" t="s">
        <v>1492</v>
      </c>
      <c r="I154" s="432" t="s">
        <v>1475</v>
      </c>
      <c r="J154" s="475" t="s">
        <v>1480</v>
      </c>
      <c r="K154" s="475">
        <v>1</v>
      </c>
      <c r="L154" s="475">
        <v>10</v>
      </c>
      <c r="M154" s="551">
        <f t="shared" si="4"/>
        <v>37000</v>
      </c>
      <c r="N154" s="475">
        <v>1</v>
      </c>
      <c r="O154" s="475">
        <v>6</v>
      </c>
      <c r="P154" s="551">
        <f t="shared" si="5"/>
        <v>22200</v>
      </c>
    </row>
    <row r="155" spans="1:16" ht="13.5" customHeight="1" x14ac:dyDescent="0.2">
      <c r="A155" s="475" t="s">
        <v>1469</v>
      </c>
      <c r="B155" s="475" t="s">
        <v>1470</v>
      </c>
      <c r="C155" s="475" t="s">
        <v>88</v>
      </c>
      <c r="D155" s="475" t="s">
        <v>1767</v>
      </c>
      <c r="E155" s="551">
        <v>2600</v>
      </c>
      <c r="F155" s="475" t="s">
        <v>1768</v>
      </c>
      <c r="G155" s="475" t="s">
        <v>1769</v>
      </c>
      <c r="H155" s="475" t="s">
        <v>1770</v>
      </c>
      <c r="I155" s="432" t="s">
        <v>1475</v>
      </c>
      <c r="J155" s="475" t="s">
        <v>1770</v>
      </c>
      <c r="K155" s="475">
        <v>1</v>
      </c>
      <c r="L155" s="475">
        <v>10</v>
      </c>
      <c r="M155" s="551">
        <f t="shared" si="4"/>
        <v>26000</v>
      </c>
      <c r="N155" s="475">
        <v>1</v>
      </c>
      <c r="O155" s="475">
        <v>6</v>
      </c>
      <c r="P155" s="551">
        <f t="shared" si="5"/>
        <v>15600</v>
      </c>
    </row>
    <row r="156" spans="1:16" ht="13.5" customHeight="1" x14ac:dyDescent="0.2">
      <c r="A156" s="475" t="s">
        <v>1469</v>
      </c>
      <c r="B156" s="475" t="s">
        <v>1470</v>
      </c>
      <c r="C156" s="475" t="s">
        <v>88</v>
      </c>
      <c r="D156" s="475" t="s">
        <v>1767</v>
      </c>
      <c r="E156" s="551">
        <v>2600</v>
      </c>
      <c r="F156" s="475" t="s">
        <v>1771</v>
      </c>
      <c r="G156" s="475" t="s">
        <v>1772</v>
      </c>
      <c r="H156" s="475" t="s">
        <v>1532</v>
      </c>
      <c r="I156" s="432" t="s">
        <v>1475</v>
      </c>
      <c r="J156" s="475" t="s">
        <v>1532</v>
      </c>
      <c r="K156" s="475">
        <v>1</v>
      </c>
      <c r="L156" s="475">
        <v>10</v>
      </c>
      <c r="M156" s="551">
        <f t="shared" si="4"/>
        <v>26000</v>
      </c>
      <c r="N156" s="475">
        <v>1</v>
      </c>
      <c r="O156" s="475">
        <v>6</v>
      </c>
      <c r="P156" s="551">
        <f t="shared" si="5"/>
        <v>15600</v>
      </c>
    </row>
    <row r="157" spans="1:16" ht="13.5" customHeight="1" x14ac:dyDescent="0.2">
      <c r="A157" s="475" t="s">
        <v>1469</v>
      </c>
      <c r="B157" s="475" t="s">
        <v>1470</v>
      </c>
      <c r="C157" s="475" t="s">
        <v>88</v>
      </c>
      <c r="D157" s="475" t="s">
        <v>1773</v>
      </c>
      <c r="E157" s="551">
        <v>3000</v>
      </c>
      <c r="F157" s="475" t="s">
        <v>1774</v>
      </c>
      <c r="G157" s="475" t="s">
        <v>1775</v>
      </c>
      <c r="H157" s="475" t="s">
        <v>1776</v>
      </c>
      <c r="I157" s="432" t="s">
        <v>1475</v>
      </c>
      <c r="J157" s="475" t="s">
        <v>1777</v>
      </c>
      <c r="K157" s="475">
        <v>1</v>
      </c>
      <c r="L157" s="475">
        <v>10</v>
      </c>
      <c r="M157" s="551">
        <f t="shared" si="4"/>
        <v>30000</v>
      </c>
      <c r="N157" s="475">
        <v>1</v>
      </c>
      <c r="O157" s="475">
        <v>6</v>
      </c>
      <c r="P157" s="551">
        <f t="shared" si="5"/>
        <v>18000</v>
      </c>
    </row>
    <row r="158" spans="1:16" ht="13.5" customHeight="1" x14ac:dyDescent="0.2">
      <c r="A158" s="475" t="s">
        <v>1469</v>
      </c>
      <c r="B158" s="475" t="s">
        <v>1470</v>
      </c>
      <c r="C158" s="475" t="s">
        <v>88</v>
      </c>
      <c r="D158" s="475" t="s">
        <v>1778</v>
      </c>
      <c r="E158" s="551">
        <v>2600</v>
      </c>
      <c r="F158" s="475" t="s">
        <v>1779</v>
      </c>
      <c r="G158" s="475" t="s">
        <v>1780</v>
      </c>
      <c r="H158" s="475" t="s">
        <v>1781</v>
      </c>
      <c r="I158" s="432" t="s">
        <v>1475</v>
      </c>
      <c r="J158" s="475" t="s">
        <v>1781</v>
      </c>
      <c r="K158" s="475">
        <v>1</v>
      </c>
      <c r="L158" s="475">
        <v>10</v>
      </c>
      <c r="M158" s="551">
        <f t="shared" si="4"/>
        <v>26000</v>
      </c>
      <c r="N158" s="475">
        <v>1</v>
      </c>
      <c r="O158" s="475">
        <v>6</v>
      </c>
      <c r="P158" s="551">
        <f t="shared" si="5"/>
        <v>15600</v>
      </c>
    </row>
    <row r="159" spans="1:16" ht="13.5" customHeight="1" x14ac:dyDescent="0.2">
      <c r="A159" s="475" t="s">
        <v>1469</v>
      </c>
      <c r="B159" s="475" t="s">
        <v>1470</v>
      </c>
      <c r="C159" s="475" t="s">
        <v>88</v>
      </c>
      <c r="D159" s="475" t="s">
        <v>1782</v>
      </c>
      <c r="E159" s="551">
        <v>2400</v>
      </c>
      <c r="F159" s="475" t="s">
        <v>1783</v>
      </c>
      <c r="G159" s="475" t="s">
        <v>1784</v>
      </c>
      <c r="H159" s="475" t="s">
        <v>1785</v>
      </c>
      <c r="I159" s="432" t="s">
        <v>1475</v>
      </c>
      <c r="J159" s="475" t="s">
        <v>1785</v>
      </c>
      <c r="K159" s="475">
        <v>1</v>
      </c>
      <c r="L159" s="475">
        <v>10</v>
      </c>
      <c r="M159" s="551">
        <f t="shared" si="4"/>
        <v>24000</v>
      </c>
      <c r="N159" s="475">
        <v>1</v>
      </c>
      <c r="O159" s="475">
        <v>6</v>
      </c>
      <c r="P159" s="551">
        <f t="shared" si="5"/>
        <v>14400</v>
      </c>
    </row>
    <row r="160" spans="1:16" ht="13.5" customHeight="1" x14ac:dyDescent="0.2">
      <c r="A160" s="475" t="s">
        <v>1469</v>
      </c>
      <c r="B160" s="475" t="s">
        <v>1470</v>
      </c>
      <c r="C160" s="475" t="s">
        <v>88</v>
      </c>
      <c r="D160" s="475" t="s">
        <v>1786</v>
      </c>
      <c r="E160" s="551">
        <v>2400</v>
      </c>
      <c r="F160" s="475" t="s">
        <v>1787</v>
      </c>
      <c r="G160" s="475" t="s">
        <v>1788</v>
      </c>
      <c r="H160" s="475" t="s">
        <v>1785</v>
      </c>
      <c r="I160" s="432" t="s">
        <v>1475</v>
      </c>
      <c r="J160" s="475" t="s">
        <v>1785</v>
      </c>
      <c r="K160" s="475">
        <v>1</v>
      </c>
      <c r="L160" s="475">
        <v>10</v>
      </c>
      <c r="M160" s="551">
        <f t="shared" si="4"/>
        <v>24000</v>
      </c>
      <c r="N160" s="475">
        <v>1</v>
      </c>
      <c r="O160" s="475">
        <v>6</v>
      </c>
      <c r="P160" s="551">
        <f t="shared" si="5"/>
        <v>14400</v>
      </c>
    </row>
    <row r="161" spans="1:16" ht="13.5" customHeight="1" x14ac:dyDescent="0.2">
      <c r="A161" s="475" t="s">
        <v>1469</v>
      </c>
      <c r="B161" s="475" t="s">
        <v>1470</v>
      </c>
      <c r="C161" s="475" t="s">
        <v>88</v>
      </c>
      <c r="D161" s="475" t="s">
        <v>1789</v>
      </c>
      <c r="E161" s="551">
        <v>2000</v>
      </c>
      <c r="F161" s="475" t="s">
        <v>1790</v>
      </c>
      <c r="G161" s="475" t="s">
        <v>1791</v>
      </c>
      <c r="H161" s="475" t="s">
        <v>1492</v>
      </c>
      <c r="I161" s="432" t="s">
        <v>1475</v>
      </c>
      <c r="J161" s="475" t="s">
        <v>1492</v>
      </c>
      <c r="K161" s="475">
        <v>1</v>
      </c>
      <c r="L161" s="475">
        <v>10</v>
      </c>
      <c r="M161" s="551">
        <f t="shared" si="4"/>
        <v>20000</v>
      </c>
      <c r="N161" s="475">
        <v>1</v>
      </c>
      <c r="O161" s="475">
        <v>6</v>
      </c>
      <c r="P161" s="551">
        <f t="shared" si="5"/>
        <v>12000</v>
      </c>
    </row>
    <row r="162" spans="1:16" ht="13.5" customHeight="1" x14ac:dyDescent="0.2">
      <c r="A162" s="475" t="s">
        <v>1469</v>
      </c>
      <c r="B162" s="475" t="s">
        <v>1470</v>
      </c>
      <c r="C162" s="475" t="s">
        <v>88</v>
      </c>
      <c r="D162" s="475" t="s">
        <v>1792</v>
      </c>
      <c r="E162" s="551">
        <v>2000</v>
      </c>
      <c r="F162" s="475" t="s">
        <v>1793</v>
      </c>
      <c r="G162" s="475" t="s">
        <v>1794</v>
      </c>
      <c r="H162" s="475" t="s">
        <v>1492</v>
      </c>
      <c r="I162" s="432" t="s">
        <v>1475</v>
      </c>
      <c r="J162" s="475" t="s">
        <v>1492</v>
      </c>
      <c r="K162" s="475">
        <v>1</v>
      </c>
      <c r="L162" s="475">
        <v>10</v>
      </c>
      <c r="M162" s="551">
        <f t="shared" si="4"/>
        <v>20000</v>
      </c>
      <c r="N162" s="475">
        <v>1</v>
      </c>
      <c r="O162" s="475">
        <v>6</v>
      </c>
      <c r="P162" s="551">
        <f t="shared" si="5"/>
        <v>12000</v>
      </c>
    </row>
    <row r="163" spans="1:16" ht="13.5" customHeight="1" x14ac:dyDescent="0.2">
      <c r="A163" s="475" t="s">
        <v>1469</v>
      </c>
      <c r="B163" s="475" t="s">
        <v>1470</v>
      </c>
      <c r="C163" s="475" t="s">
        <v>88</v>
      </c>
      <c r="D163" s="475" t="s">
        <v>1795</v>
      </c>
      <c r="E163" s="551">
        <v>1400</v>
      </c>
      <c r="F163" s="475" t="s">
        <v>1796</v>
      </c>
      <c r="G163" s="475" t="s">
        <v>1797</v>
      </c>
      <c r="H163" s="475" t="s">
        <v>1596</v>
      </c>
      <c r="I163" s="432" t="s">
        <v>1475</v>
      </c>
      <c r="J163" s="475" t="s">
        <v>1596</v>
      </c>
      <c r="K163" s="475">
        <v>1</v>
      </c>
      <c r="L163" s="475">
        <v>10</v>
      </c>
      <c r="M163" s="551">
        <f t="shared" ref="M163:M166" si="6">+E163*L163</f>
        <v>14000</v>
      </c>
      <c r="N163" s="475">
        <v>1</v>
      </c>
      <c r="O163" s="475">
        <v>6</v>
      </c>
      <c r="P163" s="551">
        <f t="shared" si="5"/>
        <v>8400</v>
      </c>
    </row>
    <row r="164" spans="1:16" ht="13.5" customHeight="1" x14ac:dyDescent="0.2">
      <c r="A164" s="475" t="s">
        <v>1469</v>
      </c>
      <c r="B164" s="475" t="s">
        <v>1470</v>
      </c>
      <c r="C164" s="475" t="s">
        <v>88</v>
      </c>
      <c r="D164" s="475" t="s">
        <v>1798</v>
      </c>
      <c r="E164" s="551">
        <v>1400</v>
      </c>
      <c r="F164" s="475" t="s">
        <v>1799</v>
      </c>
      <c r="G164" s="475" t="s">
        <v>1800</v>
      </c>
      <c r="H164" s="475" t="s">
        <v>1596</v>
      </c>
      <c r="I164" s="432" t="s">
        <v>1475</v>
      </c>
      <c r="J164" s="475" t="s">
        <v>1596</v>
      </c>
      <c r="K164" s="475">
        <v>1</v>
      </c>
      <c r="L164" s="475">
        <v>10</v>
      </c>
      <c r="M164" s="551">
        <f t="shared" si="6"/>
        <v>14000</v>
      </c>
      <c r="N164" s="475">
        <v>1</v>
      </c>
      <c r="O164" s="475">
        <v>6</v>
      </c>
      <c r="P164" s="551">
        <f t="shared" si="5"/>
        <v>8400</v>
      </c>
    </row>
    <row r="165" spans="1:16" ht="13.5" customHeight="1" x14ac:dyDescent="0.2">
      <c r="A165" s="475" t="s">
        <v>1469</v>
      </c>
      <c r="B165" s="475" t="s">
        <v>1470</v>
      </c>
      <c r="C165" s="475" t="s">
        <v>88</v>
      </c>
      <c r="D165" s="475" t="s">
        <v>1801</v>
      </c>
      <c r="E165" s="551">
        <v>2200</v>
      </c>
      <c r="F165" s="475" t="s">
        <v>1802</v>
      </c>
      <c r="G165" s="475" t="s">
        <v>1803</v>
      </c>
      <c r="H165" s="475" t="s">
        <v>1785</v>
      </c>
      <c r="I165" s="432" t="s">
        <v>1475</v>
      </c>
      <c r="J165" s="475" t="s">
        <v>1785</v>
      </c>
      <c r="K165" s="475">
        <v>1</v>
      </c>
      <c r="L165" s="475">
        <v>10</v>
      </c>
      <c r="M165" s="551">
        <f t="shared" si="6"/>
        <v>22000</v>
      </c>
      <c r="N165" s="475">
        <v>1</v>
      </c>
      <c r="O165" s="475">
        <v>6</v>
      </c>
      <c r="P165" s="551">
        <f t="shared" si="5"/>
        <v>13200</v>
      </c>
    </row>
    <row r="166" spans="1:16" ht="13.5" customHeight="1" x14ac:dyDescent="0.2">
      <c r="A166" s="475" t="s">
        <v>1469</v>
      </c>
      <c r="B166" s="475" t="s">
        <v>1470</v>
      </c>
      <c r="C166" s="475" t="s">
        <v>88</v>
      </c>
      <c r="D166" s="475" t="s">
        <v>1804</v>
      </c>
      <c r="E166" s="551">
        <v>2400</v>
      </c>
      <c r="F166" s="475" t="s">
        <v>1805</v>
      </c>
      <c r="G166" s="475" t="s">
        <v>1806</v>
      </c>
      <c r="H166" s="475" t="s">
        <v>1785</v>
      </c>
      <c r="I166" s="432" t="s">
        <v>1475</v>
      </c>
      <c r="J166" s="475" t="s">
        <v>1785</v>
      </c>
      <c r="K166" s="475">
        <v>1</v>
      </c>
      <c r="L166" s="475">
        <v>10</v>
      </c>
      <c r="M166" s="551">
        <f t="shared" si="6"/>
        <v>24000</v>
      </c>
      <c r="N166" s="475">
        <v>1</v>
      </c>
      <c r="O166" s="475">
        <v>6</v>
      </c>
      <c r="P166" s="551">
        <f t="shared" si="5"/>
        <v>14400</v>
      </c>
    </row>
    <row r="167" spans="1:16" ht="13.5" customHeight="1" x14ac:dyDescent="0.2">
      <c r="A167" s="552" t="s">
        <v>1807</v>
      </c>
      <c r="B167" s="552" t="s">
        <v>1406</v>
      </c>
      <c r="C167" s="553" t="s">
        <v>88</v>
      </c>
      <c r="D167" s="554" t="s">
        <v>1808</v>
      </c>
      <c r="E167" s="555">
        <v>2400</v>
      </c>
      <c r="F167" s="554" t="s">
        <v>1809</v>
      </c>
      <c r="G167" s="554" t="s">
        <v>1810</v>
      </c>
      <c r="H167" s="554" t="s">
        <v>1808</v>
      </c>
      <c r="I167" s="554" t="s">
        <v>1808</v>
      </c>
      <c r="J167" s="552" t="s">
        <v>1811</v>
      </c>
      <c r="K167" s="554">
        <v>4</v>
      </c>
      <c r="L167" s="554">
        <v>12</v>
      </c>
      <c r="M167" s="556">
        <f>E167*L167</f>
        <v>28800</v>
      </c>
      <c r="N167" s="557"/>
      <c r="O167" s="557"/>
      <c r="P167" s="556"/>
    </row>
    <row r="168" spans="1:16" ht="13.5" customHeight="1" x14ac:dyDescent="0.2">
      <c r="A168" s="552" t="s">
        <v>1807</v>
      </c>
      <c r="B168" s="552" t="s">
        <v>1406</v>
      </c>
      <c r="C168" s="553" t="s">
        <v>88</v>
      </c>
      <c r="D168" s="554" t="s">
        <v>1812</v>
      </c>
      <c r="E168" s="558">
        <v>4200</v>
      </c>
      <c r="F168" s="554" t="s">
        <v>1813</v>
      </c>
      <c r="G168" s="554" t="s">
        <v>1814</v>
      </c>
      <c r="H168" s="552" t="s">
        <v>1815</v>
      </c>
      <c r="I168" s="552" t="s">
        <v>1816</v>
      </c>
      <c r="J168" s="552" t="s">
        <v>1811</v>
      </c>
      <c r="K168" s="554">
        <v>4</v>
      </c>
      <c r="L168" s="554">
        <v>12</v>
      </c>
      <c r="M168" s="556">
        <f t="shared" ref="M168:M223" si="7">E168*L168</f>
        <v>50400</v>
      </c>
      <c r="N168" s="557"/>
      <c r="O168" s="557"/>
      <c r="P168" s="556"/>
    </row>
    <row r="169" spans="1:16" ht="13.5" customHeight="1" x14ac:dyDescent="0.2">
      <c r="A169" s="552" t="s">
        <v>1807</v>
      </c>
      <c r="B169" s="552" t="s">
        <v>1406</v>
      </c>
      <c r="C169" s="553" t="s">
        <v>88</v>
      </c>
      <c r="D169" s="554" t="s">
        <v>1817</v>
      </c>
      <c r="E169" s="555">
        <v>1300</v>
      </c>
      <c r="F169" s="554" t="s">
        <v>1818</v>
      </c>
      <c r="G169" s="554" t="s">
        <v>1819</v>
      </c>
      <c r="H169" s="552" t="s">
        <v>1820</v>
      </c>
      <c r="I169" s="552" t="s">
        <v>1821</v>
      </c>
      <c r="J169" s="552" t="s">
        <v>1811</v>
      </c>
      <c r="K169" s="554">
        <v>4</v>
      </c>
      <c r="L169" s="554">
        <v>12</v>
      </c>
      <c r="M169" s="556">
        <f t="shared" si="7"/>
        <v>15600</v>
      </c>
      <c r="N169" s="552"/>
      <c r="O169" s="552"/>
      <c r="P169" s="556"/>
    </row>
    <row r="170" spans="1:16" ht="13.5" customHeight="1" x14ac:dyDescent="0.2">
      <c r="A170" s="552" t="s">
        <v>1807</v>
      </c>
      <c r="B170" s="552" t="s">
        <v>1406</v>
      </c>
      <c r="C170" s="553" t="s">
        <v>88</v>
      </c>
      <c r="D170" s="554" t="s">
        <v>1812</v>
      </c>
      <c r="E170" s="558">
        <v>4200</v>
      </c>
      <c r="F170" s="554" t="s">
        <v>1822</v>
      </c>
      <c r="G170" s="554" t="s">
        <v>1823</v>
      </c>
      <c r="H170" s="552" t="s">
        <v>1815</v>
      </c>
      <c r="I170" s="552" t="s">
        <v>1816</v>
      </c>
      <c r="J170" s="552" t="s">
        <v>1811</v>
      </c>
      <c r="K170" s="554">
        <v>4</v>
      </c>
      <c r="L170" s="554">
        <v>12</v>
      </c>
      <c r="M170" s="556">
        <f t="shared" si="7"/>
        <v>50400</v>
      </c>
      <c r="N170" s="552"/>
      <c r="O170" s="552"/>
      <c r="P170" s="556"/>
    </row>
    <row r="171" spans="1:16" ht="13.5" customHeight="1" x14ac:dyDescent="0.2">
      <c r="A171" s="552" t="s">
        <v>1807</v>
      </c>
      <c r="B171" s="552" t="s">
        <v>1406</v>
      </c>
      <c r="C171" s="553" t="s">
        <v>88</v>
      </c>
      <c r="D171" s="554" t="s">
        <v>1824</v>
      </c>
      <c r="E171" s="555">
        <v>1800</v>
      </c>
      <c r="F171" s="554" t="s">
        <v>1825</v>
      </c>
      <c r="G171" s="554" t="s">
        <v>1826</v>
      </c>
      <c r="H171" s="552" t="s">
        <v>1827</v>
      </c>
      <c r="I171" s="552" t="s">
        <v>1821</v>
      </c>
      <c r="J171" s="552" t="s">
        <v>1811</v>
      </c>
      <c r="K171" s="554">
        <v>2</v>
      </c>
      <c r="L171" s="554">
        <v>6</v>
      </c>
      <c r="M171" s="556">
        <f t="shared" si="7"/>
        <v>10800</v>
      </c>
      <c r="N171" s="552"/>
      <c r="O171" s="552"/>
      <c r="P171" s="556"/>
    </row>
    <row r="172" spans="1:16" ht="13.5" customHeight="1" x14ac:dyDescent="0.2">
      <c r="A172" s="552" t="s">
        <v>1807</v>
      </c>
      <c r="B172" s="552" t="s">
        <v>1406</v>
      </c>
      <c r="C172" s="553" t="s">
        <v>88</v>
      </c>
      <c r="D172" s="554" t="s">
        <v>1828</v>
      </c>
      <c r="E172" s="555">
        <v>4200</v>
      </c>
      <c r="F172" s="554" t="s">
        <v>1829</v>
      </c>
      <c r="G172" s="554" t="s">
        <v>1830</v>
      </c>
      <c r="H172" s="552" t="s">
        <v>1808</v>
      </c>
      <c r="I172" s="552" t="s">
        <v>1808</v>
      </c>
      <c r="J172" s="552" t="s">
        <v>1811</v>
      </c>
      <c r="K172" s="554">
        <v>4</v>
      </c>
      <c r="L172" s="554">
        <v>12</v>
      </c>
      <c r="M172" s="556">
        <f t="shared" si="7"/>
        <v>50400</v>
      </c>
      <c r="N172" s="552"/>
      <c r="O172" s="552"/>
      <c r="P172" s="556"/>
    </row>
    <row r="173" spans="1:16" ht="13.5" customHeight="1" x14ac:dyDescent="0.2">
      <c r="A173" s="552" t="s">
        <v>1807</v>
      </c>
      <c r="B173" s="552" t="s">
        <v>1406</v>
      </c>
      <c r="C173" s="553" t="s">
        <v>88</v>
      </c>
      <c r="D173" s="554" t="s">
        <v>1812</v>
      </c>
      <c r="E173" s="558">
        <v>4200</v>
      </c>
      <c r="F173" s="554" t="s">
        <v>1831</v>
      </c>
      <c r="G173" s="554" t="s">
        <v>1832</v>
      </c>
      <c r="H173" s="552" t="s">
        <v>1815</v>
      </c>
      <c r="I173" s="552" t="s">
        <v>1816</v>
      </c>
      <c r="J173" s="552" t="s">
        <v>1811</v>
      </c>
      <c r="K173" s="554">
        <v>4</v>
      </c>
      <c r="L173" s="554">
        <v>12</v>
      </c>
      <c r="M173" s="556">
        <f t="shared" si="7"/>
        <v>50400</v>
      </c>
      <c r="N173" s="552"/>
      <c r="O173" s="552"/>
      <c r="P173" s="556"/>
    </row>
    <row r="174" spans="1:16" ht="13.5" customHeight="1" x14ac:dyDescent="0.2">
      <c r="A174" s="552" t="s">
        <v>1807</v>
      </c>
      <c r="B174" s="552" t="s">
        <v>1406</v>
      </c>
      <c r="C174" s="553" t="s">
        <v>88</v>
      </c>
      <c r="D174" s="554" t="s">
        <v>1812</v>
      </c>
      <c r="E174" s="558">
        <v>4200</v>
      </c>
      <c r="F174" s="554" t="s">
        <v>1833</v>
      </c>
      <c r="G174" s="554" t="s">
        <v>1834</v>
      </c>
      <c r="H174" s="552" t="s">
        <v>1815</v>
      </c>
      <c r="I174" s="552" t="s">
        <v>1816</v>
      </c>
      <c r="J174" s="552" t="s">
        <v>1811</v>
      </c>
      <c r="K174" s="554">
        <v>2</v>
      </c>
      <c r="L174" s="554">
        <v>6</v>
      </c>
      <c r="M174" s="556">
        <f t="shared" si="7"/>
        <v>25200</v>
      </c>
      <c r="N174" s="552"/>
      <c r="O174" s="552"/>
      <c r="P174" s="556"/>
    </row>
    <row r="175" spans="1:16" ht="13.5" customHeight="1" x14ac:dyDescent="0.2">
      <c r="A175" s="552" t="s">
        <v>1807</v>
      </c>
      <c r="B175" s="552" t="s">
        <v>1406</v>
      </c>
      <c r="C175" s="553" t="s">
        <v>88</v>
      </c>
      <c r="D175" s="554" t="s">
        <v>1835</v>
      </c>
      <c r="E175" s="555">
        <v>9000</v>
      </c>
      <c r="F175" s="554" t="s">
        <v>1836</v>
      </c>
      <c r="G175" s="554" t="s">
        <v>1837</v>
      </c>
      <c r="H175" s="552" t="s">
        <v>1835</v>
      </c>
      <c r="I175" s="552" t="s">
        <v>1838</v>
      </c>
      <c r="J175" s="552" t="s">
        <v>1811</v>
      </c>
      <c r="K175" s="554">
        <v>2</v>
      </c>
      <c r="L175" s="554">
        <v>6</v>
      </c>
      <c r="M175" s="556">
        <f t="shared" si="7"/>
        <v>54000</v>
      </c>
      <c r="N175" s="552"/>
      <c r="O175" s="552"/>
      <c r="P175" s="556"/>
    </row>
    <row r="176" spans="1:16" ht="13.5" customHeight="1" x14ac:dyDescent="0.2">
      <c r="A176" s="552" t="s">
        <v>1807</v>
      </c>
      <c r="B176" s="552" t="s">
        <v>1406</v>
      </c>
      <c r="C176" s="553" t="s">
        <v>88</v>
      </c>
      <c r="D176" s="554" t="s">
        <v>1835</v>
      </c>
      <c r="E176" s="555">
        <v>9000</v>
      </c>
      <c r="F176" s="554" t="s">
        <v>1839</v>
      </c>
      <c r="G176" s="554" t="s">
        <v>1840</v>
      </c>
      <c r="H176" s="552" t="s">
        <v>1835</v>
      </c>
      <c r="I176" s="552" t="s">
        <v>1838</v>
      </c>
      <c r="J176" s="552" t="s">
        <v>1811</v>
      </c>
      <c r="K176" s="554">
        <v>2</v>
      </c>
      <c r="L176" s="554">
        <v>6</v>
      </c>
      <c r="M176" s="556">
        <f t="shared" si="7"/>
        <v>54000</v>
      </c>
      <c r="N176" s="552"/>
      <c r="O176" s="552"/>
      <c r="P176" s="556"/>
    </row>
    <row r="177" spans="1:16" ht="13.5" customHeight="1" x14ac:dyDescent="0.2">
      <c r="A177" s="552" t="s">
        <v>1807</v>
      </c>
      <c r="B177" s="552" t="s">
        <v>1406</v>
      </c>
      <c r="C177" s="553" t="s">
        <v>88</v>
      </c>
      <c r="D177" s="554" t="s">
        <v>1835</v>
      </c>
      <c r="E177" s="555">
        <v>9000</v>
      </c>
      <c r="F177" s="554" t="s">
        <v>1841</v>
      </c>
      <c r="G177" s="554" t="s">
        <v>1842</v>
      </c>
      <c r="H177" s="552" t="s">
        <v>1835</v>
      </c>
      <c r="I177" s="552" t="s">
        <v>1838</v>
      </c>
      <c r="J177" s="552" t="s">
        <v>1811</v>
      </c>
      <c r="K177" s="554">
        <v>2</v>
      </c>
      <c r="L177" s="554">
        <v>6</v>
      </c>
      <c r="M177" s="556">
        <f t="shared" si="7"/>
        <v>54000</v>
      </c>
      <c r="N177" s="552"/>
      <c r="O177" s="552"/>
      <c r="P177" s="556"/>
    </row>
    <row r="178" spans="1:16" ht="13.5" customHeight="1" x14ac:dyDescent="0.2">
      <c r="A178" s="552" t="s">
        <v>1807</v>
      </c>
      <c r="B178" s="552" t="s">
        <v>1406</v>
      </c>
      <c r="C178" s="553" t="s">
        <v>88</v>
      </c>
      <c r="D178" s="554" t="s">
        <v>1812</v>
      </c>
      <c r="E178" s="558">
        <v>2220</v>
      </c>
      <c r="F178" s="554" t="s">
        <v>1843</v>
      </c>
      <c r="G178" s="554" t="s">
        <v>1844</v>
      </c>
      <c r="H178" s="552" t="s">
        <v>1815</v>
      </c>
      <c r="I178" s="552" t="s">
        <v>1816</v>
      </c>
      <c r="J178" s="552" t="s">
        <v>1811</v>
      </c>
      <c r="K178" s="554">
        <v>4</v>
      </c>
      <c r="L178" s="554">
        <v>12</v>
      </c>
      <c r="M178" s="556">
        <f t="shared" si="7"/>
        <v>26640</v>
      </c>
      <c r="N178" s="552"/>
      <c r="O178" s="552"/>
      <c r="P178" s="556"/>
    </row>
    <row r="179" spans="1:16" ht="13.5" customHeight="1" x14ac:dyDescent="0.2">
      <c r="A179" s="552" t="s">
        <v>1807</v>
      </c>
      <c r="B179" s="552" t="s">
        <v>1406</v>
      </c>
      <c r="C179" s="553" t="s">
        <v>88</v>
      </c>
      <c r="D179" s="554" t="s">
        <v>1845</v>
      </c>
      <c r="E179" s="555">
        <v>4200</v>
      </c>
      <c r="F179" s="554" t="s">
        <v>1846</v>
      </c>
      <c r="G179" s="554" t="s">
        <v>1847</v>
      </c>
      <c r="H179" s="552" t="s">
        <v>1848</v>
      </c>
      <c r="I179" s="552" t="s">
        <v>1849</v>
      </c>
      <c r="J179" s="552" t="s">
        <v>1811</v>
      </c>
      <c r="K179" s="554">
        <v>2</v>
      </c>
      <c r="L179" s="554">
        <v>6</v>
      </c>
      <c r="M179" s="556">
        <f t="shared" si="7"/>
        <v>25200</v>
      </c>
      <c r="N179" s="552"/>
      <c r="O179" s="552"/>
      <c r="P179" s="556"/>
    </row>
    <row r="180" spans="1:16" ht="13.5" customHeight="1" x14ac:dyDescent="0.2">
      <c r="A180" s="552" t="s">
        <v>1807</v>
      </c>
      <c r="B180" s="552" t="s">
        <v>1406</v>
      </c>
      <c r="C180" s="553" t="s">
        <v>88</v>
      </c>
      <c r="D180" s="554" t="s">
        <v>1850</v>
      </c>
      <c r="E180" s="555">
        <v>1800</v>
      </c>
      <c r="F180" s="554" t="s">
        <v>1851</v>
      </c>
      <c r="G180" s="554" t="s">
        <v>1852</v>
      </c>
      <c r="H180" s="552" t="s">
        <v>1850</v>
      </c>
      <c r="I180" s="552" t="s">
        <v>1821</v>
      </c>
      <c r="J180" s="552" t="s">
        <v>1811</v>
      </c>
      <c r="K180" s="554">
        <v>2</v>
      </c>
      <c r="L180" s="554">
        <v>6</v>
      </c>
      <c r="M180" s="556">
        <f t="shared" si="7"/>
        <v>10800</v>
      </c>
      <c r="N180" s="552"/>
      <c r="O180" s="552"/>
      <c r="P180" s="556"/>
    </row>
    <row r="181" spans="1:16" ht="13.5" customHeight="1" x14ac:dyDescent="0.2">
      <c r="A181" s="552" t="s">
        <v>1807</v>
      </c>
      <c r="B181" s="552" t="s">
        <v>1406</v>
      </c>
      <c r="C181" s="553" t="s">
        <v>88</v>
      </c>
      <c r="D181" s="554" t="s">
        <v>1853</v>
      </c>
      <c r="E181" s="555">
        <v>1200</v>
      </c>
      <c r="F181" s="554" t="s">
        <v>1854</v>
      </c>
      <c r="G181" s="554" t="s">
        <v>1855</v>
      </c>
      <c r="H181" s="552" t="s">
        <v>1621</v>
      </c>
      <c r="I181" s="552" t="s">
        <v>1621</v>
      </c>
      <c r="J181" s="552" t="s">
        <v>1856</v>
      </c>
      <c r="K181" s="554">
        <v>4</v>
      </c>
      <c r="L181" s="554">
        <v>12</v>
      </c>
      <c r="M181" s="556">
        <f t="shared" si="7"/>
        <v>14400</v>
      </c>
      <c r="N181" s="552"/>
      <c r="O181" s="552"/>
      <c r="P181" s="556"/>
    </row>
    <row r="182" spans="1:16" ht="13.5" customHeight="1" x14ac:dyDescent="0.2">
      <c r="A182" s="552" t="s">
        <v>1807</v>
      </c>
      <c r="B182" s="552" t="s">
        <v>1406</v>
      </c>
      <c r="C182" s="553" t="s">
        <v>88</v>
      </c>
      <c r="D182" s="554" t="s">
        <v>1853</v>
      </c>
      <c r="E182" s="555">
        <v>1200</v>
      </c>
      <c r="F182" s="554" t="s">
        <v>1857</v>
      </c>
      <c r="G182" s="554" t="s">
        <v>1858</v>
      </c>
      <c r="H182" s="552" t="s">
        <v>1621</v>
      </c>
      <c r="I182" s="552" t="s">
        <v>1621</v>
      </c>
      <c r="J182" s="552" t="s">
        <v>1856</v>
      </c>
      <c r="K182" s="554">
        <v>4</v>
      </c>
      <c r="L182" s="554">
        <v>12</v>
      </c>
      <c r="M182" s="556">
        <f t="shared" si="7"/>
        <v>14400</v>
      </c>
      <c r="N182" s="552"/>
      <c r="O182" s="552"/>
      <c r="P182" s="556"/>
    </row>
    <row r="183" spans="1:16" ht="13.5" customHeight="1" x14ac:dyDescent="0.2">
      <c r="A183" s="552" t="s">
        <v>1807</v>
      </c>
      <c r="B183" s="552" t="s">
        <v>1406</v>
      </c>
      <c r="C183" s="553" t="s">
        <v>88</v>
      </c>
      <c r="D183" s="554" t="s">
        <v>1859</v>
      </c>
      <c r="E183" s="555">
        <v>1300</v>
      </c>
      <c r="F183" s="554" t="s">
        <v>1860</v>
      </c>
      <c r="G183" s="554" t="s">
        <v>1861</v>
      </c>
      <c r="H183" s="552" t="s">
        <v>1862</v>
      </c>
      <c r="I183" s="552" t="s">
        <v>1821</v>
      </c>
      <c r="J183" s="552" t="s">
        <v>1811</v>
      </c>
      <c r="K183" s="554">
        <v>4</v>
      </c>
      <c r="L183" s="554">
        <v>12</v>
      </c>
      <c r="M183" s="556">
        <f t="shared" si="7"/>
        <v>15600</v>
      </c>
      <c r="N183" s="552"/>
      <c r="O183" s="552"/>
      <c r="P183" s="556"/>
    </row>
    <row r="184" spans="1:16" ht="13.5" customHeight="1" x14ac:dyDescent="0.2">
      <c r="A184" s="552" t="s">
        <v>1807</v>
      </c>
      <c r="B184" s="552" t="s">
        <v>1406</v>
      </c>
      <c r="C184" s="553" t="s">
        <v>88</v>
      </c>
      <c r="D184" s="554" t="s">
        <v>1824</v>
      </c>
      <c r="E184" s="555">
        <v>1800</v>
      </c>
      <c r="F184" s="554" t="s">
        <v>1863</v>
      </c>
      <c r="G184" s="554" t="s">
        <v>1864</v>
      </c>
      <c r="H184" s="552" t="s">
        <v>1827</v>
      </c>
      <c r="I184" s="552" t="s">
        <v>1821</v>
      </c>
      <c r="J184" s="552" t="s">
        <v>1811</v>
      </c>
      <c r="K184" s="554">
        <v>2</v>
      </c>
      <c r="L184" s="554">
        <v>6</v>
      </c>
      <c r="M184" s="556">
        <f t="shared" si="7"/>
        <v>10800</v>
      </c>
      <c r="N184" s="552"/>
      <c r="O184" s="552"/>
      <c r="P184" s="556"/>
    </row>
    <row r="185" spans="1:16" ht="13.5" customHeight="1" x14ac:dyDescent="0.2">
      <c r="A185" s="552" t="s">
        <v>1807</v>
      </c>
      <c r="B185" s="552" t="s">
        <v>1406</v>
      </c>
      <c r="C185" s="553" t="s">
        <v>88</v>
      </c>
      <c r="D185" s="554" t="s">
        <v>1808</v>
      </c>
      <c r="E185" s="555">
        <v>2500</v>
      </c>
      <c r="F185" s="554" t="s">
        <v>1865</v>
      </c>
      <c r="G185" s="554" t="s">
        <v>1866</v>
      </c>
      <c r="H185" s="554" t="s">
        <v>1808</v>
      </c>
      <c r="I185" s="554" t="s">
        <v>1808</v>
      </c>
      <c r="J185" s="552" t="s">
        <v>1811</v>
      </c>
      <c r="K185" s="554">
        <v>4</v>
      </c>
      <c r="L185" s="554">
        <v>12</v>
      </c>
      <c r="M185" s="556">
        <f t="shared" si="7"/>
        <v>30000</v>
      </c>
      <c r="N185" s="552"/>
      <c r="O185" s="552"/>
      <c r="P185" s="556"/>
    </row>
    <row r="186" spans="1:16" ht="13.5" customHeight="1" x14ac:dyDescent="0.2">
      <c r="A186" s="552" t="s">
        <v>1807</v>
      </c>
      <c r="B186" s="552" t="s">
        <v>1406</v>
      </c>
      <c r="C186" s="553" t="s">
        <v>88</v>
      </c>
      <c r="D186" s="554" t="s">
        <v>1845</v>
      </c>
      <c r="E186" s="555">
        <v>2300</v>
      </c>
      <c r="F186" s="554" t="s">
        <v>1867</v>
      </c>
      <c r="G186" s="554" t="s">
        <v>1868</v>
      </c>
      <c r="H186" s="552" t="s">
        <v>1848</v>
      </c>
      <c r="I186" s="552" t="s">
        <v>1849</v>
      </c>
      <c r="J186" s="552" t="s">
        <v>1811</v>
      </c>
      <c r="K186" s="554">
        <v>4</v>
      </c>
      <c r="L186" s="554">
        <v>12</v>
      </c>
      <c r="M186" s="556">
        <f t="shared" si="7"/>
        <v>27600</v>
      </c>
      <c r="N186" s="552"/>
      <c r="O186" s="552"/>
      <c r="P186" s="556"/>
    </row>
    <row r="187" spans="1:16" ht="13.5" customHeight="1" x14ac:dyDescent="0.2">
      <c r="A187" s="552" t="s">
        <v>1807</v>
      </c>
      <c r="B187" s="552" t="s">
        <v>1406</v>
      </c>
      <c r="C187" s="553" t="s">
        <v>88</v>
      </c>
      <c r="D187" s="554" t="s">
        <v>1808</v>
      </c>
      <c r="E187" s="555">
        <v>2300</v>
      </c>
      <c r="F187" s="554" t="s">
        <v>1869</v>
      </c>
      <c r="G187" s="554" t="s">
        <v>1870</v>
      </c>
      <c r="H187" s="554" t="s">
        <v>1808</v>
      </c>
      <c r="I187" s="554" t="s">
        <v>1808</v>
      </c>
      <c r="J187" s="552" t="s">
        <v>1811</v>
      </c>
      <c r="K187" s="554">
        <v>4</v>
      </c>
      <c r="L187" s="554">
        <v>12</v>
      </c>
      <c r="M187" s="556">
        <f t="shared" si="7"/>
        <v>27600</v>
      </c>
      <c r="N187" s="552"/>
      <c r="O187" s="552"/>
      <c r="P187" s="556"/>
    </row>
    <row r="188" spans="1:16" ht="13.5" customHeight="1" x14ac:dyDescent="0.2">
      <c r="A188" s="552" t="s">
        <v>1807</v>
      </c>
      <c r="B188" s="552" t="s">
        <v>1406</v>
      </c>
      <c r="C188" s="553" t="s">
        <v>88</v>
      </c>
      <c r="D188" s="554" t="s">
        <v>1853</v>
      </c>
      <c r="E188" s="555">
        <v>1300</v>
      </c>
      <c r="F188" s="554" t="s">
        <v>1871</v>
      </c>
      <c r="G188" s="554" t="s">
        <v>1872</v>
      </c>
      <c r="H188" s="552" t="s">
        <v>1621</v>
      </c>
      <c r="I188" s="552" t="s">
        <v>1621</v>
      </c>
      <c r="J188" s="552" t="s">
        <v>1856</v>
      </c>
      <c r="K188" s="554">
        <v>4</v>
      </c>
      <c r="L188" s="554">
        <v>12</v>
      </c>
      <c r="M188" s="556">
        <f t="shared" si="7"/>
        <v>15600</v>
      </c>
      <c r="N188" s="552"/>
      <c r="O188" s="552"/>
      <c r="P188" s="556"/>
    </row>
    <row r="189" spans="1:16" ht="13.5" customHeight="1" x14ac:dyDescent="0.2">
      <c r="A189" s="552" t="s">
        <v>1807</v>
      </c>
      <c r="B189" s="552" t="s">
        <v>1406</v>
      </c>
      <c r="C189" s="553" t="s">
        <v>88</v>
      </c>
      <c r="D189" s="554" t="s">
        <v>1824</v>
      </c>
      <c r="E189" s="555">
        <v>1500</v>
      </c>
      <c r="F189" s="554" t="s">
        <v>1873</v>
      </c>
      <c r="G189" s="554" t="s">
        <v>1874</v>
      </c>
      <c r="H189" s="552" t="s">
        <v>1827</v>
      </c>
      <c r="I189" s="552" t="s">
        <v>1821</v>
      </c>
      <c r="J189" s="552" t="s">
        <v>1811</v>
      </c>
      <c r="K189" s="554">
        <v>2</v>
      </c>
      <c r="L189" s="554">
        <v>6</v>
      </c>
      <c r="M189" s="556">
        <f t="shared" si="7"/>
        <v>9000</v>
      </c>
      <c r="N189" s="552"/>
      <c r="O189" s="552"/>
      <c r="P189" s="556"/>
    </row>
    <row r="190" spans="1:16" ht="13.5" customHeight="1" x14ac:dyDescent="0.2">
      <c r="A190" s="552" t="s">
        <v>1807</v>
      </c>
      <c r="B190" s="552" t="s">
        <v>1406</v>
      </c>
      <c r="C190" s="553" t="s">
        <v>88</v>
      </c>
      <c r="D190" s="554" t="s">
        <v>1850</v>
      </c>
      <c r="E190" s="555">
        <v>1500</v>
      </c>
      <c r="F190" s="554" t="s">
        <v>1875</v>
      </c>
      <c r="G190" s="554" t="s">
        <v>1876</v>
      </c>
      <c r="H190" s="552" t="s">
        <v>1850</v>
      </c>
      <c r="I190" s="552" t="s">
        <v>1821</v>
      </c>
      <c r="J190" s="552" t="s">
        <v>1811</v>
      </c>
      <c r="K190" s="554">
        <v>4</v>
      </c>
      <c r="L190" s="554">
        <v>12</v>
      </c>
      <c r="M190" s="556">
        <f t="shared" si="7"/>
        <v>18000</v>
      </c>
      <c r="N190" s="552"/>
      <c r="O190" s="552"/>
      <c r="P190" s="556"/>
    </row>
    <row r="191" spans="1:16" ht="13.5" customHeight="1" x14ac:dyDescent="0.2">
      <c r="A191" s="552" t="s">
        <v>1807</v>
      </c>
      <c r="B191" s="552" t="s">
        <v>1406</v>
      </c>
      <c r="C191" s="553" t="s">
        <v>88</v>
      </c>
      <c r="D191" s="554" t="s">
        <v>1835</v>
      </c>
      <c r="E191" s="555">
        <v>10000</v>
      </c>
      <c r="F191" s="554" t="s">
        <v>1877</v>
      </c>
      <c r="G191" s="554" t="s">
        <v>1878</v>
      </c>
      <c r="H191" s="552" t="s">
        <v>1835</v>
      </c>
      <c r="I191" s="552" t="s">
        <v>1838</v>
      </c>
      <c r="J191" s="552" t="s">
        <v>1811</v>
      </c>
      <c r="K191" s="554">
        <v>4</v>
      </c>
      <c r="L191" s="554">
        <v>12</v>
      </c>
      <c r="M191" s="556">
        <f t="shared" si="7"/>
        <v>120000</v>
      </c>
      <c r="N191" s="552"/>
      <c r="O191" s="552"/>
      <c r="P191" s="556"/>
    </row>
    <row r="192" spans="1:16" ht="13.5" customHeight="1" x14ac:dyDescent="0.2">
      <c r="A192" s="552" t="s">
        <v>1807</v>
      </c>
      <c r="B192" s="552" t="s">
        <v>1406</v>
      </c>
      <c r="C192" s="553" t="s">
        <v>88</v>
      </c>
      <c r="D192" s="554" t="s">
        <v>1812</v>
      </c>
      <c r="E192" s="558">
        <v>2500</v>
      </c>
      <c r="F192" s="554" t="s">
        <v>1879</v>
      </c>
      <c r="G192" s="554" t="s">
        <v>1880</v>
      </c>
      <c r="H192" s="552" t="s">
        <v>1815</v>
      </c>
      <c r="I192" s="552" t="s">
        <v>1816</v>
      </c>
      <c r="J192" s="552" t="s">
        <v>1811</v>
      </c>
      <c r="K192" s="554">
        <v>4</v>
      </c>
      <c r="L192" s="554">
        <v>12</v>
      </c>
      <c r="M192" s="556">
        <f t="shared" si="7"/>
        <v>30000</v>
      </c>
      <c r="N192" s="552"/>
      <c r="O192" s="552"/>
      <c r="P192" s="556"/>
    </row>
    <row r="193" spans="1:16" ht="13.5" customHeight="1" x14ac:dyDescent="0.2">
      <c r="A193" s="552" t="s">
        <v>1807</v>
      </c>
      <c r="B193" s="552" t="s">
        <v>1406</v>
      </c>
      <c r="C193" s="553" t="s">
        <v>88</v>
      </c>
      <c r="D193" s="554" t="s">
        <v>1881</v>
      </c>
      <c r="E193" s="555">
        <v>5000</v>
      </c>
      <c r="F193" s="554" t="s">
        <v>1882</v>
      </c>
      <c r="G193" s="554" t="s">
        <v>1883</v>
      </c>
      <c r="H193" s="552" t="s">
        <v>1884</v>
      </c>
      <c r="I193" s="552" t="s">
        <v>1885</v>
      </c>
      <c r="J193" s="552" t="s">
        <v>1811</v>
      </c>
      <c r="K193" s="554">
        <v>2</v>
      </c>
      <c r="L193" s="554">
        <v>6</v>
      </c>
      <c r="M193" s="556">
        <f t="shared" si="7"/>
        <v>30000</v>
      </c>
      <c r="N193" s="552"/>
      <c r="O193" s="552"/>
      <c r="P193" s="556"/>
    </row>
    <row r="194" spans="1:16" ht="13.5" customHeight="1" x14ac:dyDescent="0.2">
      <c r="A194" s="552" t="s">
        <v>1807</v>
      </c>
      <c r="B194" s="552" t="s">
        <v>1406</v>
      </c>
      <c r="C194" s="553" t="s">
        <v>88</v>
      </c>
      <c r="D194" s="554" t="s">
        <v>1845</v>
      </c>
      <c r="E194" s="555">
        <v>5000</v>
      </c>
      <c r="F194" s="554" t="s">
        <v>1886</v>
      </c>
      <c r="G194" s="554" t="s">
        <v>1887</v>
      </c>
      <c r="H194" s="552" t="s">
        <v>1848</v>
      </c>
      <c r="I194" s="552" t="s">
        <v>1849</v>
      </c>
      <c r="J194" s="552" t="s">
        <v>1811</v>
      </c>
      <c r="K194" s="554">
        <v>2</v>
      </c>
      <c r="L194" s="554">
        <v>6</v>
      </c>
      <c r="M194" s="556">
        <f t="shared" si="7"/>
        <v>30000</v>
      </c>
      <c r="N194" s="552"/>
      <c r="O194" s="552"/>
      <c r="P194" s="556"/>
    </row>
    <row r="195" spans="1:16" ht="13.5" customHeight="1" x14ac:dyDescent="0.2">
      <c r="A195" s="552" t="s">
        <v>1807</v>
      </c>
      <c r="B195" s="552" t="s">
        <v>1406</v>
      </c>
      <c r="C195" s="553" t="s">
        <v>88</v>
      </c>
      <c r="D195" s="554" t="s">
        <v>1808</v>
      </c>
      <c r="E195" s="555">
        <v>2500</v>
      </c>
      <c r="F195" s="554" t="s">
        <v>1888</v>
      </c>
      <c r="G195" s="554" t="s">
        <v>1889</v>
      </c>
      <c r="H195" s="554" t="s">
        <v>1808</v>
      </c>
      <c r="I195" s="554" t="s">
        <v>1808</v>
      </c>
      <c r="J195" s="552" t="s">
        <v>1811</v>
      </c>
      <c r="K195" s="554">
        <v>4</v>
      </c>
      <c r="L195" s="554">
        <v>12</v>
      </c>
      <c r="M195" s="556">
        <f t="shared" si="7"/>
        <v>30000</v>
      </c>
      <c r="N195" s="552"/>
      <c r="O195" s="552"/>
      <c r="P195" s="556"/>
    </row>
    <row r="196" spans="1:16" ht="13.5" customHeight="1" x14ac:dyDescent="0.2">
      <c r="A196" s="552" t="s">
        <v>1807</v>
      </c>
      <c r="B196" s="552" t="s">
        <v>1406</v>
      </c>
      <c r="C196" s="553" t="s">
        <v>88</v>
      </c>
      <c r="D196" s="554" t="s">
        <v>1808</v>
      </c>
      <c r="E196" s="555">
        <v>2700</v>
      </c>
      <c r="F196" s="554" t="s">
        <v>1890</v>
      </c>
      <c r="G196" s="554" t="s">
        <v>1891</v>
      </c>
      <c r="H196" s="554" t="s">
        <v>1808</v>
      </c>
      <c r="I196" s="554" t="s">
        <v>1808</v>
      </c>
      <c r="J196" s="552" t="s">
        <v>1811</v>
      </c>
      <c r="K196" s="554">
        <v>4</v>
      </c>
      <c r="L196" s="554">
        <v>12</v>
      </c>
      <c r="M196" s="556">
        <f t="shared" si="7"/>
        <v>32400</v>
      </c>
      <c r="N196" s="552"/>
      <c r="O196" s="552"/>
      <c r="P196" s="556"/>
    </row>
    <row r="197" spans="1:16" ht="13.5" customHeight="1" x14ac:dyDescent="0.2">
      <c r="A197" s="552" t="s">
        <v>1807</v>
      </c>
      <c r="B197" s="552" t="s">
        <v>1406</v>
      </c>
      <c r="C197" s="553" t="s">
        <v>88</v>
      </c>
      <c r="D197" s="554" t="s">
        <v>1835</v>
      </c>
      <c r="E197" s="555">
        <v>7000</v>
      </c>
      <c r="F197" s="554" t="s">
        <v>1892</v>
      </c>
      <c r="G197" s="554" t="s">
        <v>1893</v>
      </c>
      <c r="H197" s="552" t="s">
        <v>1835</v>
      </c>
      <c r="I197" s="552" t="s">
        <v>1838</v>
      </c>
      <c r="J197" s="552" t="s">
        <v>1811</v>
      </c>
      <c r="K197" s="554">
        <v>4</v>
      </c>
      <c r="L197" s="554">
        <v>12</v>
      </c>
      <c r="M197" s="556">
        <f t="shared" si="7"/>
        <v>84000</v>
      </c>
      <c r="N197" s="552"/>
      <c r="O197" s="552"/>
      <c r="P197" s="556"/>
    </row>
    <row r="198" spans="1:16" ht="13.5" customHeight="1" x14ac:dyDescent="0.2">
      <c r="A198" s="552" t="s">
        <v>1807</v>
      </c>
      <c r="B198" s="552" t="s">
        <v>1406</v>
      </c>
      <c r="C198" s="553" t="s">
        <v>88</v>
      </c>
      <c r="D198" s="554" t="s">
        <v>1817</v>
      </c>
      <c r="E198" s="555">
        <v>1500</v>
      </c>
      <c r="F198" s="554" t="s">
        <v>1894</v>
      </c>
      <c r="G198" s="554" t="s">
        <v>1895</v>
      </c>
      <c r="H198" s="552" t="s">
        <v>1820</v>
      </c>
      <c r="I198" s="552" t="s">
        <v>1821</v>
      </c>
      <c r="J198" s="552" t="s">
        <v>1811</v>
      </c>
      <c r="K198" s="554">
        <v>4</v>
      </c>
      <c r="L198" s="554">
        <v>12</v>
      </c>
      <c r="M198" s="556">
        <f t="shared" si="7"/>
        <v>18000</v>
      </c>
      <c r="N198" s="552"/>
      <c r="O198" s="552"/>
      <c r="P198" s="556"/>
    </row>
    <row r="199" spans="1:16" ht="13.5" customHeight="1" x14ac:dyDescent="0.2">
      <c r="A199" s="552" t="s">
        <v>1807</v>
      </c>
      <c r="B199" s="552" t="s">
        <v>1406</v>
      </c>
      <c r="C199" s="553" t="s">
        <v>88</v>
      </c>
      <c r="D199" s="554" t="s">
        <v>1824</v>
      </c>
      <c r="E199" s="555">
        <v>1500</v>
      </c>
      <c r="F199" s="554" t="s">
        <v>1896</v>
      </c>
      <c r="G199" s="554" t="s">
        <v>1897</v>
      </c>
      <c r="H199" s="552" t="s">
        <v>1827</v>
      </c>
      <c r="I199" s="552" t="s">
        <v>1821</v>
      </c>
      <c r="J199" s="552" t="s">
        <v>1811</v>
      </c>
      <c r="K199" s="554">
        <v>4</v>
      </c>
      <c r="L199" s="554">
        <v>12</v>
      </c>
      <c r="M199" s="556">
        <f t="shared" si="7"/>
        <v>18000</v>
      </c>
      <c r="N199" s="552"/>
      <c r="O199" s="552"/>
      <c r="P199" s="556"/>
    </row>
    <row r="200" spans="1:16" ht="13.5" customHeight="1" x14ac:dyDescent="0.2">
      <c r="A200" s="552" t="s">
        <v>1807</v>
      </c>
      <c r="B200" s="552" t="s">
        <v>1406</v>
      </c>
      <c r="C200" s="553" t="s">
        <v>88</v>
      </c>
      <c r="D200" s="554" t="s">
        <v>1859</v>
      </c>
      <c r="E200" s="555">
        <v>1500</v>
      </c>
      <c r="F200" s="554" t="s">
        <v>1898</v>
      </c>
      <c r="G200" s="554" t="s">
        <v>1899</v>
      </c>
      <c r="H200" s="552" t="s">
        <v>1862</v>
      </c>
      <c r="I200" s="552" t="s">
        <v>1821</v>
      </c>
      <c r="J200" s="552" t="s">
        <v>1811</v>
      </c>
      <c r="K200" s="554">
        <v>4</v>
      </c>
      <c r="L200" s="554">
        <v>12</v>
      </c>
      <c r="M200" s="556">
        <f t="shared" si="7"/>
        <v>18000</v>
      </c>
      <c r="N200" s="552"/>
      <c r="O200" s="552"/>
      <c r="P200" s="556"/>
    </row>
    <row r="201" spans="1:16" ht="13.5" customHeight="1" x14ac:dyDescent="0.2">
      <c r="A201" s="552" t="s">
        <v>1807</v>
      </c>
      <c r="B201" s="552" t="s">
        <v>1406</v>
      </c>
      <c r="C201" s="553" t="s">
        <v>88</v>
      </c>
      <c r="D201" s="554" t="s">
        <v>1824</v>
      </c>
      <c r="E201" s="555">
        <v>1500</v>
      </c>
      <c r="F201" s="554" t="s">
        <v>1900</v>
      </c>
      <c r="G201" s="554" t="s">
        <v>1901</v>
      </c>
      <c r="H201" s="552" t="s">
        <v>1827</v>
      </c>
      <c r="I201" s="552" t="s">
        <v>1821</v>
      </c>
      <c r="J201" s="552" t="s">
        <v>1811</v>
      </c>
      <c r="K201" s="554">
        <v>2</v>
      </c>
      <c r="L201" s="554">
        <v>6</v>
      </c>
      <c r="M201" s="556">
        <f t="shared" si="7"/>
        <v>9000</v>
      </c>
      <c r="N201" s="552"/>
      <c r="O201" s="552"/>
      <c r="P201" s="556"/>
    </row>
    <row r="202" spans="1:16" ht="13.5" customHeight="1" x14ac:dyDescent="0.2">
      <c r="A202" s="552" t="s">
        <v>1807</v>
      </c>
      <c r="B202" s="552" t="s">
        <v>1406</v>
      </c>
      <c r="C202" s="553" t="s">
        <v>88</v>
      </c>
      <c r="D202" s="554" t="s">
        <v>1824</v>
      </c>
      <c r="E202" s="555">
        <v>1500</v>
      </c>
      <c r="F202" s="554" t="s">
        <v>1902</v>
      </c>
      <c r="G202" s="554" t="s">
        <v>1903</v>
      </c>
      <c r="H202" s="552" t="s">
        <v>1827</v>
      </c>
      <c r="I202" s="552" t="s">
        <v>1821</v>
      </c>
      <c r="J202" s="552" t="s">
        <v>1811</v>
      </c>
      <c r="K202" s="554">
        <v>2</v>
      </c>
      <c r="L202" s="554">
        <v>6</v>
      </c>
      <c r="M202" s="556">
        <f t="shared" si="7"/>
        <v>9000</v>
      </c>
      <c r="N202" s="552"/>
      <c r="O202" s="552"/>
      <c r="P202" s="556"/>
    </row>
    <row r="203" spans="1:16" ht="13.5" customHeight="1" x14ac:dyDescent="0.2">
      <c r="A203" s="552" t="s">
        <v>1807</v>
      </c>
      <c r="B203" s="552" t="s">
        <v>1406</v>
      </c>
      <c r="C203" s="553" t="s">
        <v>88</v>
      </c>
      <c r="D203" s="554" t="s">
        <v>1808</v>
      </c>
      <c r="E203" s="555">
        <v>4500</v>
      </c>
      <c r="F203" s="554" t="s">
        <v>1904</v>
      </c>
      <c r="G203" s="554" t="s">
        <v>1905</v>
      </c>
      <c r="H203" s="554" t="s">
        <v>1808</v>
      </c>
      <c r="I203" s="554" t="s">
        <v>1808</v>
      </c>
      <c r="J203" s="552" t="s">
        <v>1811</v>
      </c>
      <c r="K203" s="554">
        <v>4</v>
      </c>
      <c r="L203" s="554">
        <v>12</v>
      </c>
      <c r="M203" s="556">
        <f t="shared" si="7"/>
        <v>54000</v>
      </c>
      <c r="N203" s="552"/>
      <c r="O203" s="552"/>
      <c r="P203" s="556"/>
    </row>
    <row r="204" spans="1:16" ht="13.5" customHeight="1" x14ac:dyDescent="0.2">
      <c r="A204" s="552" t="s">
        <v>1807</v>
      </c>
      <c r="B204" s="552" t="s">
        <v>1406</v>
      </c>
      <c r="C204" s="553" t="s">
        <v>88</v>
      </c>
      <c r="D204" s="554" t="s">
        <v>1808</v>
      </c>
      <c r="E204" s="555">
        <v>4500</v>
      </c>
      <c r="F204" s="554" t="s">
        <v>1906</v>
      </c>
      <c r="G204" s="554" t="s">
        <v>1907</v>
      </c>
      <c r="H204" s="554" t="s">
        <v>1808</v>
      </c>
      <c r="I204" s="554" t="s">
        <v>1808</v>
      </c>
      <c r="J204" s="552" t="s">
        <v>1811</v>
      </c>
      <c r="K204" s="554">
        <v>2</v>
      </c>
      <c r="L204" s="554">
        <v>6</v>
      </c>
      <c r="M204" s="556">
        <f t="shared" si="7"/>
        <v>27000</v>
      </c>
      <c r="N204" s="552"/>
      <c r="O204" s="552"/>
      <c r="P204" s="556"/>
    </row>
    <row r="205" spans="1:16" ht="13.5" customHeight="1" x14ac:dyDescent="0.2">
      <c r="A205" s="552" t="s">
        <v>1807</v>
      </c>
      <c r="B205" s="552" t="s">
        <v>1406</v>
      </c>
      <c r="C205" s="553" t="s">
        <v>88</v>
      </c>
      <c r="D205" s="554" t="s">
        <v>1808</v>
      </c>
      <c r="E205" s="555">
        <v>3000</v>
      </c>
      <c r="F205" s="554" t="s">
        <v>1908</v>
      </c>
      <c r="G205" s="554" t="s">
        <v>1909</v>
      </c>
      <c r="H205" s="554" t="s">
        <v>1808</v>
      </c>
      <c r="I205" s="554" t="s">
        <v>1808</v>
      </c>
      <c r="J205" s="552" t="s">
        <v>1811</v>
      </c>
      <c r="K205" s="554">
        <v>2</v>
      </c>
      <c r="L205" s="554">
        <v>6</v>
      </c>
      <c r="M205" s="556">
        <f t="shared" si="7"/>
        <v>18000</v>
      </c>
      <c r="N205" s="552"/>
      <c r="O205" s="552"/>
      <c r="P205" s="556"/>
    </row>
    <row r="206" spans="1:16" ht="13.5" customHeight="1" x14ac:dyDescent="0.2">
      <c r="A206" s="552" t="s">
        <v>1807</v>
      </c>
      <c r="B206" s="552" t="s">
        <v>1406</v>
      </c>
      <c r="C206" s="553" t="s">
        <v>88</v>
      </c>
      <c r="D206" s="554" t="s">
        <v>1824</v>
      </c>
      <c r="E206" s="555">
        <v>1400</v>
      </c>
      <c r="F206" s="554" t="s">
        <v>1910</v>
      </c>
      <c r="G206" s="554" t="s">
        <v>1911</v>
      </c>
      <c r="H206" s="552" t="s">
        <v>1827</v>
      </c>
      <c r="I206" s="552" t="s">
        <v>1821</v>
      </c>
      <c r="J206" s="552" t="s">
        <v>1811</v>
      </c>
      <c r="K206" s="554">
        <v>4</v>
      </c>
      <c r="L206" s="554">
        <v>12</v>
      </c>
      <c r="M206" s="556">
        <f t="shared" si="7"/>
        <v>16800</v>
      </c>
      <c r="N206" s="552"/>
      <c r="O206" s="552"/>
      <c r="P206" s="556"/>
    </row>
    <row r="207" spans="1:16" ht="13.5" customHeight="1" x14ac:dyDescent="0.2">
      <c r="A207" s="552" t="s">
        <v>1807</v>
      </c>
      <c r="B207" s="552" t="s">
        <v>1406</v>
      </c>
      <c r="C207" s="553" t="s">
        <v>88</v>
      </c>
      <c r="D207" s="554" t="s">
        <v>1824</v>
      </c>
      <c r="E207" s="555">
        <v>1399.9</v>
      </c>
      <c r="F207" s="554" t="s">
        <v>1912</v>
      </c>
      <c r="G207" s="554" t="s">
        <v>1913</v>
      </c>
      <c r="H207" s="552" t="s">
        <v>1827</v>
      </c>
      <c r="I207" s="552" t="s">
        <v>1821</v>
      </c>
      <c r="J207" s="552" t="s">
        <v>1811</v>
      </c>
      <c r="K207" s="554">
        <v>4</v>
      </c>
      <c r="L207" s="554">
        <v>12</v>
      </c>
      <c r="M207" s="556">
        <f t="shared" si="7"/>
        <v>16798.800000000003</v>
      </c>
      <c r="N207" s="552"/>
      <c r="O207" s="552"/>
      <c r="P207" s="556"/>
    </row>
    <row r="208" spans="1:16" ht="13.5" customHeight="1" x14ac:dyDescent="0.2">
      <c r="A208" s="552" t="s">
        <v>1807</v>
      </c>
      <c r="B208" s="552" t="s">
        <v>1406</v>
      </c>
      <c r="C208" s="553" t="s">
        <v>88</v>
      </c>
      <c r="D208" s="554" t="s">
        <v>1812</v>
      </c>
      <c r="E208" s="558">
        <v>2400</v>
      </c>
      <c r="F208" s="554" t="s">
        <v>1914</v>
      </c>
      <c r="G208" s="554" t="s">
        <v>1915</v>
      </c>
      <c r="H208" s="552" t="s">
        <v>1815</v>
      </c>
      <c r="I208" s="552" t="s">
        <v>1816</v>
      </c>
      <c r="J208" s="552" t="s">
        <v>1811</v>
      </c>
      <c r="K208" s="554">
        <v>2</v>
      </c>
      <c r="L208" s="554">
        <v>6</v>
      </c>
      <c r="M208" s="556">
        <f t="shared" si="7"/>
        <v>14400</v>
      </c>
      <c r="N208" s="552"/>
      <c r="O208" s="552"/>
      <c r="P208" s="556"/>
    </row>
    <row r="209" spans="1:16" ht="13.5" customHeight="1" x14ac:dyDescent="0.2">
      <c r="A209" s="552" t="s">
        <v>1807</v>
      </c>
      <c r="B209" s="552" t="s">
        <v>1406</v>
      </c>
      <c r="C209" s="553" t="s">
        <v>88</v>
      </c>
      <c r="D209" s="554" t="s">
        <v>1835</v>
      </c>
      <c r="E209" s="555">
        <v>10000</v>
      </c>
      <c r="F209" s="554" t="s">
        <v>1916</v>
      </c>
      <c r="G209" s="554" t="s">
        <v>1917</v>
      </c>
      <c r="H209" s="552" t="s">
        <v>1835</v>
      </c>
      <c r="I209" s="552" t="s">
        <v>1838</v>
      </c>
      <c r="J209" s="552" t="s">
        <v>1811</v>
      </c>
      <c r="K209" s="554">
        <v>2</v>
      </c>
      <c r="L209" s="554">
        <v>6</v>
      </c>
      <c r="M209" s="556">
        <f t="shared" si="7"/>
        <v>60000</v>
      </c>
      <c r="N209" s="552"/>
      <c r="O209" s="552"/>
      <c r="P209" s="556"/>
    </row>
    <row r="210" spans="1:16" ht="13.5" customHeight="1" x14ac:dyDescent="0.2">
      <c r="A210" s="552" t="s">
        <v>1807</v>
      </c>
      <c r="B210" s="552" t="s">
        <v>1406</v>
      </c>
      <c r="C210" s="553" t="s">
        <v>88</v>
      </c>
      <c r="D210" s="554" t="s">
        <v>1918</v>
      </c>
      <c r="E210" s="555">
        <v>3000</v>
      </c>
      <c r="F210" s="554" t="s">
        <v>1919</v>
      </c>
      <c r="G210" s="554" t="s">
        <v>1920</v>
      </c>
      <c r="H210" s="552" t="s">
        <v>1921</v>
      </c>
      <c r="I210" s="552" t="s">
        <v>1816</v>
      </c>
      <c r="J210" s="552" t="s">
        <v>1811</v>
      </c>
      <c r="K210" s="554">
        <v>2</v>
      </c>
      <c r="L210" s="554">
        <v>6</v>
      </c>
      <c r="M210" s="556">
        <f t="shared" si="7"/>
        <v>18000</v>
      </c>
      <c r="N210" s="552"/>
      <c r="O210" s="552"/>
      <c r="P210" s="556"/>
    </row>
    <row r="211" spans="1:16" ht="13.5" customHeight="1" x14ac:dyDescent="0.2">
      <c r="A211" s="552" t="s">
        <v>1807</v>
      </c>
      <c r="B211" s="552" t="s">
        <v>1406</v>
      </c>
      <c r="C211" s="553" t="s">
        <v>88</v>
      </c>
      <c r="D211" s="554" t="s">
        <v>1808</v>
      </c>
      <c r="E211" s="555">
        <v>5000</v>
      </c>
      <c r="F211" s="554" t="s">
        <v>1922</v>
      </c>
      <c r="G211" s="554" t="s">
        <v>1923</v>
      </c>
      <c r="H211" s="554" t="s">
        <v>1808</v>
      </c>
      <c r="I211" s="554" t="s">
        <v>1808</v>
      </c>
      <c r="J211" s="552" t="s">
        <v>1811</v>
      </c>
      <c r="K211" s="554">
        <v>2</v>
      </c>
      <c r="L211" s="554">
        <v>6</v>
      </c>
      <c r="M211" s="556">
        <f t="shared" si="7"/>
        <v>30000</v>
      </c>
      <c r="N211" s="552"/>
      <c r="O211" s="552"/>
      <c r="P211" s="556"/>
    </row>
    <row r="212" spans="1:16" ht="13.5" customHeight="1" x14ac:dyDescent="0.2">
      <c r="A212" s="552" t="s">
        <v>1807</v>
      </c>
      <c r="B212" s="552" t="s">
        <v>1406</v>
      </c>
      <c r="C212" s="553" t="s">
        <v>88</v>
      </c>
      <c r="D212" s="554" t="s">
        <v>1812</v>
      </c>
      <c r="E212" s="558">
        <v>3000</v>
      </c>
      <c r="F212" s="554" t="s">
        <v>1924</v>
      </c>
      <c r="G212" s="554" t="s">
        <v>1925</v>
      </c>
      <c r="H212" s="552" t="s">
        <v>1815</v>
      </c>
      <c r="I212" s="552" t="s">
        <v>1816</v>
      </c>
      <c r="J212" s="552" t="s">
        <v>1811</v>
      </c>
      <c r="K212" s="554">
        <v>2</v>
      </c>
      <c r="L212" s="554">
        <v>6</v>
      </c>
      <c r="M212" s="556">
        <f t="shared" si="7"/>
        <v>18000</v>
      </c>
      <c r="N212" s="552"/>
      <c r="O212" s="552"/>
      <c r="P212" s="556"/>
    </row>
    <row r="213" spans="1:16" ht="13.5" customHeight="1" x14ac:dyDescent="0.2">
      <c r="A213" s="552" t="s">
        <v>1807</v>
      </c>
      <c r="B213" s="552" t="s">
        <v>1406</v>
      </c>
      <c r="C213" s="553" t="s">
        <v>88</v>
      </c>
      <c r="D213" s="554" t="s">
        <v>1845</v>
      </c>
      <c r="E213" s="555">
        <v>2400</v>
      </c>
      <c r="F213" s="554" t="s">
        <v>1926</v>
      </c>
      <c r="G213" s="554" t="s">
        <v>1927</v>
      </c>
      <c r="H213" s="552" t="s">
        <v>1848</v>
      </c>
      <c r="I213" s="552" t="s">
        <v>1849</v>
      </c>
      <c r="J213" s="552" t="s">
        <v>1811</v>
      </c>
      <c r="K213" s="554">
        <v>4</v>
      </c>
      <c r="L213" s="554">
        <v>12</v>
      </c>
      <c r="M213" s="556">
        <f t="shared" si="7"/>
        <v>28800</v>
      </c>
      <c r="N213" s="552"/>
      <c r="O213" s="552"/>
      <c r="P213" s="556"/>
    </row>
    <row r="214" spans="1:16" ht="13.5" customHeight="1" x14ac:dyDescent="0.2">
      <c r="A214" s="552" t="s">
        <v>1807</v>
      </c>
      <c r="B214" s="552" t="s">
        <v>1406</v>
      </c>
      <c r="C214" s="553" t="s">
        <v>88</v>
      </c>
      <c r="D214" s="554" t="s">
        <v>1824</v>
      </c>
      <c r="E214" s="555">
        <v>1400</v>
      </c>
      <c r="F214" s="554" t="s">
        <v>1928</v>
      </c>
      <c r="G214" s="554" t="s">
        <v>1929</v>
      </c>
      <c r="H214" s="552" t="s">
        <v>1827</v>
      </c>
      <c r="I214" s="552" t="s">
        <v>1821</v>
      </c>
      <c r="J214" s="552" t="s">
        <v>1811</v>
      </c>
      <c r="K214" s="554">
        <v>2</v>
      </c>
      <c r="L214" s="554">
        <v>6</v>
      </c>
      <c r="M214" s="556">
        <f t="shared" si="7"/>
        <v>8400</v>
      </c>
      <c r="N214" s="552"/>
      <c r="O214" s="552"/>
      <c r="P214" s="556"/>
    </row>
    <row r="215" spans="1:16" ht="13.5" customHeight="1" x14ac:dyDescent="0.2">
      <c r="A215" s="552" t="s">
        <v>1807</v>
      </c>
      <c r="B215" s="552" t="s">
        <v>1406</v>
      </c>
      <c r="C215" s="553" t="s">
        <v>88</v>
      </c>
      <c r="D215" s="554" t="s">
        <v>1850</v>
      </c>
      <c r="E215" s="555">
        <v>1400</v>
      </c>
      <c r="F215" s="554" t="s">
        <v>1930</v>
      </c>
      <c r="G215" s="554" t="s">
        <v>1931</v>
      </c>
      <c r="H215" s="552" t="s">
        <v>1850</v>
      </c>
      <c r="I215" s="552" t="s">
        <v>1821</v>
      </c>
      <c r="J215" s="552" t="s">
        <v>1811</v>
      </c>
      <c r="K215" s="554">
        <v>2</v>
      </c>
      <c r="L215" s="554">
        <v>6</v>
      </c>
      <c r="M215" s="556">
        <f t="shared" si="7"/>
        <v>8400</v>
      </c>
      <c r="N215" s="552"/>
      <c r="O215" s="552"/>
      <c r="P215" s="556"/>
    </row>
    <row r="216" spans="1:16" ht="13.5" customHeight="1" x14ac:dyDescent="0.2">
      <c r="A216" s="552" t="s">
        <v>1807</v>
      </c>
      <c r="B216" s="552" t="s">
        <v>1406</v>
      </c>
      <c r="C216" s="553" t="s">
        <v>88</v>
      </c>
      <c r="D216" s="554" t="s">
        <v>1853</v>
      </c>
      <c r="E216" s="555">
        <v>1300</v>
      </c>
      <c r="F216" s="554" t="s">
        <v>1932</v>
      </c>
      <c r="G216" s="554" t="s">
        <v>1933</v>
      </c>
      <c r="H216" s="552" t="s">
        <v>1621</v>
      </c>
      <c r="I216" s="552" t="s">
        <v>1621</v>
      </c>
      <c r="J216" s="552" t="s">
        <v>1856</v>
      </c>
      <c r="K216" s="554">
        <v>4</v>
      </c>
      <c r="L216" s="554">
        <v>12</v>
      </c>
      <c r="M216" s="556">
        <f t="shared" si="7"/>
        <v>15600</v>
      </c>
      <c r="N216" s="552"/>
      <c r="O216" s="552"/>
      <c r="P216" s="556"/>
    </row>
    <row r="217" spans="1:16" ht="13.5" customHeight="1" x14ac:dyDescent="0.2">
      <c r="A217" s="552" t="s">
        <v>1807</v>
      </c>
      <c r="B217" s="552" t="s">
        <v>1406</v>
      </c>
      <c r="C217" s="553" t="s">
        <v>88</v>
      </c>
      <c r="D217" s="554" t="s">
        <v>1817</v>
      </c>
      <c r="E217" s="555">
        <v>1400</v>
      </c>
      <c r="F217" s="554" t="s">
        <v>1934</v>
      </c>
      <c r="G217" s="554" t="s">
        <v>1935</v>
      </c>
      <c r="H217" s="552" t="s">
        <v>1820</v>
      </c>
      <c r="I217" s="552" t="s">
        <v>1821</v>
      </c>
      <c r="J217" s="552" t="s">
        <v>1811</v>
      </c>
      <c r="K217" s="554">
        <v>4</v>
      </c>
      <c r="L217" s="554">
        <v>12</v>
      </c>
      <c r="M217" s="556">
        <f t="shared" si="7"/>
        <v>16800</v>
      </c>
      <c r="N217" s="552"/>
      <c r="O217" s="552"/>
      <c r="P217" s="556"/>
    </row>
    <row r="218" spans="1:16" ht="13.5" customHeight="1" x14ac:dyDescent="0.2">
      <c r="A218" s="552" t="s">
        <v>1807</v>
      </c>
      <c r="B218" s="552" t="s">
        <v>1406</v>
      </c>
      <c r="C218" s="553" t="s">
        <v>88</v>
      </c>
      <c r="D218" s="554" t="s">
        <v>1824</v>
      </c>
      <c r="E218" s="555">
        <v>1399.7</v>
      </c>
      <c r="F218" s="554" t="s">
        <v>1936</v>
      </c>
      <c r="G218" s="554" t="s">
        <v>1937</v>
      </c>
      <c r="H218" s="552" t="s">
        <v>1827</v>
      </c>
      <c r="I218" s="552" t="s">
        <v>1821</v>
      </c>
      <c r="J218" s="552" t="s">
        <v>1811</v>
      </c>
      <c r="K218" s="554">
        <v>4</v>
      </c>
      <c r="L218" s="554">
        <v>12</v>
      </c>
      <c r="M218" s="556">
        <f t="shared" si="7"/>
        <v>16796.400000000001</v>
      </c>
      <c r="N218" s="552"/>
      <c r="O218" s="552"/>
      <c r="P218" s="556"/>
    </row>
    <row r="219" spans="1:16" ht="13.5" customHeight="1" x14ac:dyDescent="0.2">
      <c r="A219" s="552" t="s">
        <v>1807</v>
      </c>
      <c r="B219" s="552" t="s">
        <v>1406</v>
      </c>
      <c r="C219" s="553" t="s">
        <v>88</v>
      </c>
      <c r="D219" s="554" t="s">
        <v>1817</v>
      </c>
      <c r="E219" s="555">
        <v>1400</v>
      </c>
      <c r="F219" s="554" t="s">
        <v>1938</v>
      </c>
      <c r="G219" s="554" t="s">
        <v>1939</v>
      </c>
      <c r="H219" s="552" t="s">
        <v>1820</v>
      </c>
      <c r="I219" s="552" t="s">
        <v>1821</v>
      </c>
      <c r="J219" s="552" t="s">
        <v>1811</v>
      </c>
      <c r="K219" s="554">
        <v>4</v>
      </c>
      <c r="L219" s="554">
        <v>12</v>
      </c>
      <c r="M219" s="556">
        <f t="shared" si="7"/>
        <v>16800</v>
      </c>
      <c r="N219" s="552"/>
      <c r="O219" s="552"/>
      <c r="P219" s="556"/>
    </row>
    <row r="220" spans="1:16" ht="13.5" customHeight="1" x14ac:dyDescent="0.2">
      <c r="A220" s="552" t="s">
        <v>1807</v>
      </c>
      <c r="B220" s="552" t="s">
        <v>1406</v>
      </c>
      <c r="C220" s="553" t="s">
        <v>88</v>
      </c>
      <c r="D220" s="554" t="s">
        <v>1808</v>
      </c>
      <c r="E220" s="555">
        <v>5000</v>
      </c>
      <c r="F220" s="554" t="s">
        <v>1940</v>
      </c>
      <c r="G220" s="554" t="s">
        <v>1941</v>
      </c>
      <c r="H220" s="554" t="s">
        <v>1808</v>
      </c>
      <c r="I220" s="554" t="s">
        <v>1808</v>
      </c>
      <c r="J220" s="552" t="s">
        <v>1811</v>
      </c>
      <c r="K220" s="554">
        <v>2</v>
      </c>
      <c r="L220" s="554">
        <v>6</v>
      </c>
      <c r="M220" s="556">
        <f t="shared" si="7"/>
        <v>30000</v>
      </c>
      <c r="N220" s="552"/>
      <c r="O220" s="552"/>
      <c r="P220" s="556"/>
    </row>
    <row r="221" spans="1:16" ht="13.5" customHeight="1" x14ac:dyDescent="0.2">
      <c r="A221" s="552" t="s">
        <v>1807</v>
      </c>
      <c r="B221" s="552" t="s">
        <v>1406</v>
      </c>
      <c r="C221" s="553" t="s">
        <v>88</v>
      </c>
      <c r="D221" s="554" t="s">
        <v>1808</v>
      </c>
      <c r="E221" s="555">
        <v>2400</v>
      </c>
      <c r="F221" s="554" t="s">
        <v>1942</v>
      </c>
      <c r="G221" s="554" t="s">
        <v>1943</v>
      </c>
      <c r="H221" s="554" t="s">
        <v>1808</v>
      </c>
      <c r="I221" s="554" t="s">
        <v>1808</v>
      </c>
      <c r="J221" s="552" t="s">
        <v>1811</v>
      </c>
      <c r="K221" s="554">
        <v>4</v>
      </c>
      <c r="L221" s="554">
        <v>12</v>
      </c>
      <c r="M221" s="556">
        <f t="shared" si="7"/>
        <v>28800</v>
      </c>
      <c r="N221" s="552"/>
      <c r="O221" s="552"/>
      <c r="P221" s="556"/>
    </row>
    <row r="222" spans="1:16" ht="13.5" customHeight="1" x14ac:dyDescent="0.2">
      <c r="A222" s="552" t="s">
        <v>1807</v>
      </c>
      <c r="B222" s="552" t="s">
        <v>1406</v>
      </c>
      <c r="C222" s="553" t="s">
        <v>88</v>
      </c>
      <c r="D222" s="554" t="s">
        <v>1808</v>
      </c>
      <c r="E222" s="555">
        <v>2600</v>
      </c>
      <c r="F222" s="554" t="s">
        <v>1944</v>
      </c>
      <c r="G222" s="554" t="s">
        <v>1945</v>
      </c>
      <c r="H222" s="554" t="s">
        <v>1808</v>
      </c>
      <c r="I222" s="554" t="s">
        <v>1808</v>
      </c>
      <c r="J222" s="552" t="s">
        <v>1811</v>
      </c>
      <c r="K222" s="554">
        <v>2</v>
      </c>
      <c r="L222" s="554">
        <v>6</v>
      </c>
      <c r="M222" s="556">
        <f t="shared" si="7"/>
        <v>15600</v>
      </c>
      <c r="N222" s="552"/>
      <c r="O222" s="552"/>
      <c r="P222" s="556"/>
    </row>
    <row r="223" spans="1:16" ht="13.5" customHeight="1" x14ac:dyDescent="0.2">
      <c r="A223" s="552" t="s">
        <v>1807</v>
      </c>
      <c r="B223" s="552" t="s">
        <v>1406</v>
      </c>
      <c r="C223" s="553" t="s">
        <v>88</v>
      </c>
      <c r="D223" s="554" t="s">
        <v>1946</v>
      </c>
      <c r="E223" s="555">
        <v>2000</v>
      </c>
      <c r="F223" s="554" t="s">
        <v>1947</v>
      </c>
      <c r="G223" s="554" t="s">
        <v>1948</v>
      </c>
      <c r="H223" s="552" t="s">
        <v>1949</v>
      </c>
      <c r="I223" s="552" t="s">
        <v>1950</v>
      </c>
      <c r="J223" s="552" t="s">
        <v>1811</v>
      </c>
      <c r="K223" s="554">
        <v>4</v>
      </c>
      <c r="L223" s="554">
        <v>12</v>
      </c>
      <c r="M223" s="556">
        <f t="shared" si="7"/>
        <v>24000</v>
      </c>
      <c r="N223" s="552"/>
      <c r="O223" s="552"/>
      <c r="P223" s="556"/>
    </row>
    <row r="224" spans="1:16" ht="13.5" customHeight="1" x14ac:dyDescent="0.2">
      <c r="A224" s="552" t="s">
        <v>1807</v>
      </c>
      <c r="B224" s="552" t="s">
        <v>1406</v>
      </c>
      <c r="C224" s="553" t="s">
        <v>88</v>
      </c>
      <c r="D224" s="554" t="s">
        <v>1951</v>
      </c>
      <c r="E224" s="555">
        <v>2800</v>
      </c>
      <c r="F224" s="554" t="s">
        <v>1952</v>
      </c>
      <c r="G224" s="554" t="s">
        <v>1953</v>
      </c>
      <c r="H224" s="552" t="s">
        <v>1949</v>
      </c>
      <c r="I224" s="552" t="s">
        <v>1950</v>
      </c>
      <c r="J224" s="552" t="s">
        <v>1811</v>
      </c>
      <c r="K224" s="554">
        <v>3</v>
      </c>
      <c r="L224" s="554">
        <v>6</v>
      </c>
      <c r="M224" s="556">
        <f>L224*E224</f>
        <v>16800</v>
      </c>
      <c r="N224" s="552"/>
      <c r="O224" s="552"/>
      <c r="P224" s="556"/>
    </row>
    <row r="225" spans="1:16" ht="13.5" customHeight="1" x14ac:dyDescent="0.2">
      <c r="A225" s="552" t="s">
        <v>1807</v>
      </c>
      <c r="B225" s="552" t="s">
        <v>1406</v>
      </c>
      <c r="C225" s="553" t="s">
        <v>88</v>
      </c>
      <c r="D225" s="554" t="s">
        <v>1954</v>
      </c>
      <c r="E225" s="555">
        <v>2000</v>
      </c>
      <c r="F225" s="554" t="s">
        <v>1955</v>
      </c>
      <c r="G225" s="554" t="s">
        <v>1956</v>
      </c>
      <c r="H225" s="552" t="s">
        <v>1949</v>
      </c>
      <c r="I225" s="552" t="s">
        <v>1950</v>
      </c>
      <c r="J225" s="552" t="s">
        <v>1811</v>
      </c>
      <c r="K225" s="554">
        <v>4</v>
      </c>
      <c r="L225" s="554">
        <v>12</v>
      </c>
      <c r="M225" s="556">
        <f t="shared" ref="M225:M226" si="8">E225*L225</f>
        <v>24000</v>
      </c>
      <c r="N225" s="552"/>
      <c r="O225" s="552"/>
      <c r="P225" s="556"/>
    </row>
    <row r="226" spans="1:16" ht="13.5" customHeight="1" x14ac:dyDescent="0.2">
      <c r="A226" s="552" t="s">
        <v>1807</v>
      </c>
      <c r="B226" s="552" t="s">
        <v>1406</v>
      </c>
      <c r="C226" s="553" t="s">
        <v>88</v>
      </c>
      <c r="D226" s="554" t="s">
        <v>1812</v>
      </c>
      <c r="E226" s="558">
        <v>2000</v>
      </c>
      <c r="F226" s="554" t="s">
        <v>1957</v>
      </c>
      <c r="G226" s="554" t="s">
        <v>1958</v>
      </c>
      <c r="H226" s="552" t="s">
        <v>1815</v>
      </c>
      <c r="I226" s="552" t="s">
        <v>1816</v>
      </c>
      <c r="J226" s="552" t="s">
        <v>1811</v>
      </c>
      <c r="K226" s="554">
        <v>4</v>
      </c>
      <c r="L226" s="554">
        <v>12</v>
      </c>
      <c r="M226" s="556">
        <f t="shared" si="8"/>
        <v>24000</v>
      </c>
      <c r="N226" s="552"/>
      <c r="O226" s="552"/>
      <c r="P226" s="556"/>
    </row>
    <row r="227" spans="1:16" ht="13.5" customHeight="1" x14ac:dyDescent="0.2">
      <c r="A227" s="552" t="s">
        <v>1807</v>
      </c>
      <c r="B227" s="552" t="s">
        <v>1406</v>
      </c>
      <c r="C227" s="553" t="s">
        <v>88</v>
      </c>
      <c r="D227" s="554" t="s">
        <v>1959</v>
      </c>
      <c r="E227" s="555">
        <v>1400</v>
      </c>
      <c r="F227" s="554" t="s">
        <v>1960</v>
      </c>
      <c r="G227" s="554" t="s">
        <v>1961</v>
      </c>
      <c r="H227" s="552" t="s">
        <v>1820</v>
      </c>
      <c r="I227" s="552" t="s">
        <v>1821</v>
      </c>
      <c r="J227" s="552" t="s">
        <v>1811</v>
      </c>
      <c r="K227" s="554">
        <v>4</v>
      </c>
      <c r="L227" s="554">
        <v>12</v>
      </c>
      <c r="M227" s="556">
        <f>E227*L227</f>
        <v>16800</v>
      </c>
      <c r="N227" s="552"/>
      <c r="O227" s="552"/>
      <c r="P227" s="556"/>
    </row>
    <row r="228" spans="1:16" ht="13.5" customHeight="1" x14ac:dyDescent="0.2">
      <c r="A228" s="552" t="s">
        <v>1807</v>
      </c>
      <c r="B228" s="552" t="s">
        <v>1406</v>
      </c>
      <c r="C228" s="553" t="s">
        <v>88</v>
      </c>
      <c r="D228" s="554" t="s">
        <v>1951</v>
      </c>
      <c r="E228" s="555">
        <v>1500</v>
      </c>
      <c r="F228" s="554" t="s">
        <v>1962</v>
      </c>
      <c r="G228" s="554" t="s">
        <v>1963</v>
      </c>
      <c r="H228" s="552" t="s">
        <v>1964</v>
      </c>
      <c r="I228" s="552" t="s">
        <v>1965</v>
      </c>
      <c r="J228" s="552" t="s">
        <v>1965</v>
      </c>
      <c r="K228" s="554">
        <v>2</v>
      </c>
      <c r="L228" s="554">
        <v>4</v>
      </c>
      <c r="M228" s="556">
        <f>E228*L228</f>
        <v>6000</v>
      </c>
      <c r="N228" s="552"/>
      <c r="O228" s="552"/>
      <c r="P228" s="556"/>
    </row>
    <row r="229" spans="1:16" ht="13.5" customHeight="1" x14ac:dyDescent="0.2">
      <c r="A229" s="552" t="s">
        <v>1807</v>
      </c>
      <c r="B229" s="552" t="s">
        <v>1406</v>
      </c>
      <c r="C229" s="553" t="s">
        <v>88</v>
      </c>
      <c r="D229" s="554" t="s">
        <v>1954</v>
      </c>
      <c r="E229" s="555">
        <v>2000</v>
      </c>
      <c r="F229" s="554" t="s">
        <v>1966</v>
      </c>
      <c r="G229" s="554" t="s">
        <v>1967</v>
      </c>
      <c r="H229" s="552" t="s">
        <v>1949</v>
      </c>
      <c r="I229" s="552" t="s">
        <v>1950</v>
      </c>
      <c r="J229" s="552" t="s">
        <v>1811</v>
      </c>
      <c r="K229" s="554">
        <v>4</v>
      </c>
      <c r="L229" s="554">
        <v>12</v>
      </c>
      <c r="M229" s="556">
        <f t="shared" ref="M229:M234" si="9">E229*L229</f>
        <v>24000</v>
      </c>
      <c r="N229" s="552"/>
      <c r="O229" s="552"/>
      <c r="P229" s="556"/>
    </row>
    <row r="230" spans="1:16" ht="13.5" customHeight="1" x14ac:dyDescent="0.2">
      <c r="A230" s="552" t="s">
        <v>1807</v>
      </c>
      <c r="B230" s="552" t="s">
        <v>1406</v>
      </c>
      <c r="C230" s="553" t="s">
        <v>88</v>
      </c>
      <c r="D230" s="554" t="s">
        <v>1968</v>
      </c>
      <c r="E230" s="555">
        <v>2500</v>
      </c>
      <c r="F230" s="554" t="s">
        <v>1969</v>
      </c>
      <c r="G230" s="554" t="s">
        <v>1970</v>
      </c>
      <c r="H230" s="552" t="s">
        <v>1971</v>
      </c>
      <c r="I230" s="552" t="s">
        <v>1816</v>
      </c>
      <c r="J230" s="552" t="s">
        <v>1811</v>
      </c>
      <c r="K230" s="554">
        <v>1</v>
      </c>
      <c r="L230" s="554">
        <v>2</v>
      </c>
      <c r="M230" s="556">
        <f t="shared" si="9"/>
        <v>5000</v>
      </c>
      <c r="N230" s="552"/>
      <c r="O230" s="552"/>
      <c r="P230" s="556"/>
    </row>
    <row r="231" spans="1:16" ht="13.5" customHeight="1" x14ac:dyDescent="0.2">
      <c r="A231" s="552" t="s">
        <v>1807</v>
      </c>
      <c r="B231" s="552" t="s">
        <v>1406</v>
      </c>
      <c r="C231" s="553" t="s">
        <v>88</v>
      </c>
      <c r="D231" s="554" t="s">
        <v>1918</v>
      </c>
      <c r="E231" s="555">
        <v>2000</v>
      </c>
      <c r="F231" s="554" t="s">
        <v>1972</v>
      </c>
      <c r="G231" s="554" t="s">
        <v>1973</v>
      </c>
      <c r="H231" s="552" t="s">
        <v>1921</v>
      </c>
      <c r="I231" s="552" t="s">
        <v>1816</v>
      </c>
      <c r="J231" s="552" t="s">
        <v>1811</v>
      </c>
      <c r="K231" s="554">
        <v>2</v>
      </c>
      <c r="L231" s="554">
        <v>6</v>
      </c>
      <c r="M231" s="556">
        <f t="shared" si="9"/>
        <v>12000</v>
      </c>
      <c r="N231" s="552"/>
      <c r="O231" s="552"/>
      <c r="P231" s="556"/>
    </row>
    <row r="232" spans="1:16" ht="13.5" customHeight="1" x14ac:dyDescent="0.2">
      <c r="A232" s="552" t="s">
        <v>1807</v>
      </c>
      <c r="B232" s="552" t="s">
        <v>1406</v>
      </c>
      <c r="C232" s="553" t="s">
        <v>88</v>
      </c>
      <c r="D232" s="554" t="s">
        <v>1974</v>
      </c>
      <c r="E232" s="555">
        <v>2800</v>
      </c>
      <c r="F232" s="554" t="s">
        <v>1975</v>
      </c>
      <c r="G232" s="554" t="s">
        <v>1976</v>
      </c>
      <c r="H232" s="552" t="s">
        <v>1977</v>
      </c>
      <c r="I232" s="552" t="s">
        <v>1974</v>
      </c>
      <c r="J232" s="552" t="s">
        <v>1811</v>
      </c>
      <c r="K232" s="554">
        <v>2</v>
      </c>
      <c r="L232" s="554">
        <v>3</v>
      </c>
      <c r="M232" s="556">
        <f t="shared" si="9"/>
        <v>8400</v>
      </c>
      <c r="N232" s="552"/>
      <c r="O232" s="552"/>
      <c r="P232" s="556"/>
    </row>
    <row r="233" spans="1:16" ht="13.5" customHeight="1" x14ac:dyDescent="0.2">
      <c r="A233" s="552" t="s">
        <v>1807</v>
      </c>
      <c r="B233" s="552" t="s">
        <v>1406</v>
      </c>
      <c r="C233" s="553" t="s">
        <v>88</v>
      </c>
      <c r="D233" s="554" t="s">
        <v>1978</v>
      </c>
      <c r="E233" s="555">
        <v>1500</v>
      </c>
      <c r="F233" s="554" t="s">
        <v>1979</v>
      </c>
      <c r="G233" s="554" t="s">
        <v>1980</v>
      </c>
      <c r="H233" s="552" t="s">
        <v>1820</v>
      </c>
      <c r="I233" s="552" t="s">
        <v>1821</v>
      </c>
      <c r="J233" s="552" t="s">
        <v>1811</v>
      </c>
      <c r="K233" s="554">
        <v>4</v>
      </c>
      <c r="L233" s="554">
        <v>12</v>
      </c>
      <c r="M233" s="556">
        <f t="shared" si="9"/>
        <v>18000</v>
      </c>
      <c r="N233" s="552"/>
      <c r="O233" s="552"/>
      <c r="P233" s="556"/>
    </row>
    <row r="234" spans="1:16" ht="13.5" customHeight="1" x14ac:dyDescent="0.2">
      <c r="A234" s="552" t="s">
        <v>1807</v>
      </c>
      <c r="B234" s="552" t="s">
        <v>1406</v>
      </c>
      <c r="C234" s="553" t="s">
        <v>88</v>
      </c>
      <c r="D234" s="554" t="s">
        <v>1981</v>
      </c>
      <c r="E234" s="555">
        <v>2000</v>
      </c>
      <c r="F234" s="554" t="s">
        <v>1982</v>
      </c>
      <c r="G234" s="554" t="s">
        <v>1983</v>
      </c>
      <c r="H234" s="552" t="s">
        <v>1949</v>
      </c>
      <c r="I234" s="552" t="s">
        <v>1984</v>
      </c>
      <c r="J234" s="552" t="s">
        <v>1811</v>
      </c>
      <c r="K234" s="554">
        <v>4</v>
      </c>
      <c r="L234" s="554">
        <v>12</v>
      </c>
      <c r="M234" s="556">
        <f t="shared" si="9"/>
        <v>24000</v>
      </c>
      <c r="N234" s="552"/>
      <c r="O234" s="552"/>
      <c r="P234" s="556"/>
    </row>
    <row r="235" spans="1:16" ht="13.5" customHeight="1" x14ac:dyDescent="0.2">
      <c r="A235" s="552" t="s">
        <v>1807</v>
      </c>
      <c r="B235" s="552" t="s">
        <v>1406</v>
      </c>
      <c r="C235" s="553" t="s">
        <v>88</v>
      </c>
      <c r="D235" s="554" t="s">
        <v>1985</v>
      </c>
      <c r="E235" s="555">
        <v>2500</v>
      </c>
      <c r="F235" s="554" t="s">
        <v>1986</v>
      </c>
      <c r="G235" s="554" t="s">
        <v>1987</v>
      </c>
      <c r="H235" s="552" t="s">
        <v>1988</v>
      </c>
      <c r="I235" s="552" t="s">
        <v>1989</v>
      </c>
      <c r="J235" s="552" t="s">
        <v>1811</v>
      </c>
      <c r="K235" s="554">
        <v>6</v>
      </c>
      <c r="L235" s="554">
        <v>12</v>
      </c>
      <c r="M235" s="556">
        <f>E235*L235</f>
        <v>30000</v>
      </c>
      <c r="N235" s="552"/>
      <c r="O235" s="552"/>
      <c r="P235" s="556"/>
    </row>
    <row r="236" spans="1:16" ht="13.5" customHeight="1" x14ac:dyDescent="0.2">
      <c r="A236" s="552" t="s">
        <v>1807</v>
      </c>
      <c r="B236" s="552" t="s">
        <v>1406</v>
      </c>
      <c r="C236" s="553" t="s">
        <v>88</v>
      </c>
      <c r="D236" s="554" t="s">
        <v>1596</v>
      </c>
      <c r="E236" s="555">
        <v>1200</v>
      </c>
      <c r="F236" s="554" t="s">
        <v>1990</v>
      </c>
      <c r="G236" s="554" t="s">
        <v>1991</v>
      </c>
      <c r="H236" s="552" t="s">
        <v>1820</v>
      </c>
      <c r="I236" s="552" t="s">
        <v>1821</v>
      </c>
      <c r="J236" s="552" t="s">
        <v>1811</v>
      </c>
      <c r="K236" s="554">
        <v>4</v>
      </c>
      <c r="L236" s="554">
        <v>12</v>
      </c>
      <c r="M236" s="556">
        <f t="shared" ref="M236:M239" si="10">E236*L236</f>
        <v>14400</v>
      </c>
      <c r="N236" s="552"/>
      <c r="O236" s="552"/>
      <c r="P236" s="556"/>
    </row>
    <row r="237" spans="1:16" ht="13.5" customHeight="1" x14ac:dyDescent="0.2">
      <c r="A237" s="552" t="s">
        <v>1807</v>
      </c>
      <c r="B237" s="552" t="s">
        <v>1406</v>
      </c>
      <c r="C237" s="553" t="s">
        <v>88</v>
      </c>
      <c r="D237" s="554" t="s">
        <v>1954</v>
      </c>
      <c r="E237" s="555">
        <v>2000</v>
      </c>
      <c r="F237" s="554" t="s">
        <v>1992</v>
      </c>
      <c r="G237" s="554" t="s">
        <v>1993</v>
      </c>
      <c r="H237" s="552" t="s">
        <v>1964</v>
      </c>
      <c r="I237" s="552" t="s">
        <v>1816</v>
      </c>
      <c r="J237" s="552" t="s">
        <v>1811</v>
      </c>
      <c r="K237" s="554">
        <v>4</v>
      </c>
      <c r="L237" s="554">
        <v>12</v>
      </c>
      <c r="M237" s="556">
        <f t="shared" si="10"/>
        <v>24000</v>
      </c>
      <c r="N237" s="552"/>
      <c r="O237" s="552"/>
      <c r="P237" s="556"/>
    </row>
    <row r="238" spans="1:16" ht="13.5" customHeight="1" x14ac:dyDescent="0.2">
      <c r="A238" s="552" t="s">
        <v>1807</v>
      </c>
      <c r="B238" s="552" t="s">
        <v>1406</v>
      </c>
      <c r="C238" s="553" t="s">
        <v>88</v>
      </c>
      <c r="D238" s="554" t="s">
        <v>1954</v>
      </c>
      <c r="E238" s="555">
        <v>7500</v>
      </c>
      <c r="F238" s="554" t="s">
        <v>1994</v>
      </c>
      <c r="G238" s="554" t="s">
        <v>1995</v>
      </c>
      <c r="H238" s="552" t="s">
        <v>1949</v>
      </c>
      <c r="I238" s="552" t="s">
        <v>1950</v>
      </c>
      <c r="J238" s="552" t="s">
        <v>1811</v>
      </c>
      <c r="K238" s="554">
        <v>4</v>
      </c>
      <c r="L238" s="554">
        <v>12</v>
      </c>
      <c r="M238" s="556">
        <f t="shared" si="10"/>
        <v>90000</v>
      </c>
      <c r="N238" s="552"/>
      <c r="O238" s="552"/>
      <c r="P238" s="556"/>
    </row>
    <row r="239" spans="1:16" ht="13.5" customHeight="1" x14ac:dyDescent="0.2">
      <c r="A239" s="552" t="s">
        <v>1807</v>
      </c>
      <c r="B239" s="552" t="s">
        <v>1406</v>
      </c>
      <c r="C239" s="553" t="s">
        <v>88</v>
      </c>
      <c r="D239" s="554" t="s">
        <v>1996</v>
      </c>
      <c r="E239" s="555">
        <v>2000</v>
      </c>
      <c r="F239" s="554" t="s">
        <v>1997</v>
      </c>
      <c r="G239" s="554" t="s">
        <v>1998</v>
      </c>
      <c r="H239" s="552" t="s">
        <v>1999</v>
      </c>
      <c r="I239" s="552" t="s">
        <v>2000</v>
      </c>
      <c r="J239" s="552" t="s">
        <v>1811</v>
      </c>
      <c r="K239" s="554">
        <v>4</v>
      </c>
      <c r="L239" s="554">
        <v>12</v>
      </c>
      <c r="M239" s="556">
        <f t="shared" si="10"/>
        <v>24000</v>
      </c>
      <c r="N239" s="552"/>
      <c r="O239" s="552"/>
      <c r="P239" s="556"/>
    </row>
    <row r="240" spans="1:16" ht="13.5" customHeight="1" x14ac:dyDescent="0.2">
      <c r="A240" s="552" t="s">
        <v>1807</v>
      </c>
      <c r="B240" s="552" t="s">
        <v>1406</v>
      </c>
      <c r="C240" s="553" t="s">
        <v>88</v>
      </c>
      <c r="D240" s="554" t="s">
        <v>1951</v>
      </c>
      <c r="E240" s="555">
        <v>1500</v>
      </c>
      <c r="F240" s="554" t="s">
        <v>2001</v>
      </c>
      <c r="G240" s="554" t="s">
        <v>2002</v>
      </c>
      <c r="H240" s="552" t="s">
        <v>1999</v>
      </c>
      <c r="I240" s="552" t="s">
        <v>1965</v>
      </c>
      <c r="J240" s="552" t="s">
        <v>1965</v>
      </c>
      <c r="K240" s="554">
        <v>4</v>
      </c>
      <c r="L240" s="554">
        <v>12</v>
      </c>
      <c r="M240" s="556">
        <f>L240*E240</f>
        <v>18000</v>
      </c>
      <c r="N240" s="552"/>
      <c r="O240" s="552"/>
      <c r="P240" s="556"/>
    </row>
    <row r="241" spans="1:16" ht="13.5" customHeight="1" x14ac:dyDescent="0.2">
      <c r="A241" s="552" t="s">
        <v>1807</v>
      </c>
      <c r="B241" s="552" t="s">
        <v>1406</v>
      </c>
      <c r="C241" s="553" t="s">
        <v>88</v>
      </c>
      <c r="D241" s="554" t="s">
        <v>1951</v>
      </c>
      <c r="E241" s="555">
        <v>2000</v>
      </c>
      <c r="F241" s="554" t="s">
        <v>2003</v>
      </c>
      <c r="G241" s="554" t="s">
        <v>2004</v>
      </c>
      <c r="H241" s="552" t="s">
        <v>1949</v>
      </c>
      <c r="I241" s="552" t="s">
        <v>1950</v>
      </c>
      <c r="J241" s="552" t="s">
        <v>1811</v>
      </c>
      <c r="K241" s="554">
        <v>4</v>
      </c>
      <c r="L241" s="554">
        <v>12</v>
      </c>
      <c r="M241" s="556">
        <f>E241*L241</f>
        <v>24000</v>
      </c>
      <c r="N241" s="552"/>
      <c r="O241" s="552"/>
      <c r="P241" s="556"/>
    </row>
    <row r="242" spans="1:16" ht="13.5" customHeight="1" x14ac:dyDescent="0.2">
      <c r="A242" s="552" t="s">
        <v>1807</v>
      </c>
      <c r="B242" s="552" t="s">
        <v>1406</v>
      </c>
      <c r="C242" s="553" t="s">
        <v>88</v>
      </c>
      <c r="D242" s="554" t="s">
        <v>1951</v>
      </c>
      <c r="E242" s="555">
        <v>1500</v>
      </c>
      <c r="F242" s="554" t="s">
        <v>2005</v>
      </c>
      <c r="G242" s="554" t="s">
        <v>2006</v>
      </c>
      <c r="H242" s="552" t="s">
        <v>1949</v>
      </c>
      <c r="I242" s="552" t="s">
        <v>1950</v>
      </c>
      <c r="J242" s="552" t="s">
        <v>1811</v>
      </c>
      <c r="K242" s="554">
        <v>4</v>
      </c>
      <c r="L242" s="554">
        <v>12</v>
      </c>
      <c r="M242" s="556">
        <f>E242*L242</f>
        <v>18000</v>
      </c>
      <c r="N242" s="552"/>
      <c r="O242" s="552"/>
      <c r="P242" s="556"/>
    </row>
    <row r="243" spans="1:16" ht="13.5" customHeight="1" x14ac:dyDescent="0.2">
      <c r="A243" s="552" t="s">
        <v>1807</v>
      </c>
      <c r="B243" s="552" t="s">
        <v>1406</v>
      </c>
      <c r="C243" s="553" t="s">
        <v>88</v>
      </c>
      <c r="D243" s="554" t="s">
        <v>2007</v>
      </c>
      <c r="E243" s="555">
        <v>1100</v>
      </c>
      <c r="F243" s="554" t="s">
        <v>2008</v>
      </c>
      <c r="G243" s="554" t="s">
        <v>2009</v>
      </c>
      <c r="H243" s="552" t="s">
        <v>1964</v>
      </c>
      <c r="I243" s="552" t="s">
        <v>1965</v>
      </c>
      <c r="J243" s="552" t="s">
        <v>1965</v>
      </c>
      <c r="K243" s="554">
        <v>4</v>
      </c>
      <c r="L243" s="554">
        <v>12</v>
      </c>
      <c r="M243" s="556">
        <f t="shared" ref="M243:M247" si="11">E243*L243</f>
        <v>13200</v>
      </c>
      <c r="N243" s="552"/>
      <c r="O243" s="552"/>
      <c r="P243" s="556"/>
    </row>
    <row r="244" spans="1:16" ht="13.5" customHeight="1" x14ac:dyDescent="0.2">
      <c r="A244" s="552" t="s">
        <v>1807</v>
      </c>
      <c r="B244" s="552" t="s">
        <v>1406</v>
      </c>
      <c r="C244" s="553" t="s">
        <v>88</v>
      </c>
      <c r="D244" s="554" t="s">
        <v>2010</v>
      </c>
      <c r="E244" s="555">
        <v>1200</v>
      </c>
      <c r="F244" s="554" t="s">
        <v>2011</v>
      </c>
      <c r="G244" s="554" t="s">
        <v>2012</v>
      </c>
      <c r="H244" s="552" t="s">
        <v>1827</v>
      </c>
      <c r="I244" s="552" t="s">
        <v>1821</v>
      </c>
      <c r="J244" s="552" t="s">
        <v>1811</v>
      </c>
      <c r="K244" s="554">
        <v>4</v>
      </c>
      <c r="L244" s="554">
        <v>12</v>
      </c>
      <c r="M244" s="556">
        <f t="shared" si="11"/>
        <v>14400</v>
      </c>
      <c r="N244" s="552"/>
      <c r="O244" s="552"/>
      <c r="P244" s="556"/>
    </row>
    <row r="245" spans="1:16" ht="13.5" customHeight="1" x14ac:dyDescent="0.2">
      <c r="A245" s="552" t="s">
        <v>1807</v>
      </c>
      <c r="B245" s="552" t="s">
        <v>1406</v>
      </c>
      <c r="C245" s="553" t="s">
        <v>88</v>
      </c>
      <c r="D245" s="554" t="s">
        <v>2013</v>
      </c>
      <c r="E245" s="555">
        <v>1100</v>
      </c>
      <c r="F245" s="554" t="s">
        <v>2014</v>
      </c>
      <c r="G245" s="554" t="s">
        <v>2015</v>
      </c>
      <c r="H245" s="552" t="s">
        <v>1820</v>
      </c>
      <c r="I245" s="552" t="s">
        <v>1821</v>
      </c>
      <c r="J245" s="552" t="s">
        <v>1811</v>
      </c>
      <c r="K245" s="554">
        <v>4</v>
      </c>
      <c r="L245" s="554">
        <v>12</v>
      </c>
      <c r="M245" s="556">
        <f t="shared" si="11"/>
        <v>13200</v>
      </c>
      <c r="N245" s="552"/>
      <c r="O245" s="552"/>
      <c r="P245" s="556"/>
    </row>
    <row r="246" spans="1:16" ht="13.5" customHeight="1" x14ac:dyDescent="0.2">
      <c r="A246" s="552" t="s">
        <v>1807</v>
      </c>
      <c r="B246" s="552" t="s">
        <v>1406</v>
      </c>
      <c r="C246" s="553" t="s">
        <v>88</v>
      </c>
      <c r="D246" s="554" t="s">
        <v>2013</v>
      </c>
      <c r="E246" s="555">
        <v>1100</v>
      </c>
      <c r="F246" s="554" t="s">
        <v>2016</v>
      </c>
      <c r="G246" s="554" t="s">
        <v>2017</v>
      </c>
      <c r="H246" s="552" t="s">
        <v>1820</v>
      </c>
      <c r="I246" s="552" t="s">
        <v>1821</v>
      </c>
      <c r="J246" s="552" t="s">
        <v>1811</v>
      </c>
      <c r="K246" s="554">
        <v>4</v>
      </c>
      <c r="L246" s="554">
        <v>12</v>
      </c>
      <c r="M246" s="556">
        <f t="shared" si="11"/>
        <v>13200</v>
      </c>
      <c r="N246" s="552"/>
      <c r="O246" s="552"/>
      <c r="P246" s="556"/>
    </row>
    <row r="247" spans="1:16" ht="13.5" customHeight="1" x14ac:dyDescent="0.2">
      <c r="A247" s="552" t="s">
        <v>1807</v>
      </c>
      <c r="B247" s="552" t="s">
        <v>1406</v>
      </c>
      <c r="C247" s="553" t="s">
        <v>88</v>
      </c>
      <c r="D247" s="554" t="s">
        <v>2018</v>
      </c>
      <c r="E247" s="555">
        <v>1200</v>
      </c>
      <c r="F247" s="554" t="s">
        <v>2019</v>
      </c>
      <c r="G247" s="554" t="s">
        <v>2020</v>
      </c>
      <c r="H247" s="552" t="s">
        <v>1820</v>
      </c>
      <c r="I247" s="552" t="s">
        <v>1821</v>
      </c>
      <c r="J247" s="552" t="s">
        <v>1811</v>
      </c>
      <c r="K247" s="554">
        <v>2</v>
      </c>
      <c r="L247" s="554">
        <v>6</v>
      </c>
      <c r="M247" s="556">
        <f t="shared" si="11"/>
        <v>7200</v>
      </c>
      <c r="N247" s="552"/>
      <c r="O247" s="552"/>
      <c r="P247" s="556"/>
    </row>
    <row r="248" spans="1:16" ht="13.5" customHeight="1" x14ac:dyDescent="0.2">
      <c r="A248" s="552" t="s">
        <v>1807</v>
      </c>
      <c r="B248" s="552" t="s">
        <v>1406</v>
      </c>
      <c r="C248" s="553" t="s">
        <v>88</v>
      </c>
      <c r="D248" s="554" t="s">
        <v>1951</v>
      </c>
      <c r="E248" s="555">
        <v>1500</v>
      </c>
      <c r="F248" s="554" t="s">
        <v>2021</v>
      </c>
      <c r="G248" s="554" t="s">
        <v>2022</v>
      </c>
      <c r="H248" s="552" t="s">
        <v>1949</v>
      </c>
      <c r="I248" s="552" t="s">
        <v>1950</v>
      </c>
      <c r="J248" s="552" t="s">
        <v>1811</v>
      </c>
      <c r="K248" s="554">
        <v>4</v>
      </c>
      <c r="L248" s="554">
        <v>12</v>
      </c>
      <c r="M248" s="556">
        <f>E248*L248</f>
        <v>18000</v>
      </c>
      <c r="N248" s="552"/>
      <c r="O248" s="552"/>
      <c r="P248" s="556"/>
    </row>
    <row r="249" spans="1:16" ht="13.5" customHeight="1" x14ac:dyDescent="0.2">
      <c r="A249" s="552" t="s">
        <v>1807</v>
      </c>
      <c r="B249" s="552" t="s">
        <v>1406</v>
      </c>
      <c r="C249" s="553" t="s">
        <v>88</v>
      </c>
      <c r="D249" s="554" t="s">
        <v>1951</v>
      </c>
      <c r="E249" s="555">
        <v>1500</v>
      </c>
      <c r="F249" s="554" t="s">
        <v>2023</v>
      </c>
      <c r="G249" s="554" t="s">
        <v>2024</v>
      </c>
      <c r="H249" s="552" t="s">
        <v>1964</v>
      </c>
      <c r="I249" s="552" t="s">
        <v>1965</v>
      </c>
      <c r="J249" s="552" t="s">
        <v>1965</v>
      </c>
      <c r="K249" s="554">
        <v>4</v>
      </c>
      <c r="L249" s="554">
        <v>12</v>
      </c>
      <c r="M249" s="556">
        <f>E249*L249</f>
        <v>18000</v>
      </c>
      <c r="N249" s="552"/>
      <c r="O249" s="552"/>
      <c r="P249" s="556"/>
    </row>
    <row r="250" spans="1:16" ht="13.5" customHeight="1" x14ac:dyDescent="0.2">
      <c r="A250" s="552" t="s">
        <v>1807</v>
      </c>
      <c r="B250" s="552" t="s">
        <v>1406</v>
      </c>
      <c r="C250" s="553" t="s">
        <v>88</v>
      </c>
      <c r="D250" s="554" t="s">
        <v>1951</v>
      </c>
      <c r="E250" s="555">
        <v>1500</v>
      </c>
      <c r="F250" s="554" t="s">
        <v>2025</v>
      </c>
      <c r="G250" s="554" t="s">
        <v>2026</v>
      </c>
      <c r="H250" s="552" t="s">
        <v>2027</v>
      </c>
      <c r="I250" s="552" t="s">
        <v>1965</v>
      </c>
      <c r="J250" s="552" t="s">
        <v>1965</v>
      </c>
      <c r="K250" s="554">
        <v>3</v>
      </c>
      <c r="L250" s="554">
        <v>6</v>
      </c>
      <c r="M250" s="556">
        <f>E250*L250</f>
        <v>9000</v>
      </c>
      <c r="N250" s="552"/>
      <c r="O250" s="552"/>
      <c r="P250" s="556"/>
    </row>
    <row r="251" spans="1:16" ht="13.5" customHeight="1" x14ac:dyDescent="0.2">
      <c r="A251" s="552" t="s">
        <v>1807</v>
      </c>
      <c r="B251" s="552" t="s">
        <v>1406</v>
      </c>
      <c r="C251" s="553" t="s">
        <v>88</v>
      </c>
      <c r="D251" s="554" t="s">
        <v>1817</v>
      </c>
      <c r="E251" s="555">
        <v>1100</v>
      </c>
      <c r="F251" s="554" t="s">
        <v>2028</v>
      </c>
      <c r="G251" s="554" t="s">
        <v>2029</v>
      </c>
      <c r="H251" s="552" t="s">
        <v>1820</v>
      </c>
      <c r="I251" s="552" t="s">
        <v>1821</v>
      </c>
      <c r="J251" s="552" t="s">
        <v>1811</v>
      </c>
      <c r="K251" s="554">
        <v>4</v>
      </c>
      <c r="L251" s="554">
        <v>12</v>
      </c>
      <c r="M251" s="556">
        <f t="shared" ref="M251:M258" si="12">E251*L251</f>
        <v>13200</v>
      </c>
      <c r="N251" s="552"/>
      <c r="O251" s="552"/>
      <c r="P251" s="556"/>
    </row>
    <row r="252" spans="1:16" ht="13.5" customHeight="1" x14ac:dyDescent="0.2">
      <c r="A252" s="552" t="s">
        <v>1807</v>
      </c>
      <c r="B252" s="552" t="s">
        <v>1406</v>
      </c>
      <c r="C252" s="553" t="s">
        <v>88</v>
      </c>
      <c r="D252" s="554" t="s">
        <v>1824</v>
      </c>
      <c r="E252" s="555">
        <v>1500</v>
      </c>
      <c r="F252" s="554" t="s">
        <v>2030</v>
      </c>
      <c r="G252" s="554" t="s">
        <v>2031</v>
      </c>
      <c r="H252" s="552" t="s">
        <v>1827</v>
      </c>
      <c r="I252" s="552" t="s">
        <v>1821</v>
      </c>
      <c r="J252" s="552" t="s">
        <v>1811</v>
      </c>
      <c r="K252" s="554">
        <v>2</v>
      </c>
      <c r="L252" s="554">
        <v>6</v>
      </c>
      <c r="M252" s="556">
        <f t="shared" si="12"/>
        <v>9000</v>
      </c>
      <c r="N252" s="552"/>
      <c r="O252" s="552"/>
      <c r="P252" s="556"/>
    </row>
    <row r="253" spans="1:16" ht="13.5" customHeight="1" x14ac:dyDescent="0.2">
      <c r="A253" s="552" t="s">
        <v>1807</v>
      </c>
      <c r="B253" s="552" t="s">
        <v>1406</v>
      </c>
      <c r="C253" s="553" t="s">
        <v>88</v>
      </c>
      <c r="D253" s="554" t="s">
        <v>2032</v>
      </c>
      <c r="E253" s="555">
        <v>1060</v>
      </c>
      <c r="F253" s="554" t="s">
        <v>2033</v>
      </c>
      <c r="G253" s="554" t="s">
        <v>2034</v>
      </c>
      <c r="H253" s="552" t="s">
        <v>1862</v>
      </c>
      <c r="I253" s="552" t="s">
        <v>1821</v>
      </c>
      <c r="J253" s="552" t="s">
        <v>1811</v>
      </c>
      <c r="K253" s="554">
        <v>4</v>
      </c>
      <c r="L253" s="554">
        <v>12</v>
      </c>
      <c r="M253" s="556">
        <f t="shared" si="12"/>
        <v>12720</v>
      </c>
      <c r="N253" s="552"/>
      <c r="O253" s="552"/>
      <c r="P253" s="556"/>
    </row>
    <row r="254" spans="1:16" ht="13.5" customHeight="1" x14ac:dyDescent="0.2">
      <c r="A254" s="552" t="s">
        <v>1807</v>
      </c>
      <c r="B254" s="552" t="s">
        <v>1406</v>
      </c>
      <c r="C254" s="553" t="s">
        <v>88</v>
      </c>
      <c r="D254" s="554" t="s">
        <v>2035</v>
      </c>
      <c r="E254" s="555">
        <v>1200</v>
      </c>
      <c r="F254" s="554" t="s">
        <v>2036</v>
      </c>
      <c r="G254" s="554" t="s">
        <v>2037</v>
      </c>
      <c r="H254" s="552" t="s">
        <v>1820</v>
      </c>
      <c r="I254" s="552" t="s">
        <v>1821</v>
      </c>
      <c r="J254" s="552" t="s">
        <v>1811</v>
      </c>
      <c r="K254" s="554">
        <v>4</v>
      </c>
      <c r="L254" s="554">
        <v>12</v>
      </c>
      <c r="M254" s="556">
        <f t="shared" si="12"/>
        <v>14400</v>
      </c>
      <c r="N254" s="552"/>
      <c r="O254" s="552"/>
      <c r="P254" s="556"/>
    </row>
    <row r="255" spans="1:16" ht="13.5" customHeight="1" x14ac:dyDescent="0.2">
      <c r="A255" s="552" t="s">
        <v>1807</v>
      </c>
      <c r="B255" s="552" t="s">
        <v>1406</v>
      </c>
      <c r="C255" s="553" t="s">
        <v>88</v>
      </c>
      <c r="D255" s="554" t="s">
        <v>2007</v>
      </c>
      <c r="E255" s="555">
        <v>1500</v>
      </c>
      <c r="F255" s="554" t="s">
        <v>2038</v>
      </c>
      <c r="G255" s="554" t="s">
        <v>2039</v>
      </c>
      <c r="H255" s="552" t="s">
        <v>1820</v>
      </c>
      <c r="I255" s="552" t="s">
        <v>1821</v>
      </c>
      <c r="J255" s="552" t="s">
        <v>1811</v>
      </c>
      <c r="K255" s="554">
        <v>4</v>
      </c>
      <c r="L255" s="554">
        <v>12</v>
      </c>
      <c r="M255" s="556">
        <f t="shared" si="12"/>
        <v>18000</v>
      </c>
      <c r="N255" s="552"/>
      <c r="O255" s="552"/>
      <c r="P255" s="556"/>
    </row>
    <row r="256" spans="1:16" ht="13.5" customHeight="1" x14ac:dyDescent="0.2">
      <c r="A256" s="552" t="s">
        <v>1807</v>
      </c>
      <c r="B256" s="552" t="s">
        <v>1406</v>
      </c>
      <c r="C256" s="553" t="s">
        <v>88</v>
      </c>
      <c r="D256" s="554" t="s">
        <v>1812</v>
      </c>
      <c r="E256" s="558">
        <v>2000</v>
      </c>
      <c r="F256" s="554" t="s">
        <v>2040</v>
      </c>
      <c r="G256" s="554" t="s">
        <v>2041</v>
      </c>
      <c r="H256" s="552" t="s">
        <v>1815</v>
      </c>
      <c r="I256" s="552" t="s">
        <v>1816</v>
      </c>
      <c r="J256" s="552" t="s">
        <v>1811</v>
      </c>
      <c r="K256" s="554">
        <v>4</v>
      </c>
      <c r="L256" s="554">
        <v>12</v>
      </c>
      <c r="M256" s="556">
        <f t="shared" si="12"/>
        <v>24000</v>
      </c>
      <c r="N256" s="552"/>
      <c r="O256" s="552"/>
      <c r="P256" s="556"/>
    </row>
    <row r="257" spans="1:16" ht="13.5" customHeight="1" x14ac:dyDescent="0.2">
      <c r="A257" s="552" t="s">
        <v>1807</v>
      </c>
      <c r="B257" s="552" t="s">
        <v>1406</v>
      </c>
      <c r="C257" s="553" t="s">
        <v>88</v>
      </c>
      <c r="D257" s="554" t="s">
        <v>1808</v>
      </c>
      <c r="E257" s="555">
        <v>2535</v>
      </c>
      <c r="F257" s="554" t="s">
        <v>2042</v>
      </c>
      <c r="G257" s="554" t="s">
        <v>2043</v>
      </c>
      <c r="H257" s="554" t="s">
        <v>1808</v>
      </c>
      <c r="I257" s="554" t="s">
        <v>1808</v>
      </c>
      <c r="J257" s="552" t="s">
        <v>1811</v>
      </c>
      <c r="K257" s="554">
        <v>2</v>
      </c>
      <c r="L257" s="554">
        <v>6</v>
      </c>
      <c r="M257" s="556">
        <f t="shared" si="12"/>
        <v>15210</v>
      </c>
      <c r="N257" s="552"/>
      <c r="O257" s="552"/>
      <c r="P257" s="556"/>
    </row>
    <row r="258" spans="1:16" ht="13.5" customHeight="1" x14ac:dyDescent="0.2">
      <c r="A258" s="552" t="s">
        <v>1807</v>
      </c>
      <c r="B258" s="552" t="s">
        <v>1406</v>
      </c>
      <c r="C258" s="553" t="s">
        <v>88</v>
      </c>
      <c r="D258" s="554" t="s">
        <v>2010</v>
      </c>
      <c r="E258" s="555">
        <v>1200</v>
      </c>
      <c r="F258" s="554" t="s">
        <v>2044</v>
      </c>
      <c r="G258" s="554" t="s">
        <v>2045</v>
      </c>
      <c r="H258" s="552" t="s">
        <v>1621</v>
      </c>
      <c r="I258" s="552" t="s">
        <v>1621</v>
      </c>
      <c r="J258" s="552" t="s">
        <v>1856</v>
      </c>
      <c r="K258" s="554">
        <v>4</v>
      </c>
      <c r="L258" s="554">
        <v>12</v>
      </c>
      <c r="M258" s="556">
        <f t="shared" si="12"/>
        <v>14400</v>
      </c>
      <c r="N258" s="552"/>
      <c r="O258" s="552"/>
      <c r="P258" s="556"/>
    </row>
    <row r="259" spans="1:16" ht="13.5" customHeight="1" x14ac:dyDescent="0.2">
      <c r="A259" s="552" t="s">
        <v>1807</v>
      </c>
      <c r="B259" s="552" t="s">
        <v>1406</v>
      </c>
      <c r="C259" s="553" t="s">
        <v>88</v>
      </c>
      <c r="D259" s="554" t="s">
        <v>2046</v>
      </c>
      <c r="E259" s="555">
        <v>1200</v>
      </c>
      <c r="F259" s="554" t="s">
        <v>2047</v>
      </c>
      <c r="G259" s="554" t="s">
        <v>2048</v>
      </c>
      <c r="H259" s="552" t="s">
        <v>1820</v>
      </c>
      <c r="I259" s="552" t="s">
        <v>1821</v>
      </c>
      <c r="J259" s="552" t="s">
        <v>1811</v>
      </c>
      <c r="K259" s="554">
        <v>4</v>
      </c>
      <c r="L259" s="554">
        <v>12</v>
      </c>
      <c r="M259" s="556">
        <f>E259*L259</f>
        <v>14400</v>
      </c>
      <c r="N259" s="552"/>
      <c r="O259" s="552"/>
      <c r="P259" s="556"/>
    </row>
    <row r="260" spans="1:16" ht="13.5" customHeight="1" x14ac:dyDescent="0.2">
      <c r="A260" s="552" t="s">
        <v>1807</v>
      </c>
      <c r="B260" s="552" t="s">
        <v>1406</v>
      </c>
      <c r="C260" s="553" t="s">
        <v>88</v>
      </c>
      <c r="D260" s="554" t="s">
        <v>1845</v>
      </c>
      <c r="E260" s="555">
        <v>3500</v>
      </c>
      <c r="F260" s="554" t="s">
        <v>2049</v>
      </c>
      <c r="G260" s="554" t="s">
        <v>2050</v>
      </c>
      <c r="H260" s="552" t="s">
        <v>1848</v>
      </c>
      <c r="I260" s="552" t="s">
        <v>1849</v>
      </c>
      <c r="J260" s="552" t="s">
        <v>1811</v>
      </c>
      <c r="K260" s="554">
        <v>2</v>
      </c>
      <c r="L260" s="554">
        <v>6</v>
      </c>
      <c r="M260" s="556">
        <f t="shared" ref="M260:M323" si="13">E260*L260</f>
        <v>21000</v>
      </c>
      <c r="N260" s="552"/>
      <c r="O260" s="552"/>
      <c r="P260" s="556"/>
    </row>
    <row r="261" spans="1:16" ht="13.5" customHeight="1" x14ac:dyDescent="0.2">
      <c r="A261" s="552" t="s">
        <v>1807</v>
      </c>
      <c r="B261" s="552" t="s">
        <v>1406</v>
      </c>
      <c r="C261" s="553" t="s">
        <v>88</v>
      </c>
      <c r="D261" s="554" t="s">
        <v>2007</v>
      </c>
      <c r="E261" s="555">
        <v>1100</v>
      </c>
      <c r="F261" s="554" t="s">
        <v>2051</v>
      </c>
      <c r="G261" s="554" t="s">
        <v>2052</v>
      </c>
      <c r="H261" s="552" t="s">
        <v>1820</v>
      </c>
      <c r="I261" s="552" t="s">
        <v>1821</v>
      </c>
      <c r="J261" s="552" t="s">
        <v>1811</v>
      </c>
      <c r="K261" s="554">
        <v>4</v>
      </c>
      <c r="L261" s="554">
        <v>12</v>
      </c>
      <c r="M261" s="556">
        <f t="shared" si="13"/>
        <v>13200</v>
      </c>
      <c r="N261" s="552"/>
      <c r="O261" s="552"/>
      <c r="P261" s="556"/>
    </row>
    <row r="262" spans="1:16" ht="13.5" customHeight="1" x14ac:dyDescent="0.2">
      <c r="A262" s="552" t="s">
        <v>1807</v>
      </c>
      <c r="B262" s="552" t="s">
        <v>1406</v>
      </c>
      <c r="C262" s="553" t="s">
        <v>88</v>
      </c>
      <c r="D262" s="554" t="s">
        <v>1817</v>
      </c>
      <c r="E262" s="555">
        <v>1100</v>
      </c>
      <c r="F262" s="554" t="s">
        <v>2053</v>
      </c>
      <c r="G262" s="554" t="s">
        <v>2054</v>
      </c>
      <c r="H262" s="552" t="s">
        <v>1820</v>
      </c>
      <c r="I262" s="552" t="s">
        <v>1821</v>
      </c>
      <c r="J262" s="552" t="s">
        <v>1811</v>
      </c>
      <c r="K262" s="554">
        <v>4</v>
      </c>
      <c r="L262" s="554">
        <v>12</v>
      </c>
      <c r="M262" s="556">
        <f t="shared" si="13"/>
        <v>13200</v>
      </c>
      <c r="N262" s="552"/>
      <c r="O262" s="552"/>
      <c r="P262" s="556"/>
    </row>
    <row r="263" spans="1:16" ht="13.5" customHeight="1" x14ac:dyDescent="0.2">
      <c r="A263" s="552" t="s">
        <v>1807</v>
      </c>
      <c r="B263" s="552" t="s">
        <v>1406</v>
      </c>
      <c r="C263" s="553" t="s">
        <v>88</v>
      </c>
      <c r="D263" s="554" t="s">
        <v>1850</v>
      </c>
      <c r="E263" s="555">
        <v>2500</v>
      </c>
      <c r="F263" s="554" t="s">
        <v>2055</v>
      </c>
      <c r="G263" s="554" t="s">
        <v>2056</v>
      </c>
      <c r="H263" s="552" t="s">
        <v>1850</v>
      </c>
      <c r="I263" s="552" t="s">
        <v>1821</v>
      </c>
      <c r="J263" s="552" t="s">
        <v>1811</v>
      </c>
      <c r="K263" s="554">
        <v>2</v>
      </c>
      <c r="L263" s="554">
        <v>6</v>
      </c>
      <c r="M263" s="556">
        <f t="shared" si="13"/>
        <v>15000</v>
      </c>
      <c r="N263" s="552"/>
      <c r="O263" s="552"/>
      <c r="P263" s="556"/>
    </row>
    <row r="264" spans="1:16" ht="13.5" customHeight="1" x14ac:dyDescent="0.2">
      <c r="A264" s="552" t="s">
        <v>1807</v>
      </c>
      <c r="B264" s="552" t="s">
        <v>1406</v>
      </c>
      <c r="C264" s="553" t="s">
        <v>88</v>
      </c>
      <c r="D264" s="554" t="s">
        <v>1812</v>
      </c>
      <c r="E264" s="558">
        <v>2000</v>
      </c>
      <c r="F264" s="554" t="s">
        <v>2057</v>
      </c>
      <c r="G264" s="554" t="s">
        <v>2058</v>
      </c>
      <c r="H264" s="552" t="s">
        <v>1815</v>
      </c>
      <c r="I264" s="552" t="s">
        <v>1816</v>
      </c>
      <c r="J264" s="552" t="s">
        <v>1811</v>
      </c>
      <c r="K264" s="554">
        <v>4</v>
      </c>
      <c r="L264" s="554">
        <v>12</v>
      </c>
      <c r="M264" s="556">
        <f t="shared" si="13"/>
        <v>24000</v>
      </c>
      <c r="N264" s="552"/>
      <c r="O264" s="552"/>
      <c r="P264" s="556"/>
    </row>
    <row r="265" spans="1:16" ht="13.5" customHeight="1" x14ac:dyDescent="0.2">
      <c r="A265" s="552" t="s">
        <v>1807</v>
      </c>
      <c r="B265" s="552" t="s">
        <v>1406</v>
      </c>
      <c r="C265" s="553" t="s">
        <v>88</v>
      </c>
      <c r="D265" s="554" t="s">
        <v>1812</v>
      </c>
      <c r="E265" s="558">
        <v>3500</v>
      </c>
      <c r="F265" s="554" t="s">
        <v>2059</v>
      </c>
      <c r="G265" s="554" t="s">
        <v>2060</v>
      </c>
      <c r="H265" s="552" t="s">
        <v>1815</v>
      </c>
      <c r="I265" s="552" t="s">
        <v>1816</v>
      </c>
      <c r="J265" s="552" t="s">
        <v>1811</v>
      </c>
      <c r="K265" s="554">
        <v>2</v>
      </c>
      <c r="L265" s="554">
        <v>6</v>
      </c>
      <c r="M265" s="556">
        <f t="shared" si="13"/>
        <v>21000</v>
      </c>
      <c r="N265" s="552"/>
      <c r="O265" s="552"/>
      <c r="P265" s="556"/>
    </row>
    <row r="266" spans="1:16" ht="13.5" customHeight="1" x14ac:dyDescent="0.2">
      <c r="A266" s="552" t="s">
        <v>1807</v>
      </c>
      <c r="B266" s="552" t="s">
        <v>1406</v>
      </c>
      <c r="C266" s="553" t="s">
        <v>88</v>
      </c>
      <c r="D266" s="554" t="s">
        <v>1845</v>
      </c>
      <c r="E266" s="555">
        <v>2000</v>
      </c>
      <c r="F266" s="554" t="s">
        <v>2061</v>
      </c>
      <c r="G266" s="554" t="s">
        <v>2062</v>
      </c>
      <c r="H266" s="552" t="s">
        <v>1848</v>
      </c>
      <c r="I266" s="552" t="s">
        <v>1849</v>
      </c>
      <c r="J266" s="552" t="s">
        <v>1811</v>
      </c>
      <c r="K266" s="554">
        <v>4</v>
      </c>
      <c r="L266" s="554">
        <v>12</v>
      </c>
      <c r="M266" s="556">
        <f t="shared" si="13"/>
        <v>24000</v>
      </c>
      <c r="N266" s="552"/>
      <c r="O266" s="552"/>
      <c r="P266" s="556"/>
    </row>
    <row r="267" spans="1:16" ht="13.5" customHeight="1" x14ac:dyDescent="0.2">
      <c r="A267" s="552" t="s">
        <v>1807</v>
      </c>
      <c r="B267" s="552" t="s">
        <v>1406</v>
      </c>
      <c r="C267" s="553" t="s">
        <v>88</v>
      </c>
      <c r="D267" s="554" t="s">
        <v>1812</v>
      </c>
      <c r="E267" s="558">
        <v>3500</v>
      </c>
      <c r="F267" s="554" t="s">
        <v>2063</v>
      </c>
      <c r="G267" s="554" t="s">
        <v>2064</v>
      </c>
      <c r="H267" s="552" t="s">
        <v>1815</v>
      </c>
      <c r="I267" s="552" t="s">
        <v>1816</v>
      </c>
      <c r="J267" s="552" t="s">
        <v>1811</v>
      </c>
      <c r="K267" s="554">
        <v>2</v>
      </c>
      <c r="L267" s="554">
        <v>6</v>
      </c>
      <c r="M267" s="556">
        <f t="shared" si="13"/>
        <v>21000</v>
      </c>
      <c r="N267" s="552"/>
      <c r="O267" s="552"/>
      <c r="P267" s="556"/>
    </row>
    <row r="268" spans="1:16" ht="13.5" customHeight="1" x14ac:dyDescent="0.2">
      <c r="A268" s="552" t="s">
        <v>1807</v>
      </c>
      <c r="B268" s="552" t="s">
        <v>1406</v>
      </c>
      <c r="C268" s="553" t="s">
        <v>88</v>
      </c>
      <c r="D268" s="554" t="s">
        <v>1812</v>
      </c>
      <c r="E268" s="558">
        <v>3500</v>
      </c>
      <c r="F268" s="554" t="s">
        <v>2065</v>
      </c>
      <c r="G268" s="554" t="s">
        <v>2066</v>
      </c>
      <c r="H268" s="552" t="s">
        <v>1815</v>
      </c>
      <c r="I268" s="552" t="s">
        <v>1816</v>
      </c>
      <c r="J268" s="552" t="s">
        <v>1811</v>
      </c>
      <c r="K268" s="554">
        <v>4</v>
      </c>
      <c r="L268" s="554">
        <v>12</v>
      </c>
      <c r="M268" s="556">
        <f t="shared" si="13"/>
        <v>42000</v>
      </c>
      <c r="N268" s="552"/>
      <c r="O268" s="552"/>
      <c r="P268" s="556"/>
    </row>
    <row r="269" spans="1:16" ht="13.5" customHeight="1" x14ac:dyDescent="0.2">
      <c r="A269" s="552" t="s">
        <v>1807</v>
      </c>
      <c r="B269" s="552" t="s">
        <v>1406</v>
      </c>
      <c r="C269" s="553" t="s">
        <v>88</v>
      </c>
      <c r="D269" s="554" t="s">
        <v>1812</v>
      </c>
      <c r="E269" s="558">
        <v>2500</v>
      </c>
      <c r="F269" s="554" t="s">
        <v>2067</v>
      </c>
      <c r="G269" s="554" t="s">
        <v>2068</v>
      </c>
      <c r="H269" s="552" t="s">
        <v>1815</v>
      </c>
      <c r="I269" s="552" t="s">
        <v>1816</v>
      </c>
      <c r="J269" s="552" t="s">
        <v>1811</v>
      </c>
      <c r="K269" s="554">
        <v>4</v>
      </c>
      <c r="L269" s="554">
        <v>12</v>
      </c>
      <c r="M269" s="556">
        <f t="shared" si="13"/>
        <v>30000</v>
      </c>
      <c r="N269" s="552"/>
      <c r="O269" s="552"/>
      <c r="P269" s="556"/>
    </row>
    <row r="270" spans="1:16" ht="13.5" customHeight="1" x14ac:dyDescent="0.2">
      <c r="A270" s="552" t="s">
        <v>1807</v>
      </c>
      <c r="B270" s="552" t="s">
        <v>1406</v>
      </c>
      <c r="C270" s="553" t="s">
        <v>88</v>
      </c>
      <c r="D270" s="554" t="s">
        <v>1808</v>
      </c>
      <c r="E270" s="555">
        <v>2000</v>
      </c>
      <c r="F270" s="554" t="s">
        <v>2069</v>
      </c>
      <c r="G270" s="554" t="s">
        <v>2070</v>
      </c>
      <c r="H270" s="554" t="s">
        <v>1808</v>
      </c>
      <c r="I270" s="554" t="s">
        <v>1808</v>
      </c>
      <c r="J270" s="552" t="s">
        <v>1811</v>
      </c>
      <c r="K270" s="554">
        <v>4</v>
      </c>
      <c r="L270" s="554">
        <v>12</v>
      </c>
      <c r="M270" s="556">
        <f t="shared" si="13"/>
        <v>24000</v>
      </c>
      <c r="N270" s="552"/>
      <c r="O270" s="552"/>
      <c r="P270" s="556"/>
    </row>
    <row r="271" spans="1:16" ht="13.5" customHeight="1" x14ac:dyDescent="0.2">
      <c r="A271" s="552" t="s">
        <v>1807</v>
      </c>
      <c r="B271" s="552" t="s">
        <v>1406</v>
      </c>
      <c r="C271" s="553" t="s">
        <v>88</v>
      </c>
      <c r="D271" s="554" t="s">
        <v>1812</v>
      </c>
      <c r="E271" s="558">
        <v>3500</v>
      </c>
      <c r="F271" s="554" t="s">
        <v>2071</v>
      </c>
      <c r="G271" s="554" t="s">
        <v>2072</v>
      </c>
      <c r="H271" s="552" t="s">
        <v>1815</v>
      </c>
      <c r="I271" s="552" t="s">
        <v>1816</v>
      </c>
      <c r="J271" s="552" t="s">
        <v>1811</v>
      </c>
      <c r="K271" s="554">
        <v>2</v>
      </c>
      <c r="L271" s="554">
        <v>6</v>
      </c>
      <c r="M271" s="556">
        <f t="shared" si="13"/>
        <v>21000</v>
      </c>
      <c r="N271" s="552"/>
      <c r="O271" s="552"/>
      <c r="P271" s="556"/>
    </row>
    <row r="272" spans="1:16" ht="13.5" customHeight="1" x14ac:dyDescent="0.2">
      <c r="A272" s="552" t="s">
        <v>1807</v>
      </c>
      <c r="B272" s="552" t="s">
        <v>1406</v>
      </c>
      <c r="C272" s="553" t="s">
        <v>88</v>
      </c>
      <c r="D272" s="554" t="s">
        <v>1812</v>
      </c>
      <c r="E272" s="558">
        <v>3500</v>
      </c>
      <c r="F272" s="554" t="s">
        <v>2073</v>
      </c>
      <c r="G272" s="554" t="s">
        <v>2074</v>
      </c>
      <c r="H272" s="552" t="s">
        <v>1815</v>
      </c>
      <c r="I272" s="552" t="s">
        <v>1816</v>
      </c>
      <c r="J272" s="552" t="s">
        <v>1811</v>
      </c>
      <c r="K272" s="554">
        <v>2</v>
      </c>
      <c r="L272" s="554">
        <v>6</v>
      </c>
      <c r="M272" s="556">
        <f t="shared" si="13"/>
        <v>21000</v>
      </c>
      <c r="N272" s="552"/>
      <c r="O272" s="552"/>
      <c r="P272" s="556"/>
    </row>
    <row r="273" spans="1:16" ht="13.5" customHeight="1" x14ac:dyDescent="0.2">
      <c r="A273" s="552" t="s">
        <v>1807</v>
      </c>
      <c r="B273" s="552" t="s">
        <v>1406</v>
      </c>
      <c r="C273" s="553" t="s">
        <v>88</v>
      </c>
      <c r="D273" s="554" t="s">
        <v>1808</v>
      </c>
      <c r="E273" s="555">
        <v>2000</v>
      </c>
      <c r="F273" s="554" t="s">
        <v>2075</v>
      </c>
      <c r="G273" s="554" t="s">
        <v>2076</v>
      </c>
      <c r="H273" s="554" t="s">
        <v>1808</v>
      </c>
      <c r="I273" s="554" t="s">
        <v>1808</v>
      </c>
      <c r="J273" s="552" t="s">
        <v>1811</v>
      </c>
      <c r="K273" s="554">
        <v>4</v>
      </c>
      <c r="L273" s="554">
        <v>12</v>
      </c>
      <c r="M273" s="556">
        <f t="shared" si="13"/>
        <v>24000</v>
      </c>
      <c r="N273" s="552"/>
      <c r="O273" s="552"/>
      <c r="P273" s="556"/>
    </row>
    <row r="274" spans="1:16" ht="13.5" customHeight="1" x14ac:dyDescent="0.2">
      <c r="A274" s="552" t="s">
        <v>1807</v>
      </c>
      <c r="B274" s="552" t="s">
        <v>1406</v>
      </c>
      <c r="C274" s="553" t="s">
        <v>88</v>
      </c>
      <c r="D274" s="554" t="s">
        <v>1812</v>
      </c>
      <c r="E274" s="555">
        <v>2000</v>
      </c>
      <c r="F274" s="554" t="s">
        <v>2077</v>
      </c>
      <c r="G274" s="554" t="s">
        <v>2078</v>
      </c>
      <c r="H274" s="552" t="s">
        <v>1815</v>
      </c>
      <c r="I274" s="552" t="s">
        <v>1816</v>
      </c>
      <c r="J274" s="552" t="s">
        <v>1811</v>
      </c>
      <c r="K274" s="554">
        <v>4</v>
      </c>
      <c r="L274" s="554">
        <v>12</v>
      </c>
      <c r="M274" s="556">
        <f t="shared" si="13"/>
        <v>24000</v>
      </c>
      <c r="N274" s="552"/>
      <c r="O274" s="552"/>
      <c r="P274" s="556"/>
    </row>
    <row r="275" spans="1:16" ht="13.5" customHeight="1" x14ac:dyDescent="0.2">
      <c r="A275" s="552" t="s">
        <v>1807</v>
      </c>
      <c r="B275" s="552" t="s">
        <v>1406</v>
      </c>
      <c r="C275" s="553" t="s">
        <v>88</v>
      </c>
      <c r="D275" s="554" t="s">
        <v>1968</v>
      </c>
      <c r="E275" s="555">
        <v>564.52</v>
      </c>
      <c r="F275" s="554" t="s">
        <v>2079</v>
      </c>
      <c r="G275" s="554" t="s">
        <v>2080</v>
      </c>
      <c r="H275" s="552" t="s">
        <v>1971</v>
      </c>
      <c r="I275" s="552" t="s">
        <v>1816</v>
      </c>
      <c r="J275" s="552" t="s">
        <v>1811</v>
      </c>
      <c r="K275" s="554">
        <v>4</v>
      </c>
      <c r="L275" s="554">
        <v>12</v>
      </c>
      <c r="M275" s="556">
        <f t="shared" si="13"/>
        <v>6774.24</v>
      </c>
      <c r="N275" s="552"/>
      <c r="O275" s="552"/>
      <c r="P275" s="556"/>
    </row>
    <row r="276" spans="1:16" ht="13.5" customHeight="1" x14ac:dyDescent="0.2">
      <c r="A276" s="552" t="s">
        <v>1807</v>
      </c>
      <c r="B276" s="552" t="s">
        <v>1406</v>
      </c>
      <c r="C276" s="553" t="s">
        <v>88</v>
      </c>
      <c r="D276" s="554" t="s">
        <v>1835</v>
      </c>
      <c r="E276" s="555">
        <v>8000</v>
      </c>
      <c r="F276" s="554" t="s">
        <v>2081</v>
      </c>
      <c r="G276" s="554" t="s">
        <v>2082</v>
      </c>
      <c r="H276" s="552" t="s">
        <v>1835</v>
      </c>
      <c r="I276" s="552" t="s">
        <v>1838</v>
      </c>
      <c r="J276" s="552" t="s">
        <v>1811</v>
      </c>
      <c r="K276" s="554">
        <v>2</v>
      </c>
      <c r="L276" s="554">
        <v>6</v>
      </c>
      <c r="M276" s="556">
        <f t="shared" si="13"/>
        <v>48000</v>
      </c>
      <c r="N276" s="552"/>
      <c r="O276" s="552"/>
      <c r="P276" s="556"/>
    </row>
    <row r="277" spans="1:16" ht="13.5" customHeight="1" x14ac:dyDescent="0.2">
      <c r="A277" s="552" t="s">
        <v>1807</v>
      </c>
      <c r="B277" s="552" t="s">
        <v>1406</v>
      </c>
      <c r="C277" s="553" t="s">
        <v>88</v>
      </c>
      <c r="D277" s="554" t="s">
        <v>1812</v>
      </c>
      <c r="E277" s="555">
        <v>2500</v>
      </c>
      <c r="F277" s="554" t="s">
        <v>2083</v>
      </c>
      <c r="G277" s="554" t="s">
        <v>2084</v>
      </c>
      <c r="H277" s="552" t="s">
        <v>1815</v>
      </c>
      <c r="I277" s="552" t="s">
        <v>1816</v>
      </c>
      <c r="J277" s="552" t="s">
        <v>1811</v>
      </c>
      <c r="K277" s="554">
        <v>2</v>
      </c>
      <c r="L277" s="554">
        <v>6</v>
      </c>
      <c r="M277" s="556">
        <f t="shared" si="13"/>
        <v>15000</v>
      </c>
      <c r="N277" s="552"/>
      <c r="O277" s="552"/>
      <c r="P277" s="556"/>
    </row>
    <row r="278" spans="1:16" ht="13.5" customHeight="1" x14ac:dyDescent="0.2">
      <c r="A278" s="552" t="s">
        <v>1807</v>
      </c>
      <c r="B278" s="552" t="s">
        <v>1406</v>
      </c>
      <c r="C278" s="553" t="s">
        <v>88</v>
      </c>
      <c r="D278" s="554" t="s">
        <v>1845</v>
      </c>
      <c r="E278" s="555">
        <v>3500</v>
      </c>
      <c r="F278" s="554" t="s">
        <v>2085</v>
      </c>
      <c r="G278" s="554" t="s">
        <v>2086</v>
      </c>
      <c r="H278" s="552" t="s">
        <v>1848</v>
      </c>
      <c r="I278" s="552" t="s">
        <v>1849</v>
      </c>
      <c r="J278" s="552" t="s">
        <v>1811</v>
      </c>
      <c r="K278" s="554">
        <v>4</v>
      </c>
      <c r="L278" s="554">
        <v>12</v>
      </c>
      <c r="M278" s="556">
        <f t="shared" si="13"/>
        <v>42000</v>
      </c>
      <c r="N278" s="552"/>
      <c r="O278" s="552"/>
      <c r="P278" s="556"/>
    </row>
    <row r="279" spans="1:16" ht="13.5" customHeight="1" x14ac:dyDescent="0.2">
      <c r="A279" s="552" t="s">
        <v>1807</v>
      </c>
      <c r="B279" s="552" t="s">
        <v>1406</v>
      </c>
      <c r="C279" s="553" t="s">
        <v>88</v>
      </c>
      <c r="D279" s="554" t="s">
        <v>1808</v>
      </c>
      <c r="E279" s="555">
        <v>2500</v>
      </c>
      <c r="F279" s="554" t="s">
        <v>2087</v>
      </c>
      <c r="G279" s="554" t="s">
        <v>2088</v>
      </c>
      <c r="H279" s="554" t="s">
        <v>1808</v>
      </c>
      <c r="I279" s="554" t="s">
        <v>1808</v>
      </c>
      <c r="J279" s="552" t="s">
        <v>1811</v>
      </c>
      <c r="K279" s="554">
        <v>4</v>
      </c>
      <c r="L279" s="554">
        <v>12</v>
      </c>
      <c r="M279" s="556">
        <f t="shared" si="13"/>
        <v>30000</v>
      </c>
      <c r="N279" s="552"/>
      <c r="O279" s="552"/>
      <c r="P279" s="556"/>
    </row>
    <row r="280" spans="1:16" ht="13.5" customHeight="1" x14ac:dyDescent="0.2">
      <c r="A280" s="552" t="s">
        <v>1807</v>
      </c>
      <c r="B280" s="552" t="s">
        <v>1406</v>
      </c>
      <c r="C280" s="553" t="s">
        <v>88</v>
      </c>
      <c r="D280" s="554" t="s">
        <v>1812</v>
      </c>
      <c r="E280" s="555">
        <v>2500</v>
      </c>
      <c r="F280" s="554" t="s">
        <v>2089</v>
      </c>
      <c r="G280" s="554" t="s">
        <v>2090</v>
      </c>
      <c r="H280" s="552" t="s">
        <v>1815</v>
      </c>
      <c r="I280" s="552" t="s">
        <v>1816</v>
      </c>
      <c r="J280" s="552" t="s">
        <v>1811</v>
      </c>
      <c r="K280" s="554">
        <v>4</v>
      </c>
      <c r="L280" s="554">
        <v>12</v>
      </c>
      <c r="M280" s="556">
        <f t="shared" si="13"/>
        <v>30000</v>
      </c>
      <c r="N280" s="552"/>
      <c r="O280" s="552"/>
      <c r="P280" s="556"/>
    </row>
    <row r="281" spans="1:16" ht="13.5" customHeight="1" x14ac:dyDescent="0.2">
      <c r="A281" s="552" t="s">
        <v>1807</v>
      </c>
      <c r="B281" s="552" t="s">
        <v>1406</v>
      </c>
      <c r="C281" s="553" t="s">
        <v>88</v>
      </c>
      <c r="D281" s="554" t="s">
        <v>1974</v>
      </c>
      <c r="E281" s="555">
        <v>2200</v>
      </c>
      <c r="F281" s="554" t="s">
        <v>2091</v>
      </c>
      <c r="G281" s="554" t="s">
        <v>2092</v>
      </c>
      <c r="H281" s="552" t="s">
        <v>1977</v>
      </c>
      <c r="I281" s="552" t="s">
        <v>1974</v>
      </c>
      <c r="J281" s="552" t="s">
        <v>1811</v>
      </c>
      <c r="K281" s="554">
        <v>4</v>
      </c>
      <c r="L281" s="554">
        <v>12</v>
      </c>
      <c r="M281" s="556">
        <f t="shared" si="13"/>
        <v>26400</v>
      </c>
      <c r="N281" s="552"/>
      <c r="O281" s="552"/>
      <c r="P281" s="556"/>
    </row>
    <row r="282" spans="1:16" ht="13.5" customHeight="1" x14ac:dyDescent="0.2">
      <c r="A282" s="552" t="s">
        <v>1807</v>
      </c>
      <c r="B282" s="552" t="s">
        <v>1406</v>
      </c>
      <c r="C282" s="553" t="s">
        <v>88</v>
      </c>
      <c r="D282" s="554" t="s">
        <v>1812</v>
      </c>
      <c r="E282" s="555">
        <v>3500</v>
      </c>
      <c r="F282" s="554" t="s">
        <v>2093</v>
      </c>
      <c r="G282" s="554" t="s">
        <v>2094</v>
      </c>
      <c r="H282" s="552" t="s">
        <v>1815</v>
      </c>
      <c r="I282" s="552" t="s">
        <v>1816</v>
      </c>
      <c r="J282" s="552" t="s">
        <v>1811</v>
      </c>
      <c r="K282" s="554">
        <v>2</v>
      </c>
      <c r="L282" s="554">
        <v>6</v>
      </c>
      <c r="M282" s="556">
        <f t="shared" si="13"/>
        <v>21000</v>
      </c>
      <c r="N282" s="552"/>
      <c r="O282" s="552"/>
      <c r="P282" s="556"/>
    </row>
    <row r="283" spans="1:16" ht="13.5" customHeight="1" x14ac:dyDescent="0.2">
      <c r="A283" s="552" t="s">
        <v>1807</v>
      </c>
      <c r="B283" s="552" t="s">
        <v>1406</v>
      </c>
      <c r="C283" s="553" t="s">
        <v>88</v>
      </c>
      <c r="D283" s="554" t="s">
        <v>1808</v>
      </c>
      <c r="E283" s="555">
        <v>3500</v>
      </c>
      <c r="F283" s="554" t="s">
        <v>2095</v>
      </c>
      <c r="G283" s="554" t="s">
        <v>2096</v>
      </c>
      <c r="H283" s="554" t="s">
        <v>1808</v>
      </c>
      <c r="I283" s="554" t="s">
        <v>1808</v>
      </c>
      <c r="J283" s="552" t="s">
        <v>1811</v>
      </c>
      <c r="K283" s="554">
        <v>2</v>
      </c>
      <c r="L283" s="554">
        <v>6</v>
      </c>
      <c r="M283" s="556">
        <f t="shared" si="13"/>
        <v>21000</v>
      </c>
      <c r="N283" s="552"/>
      <c r="O283" s="552"/>
      <c r="P283" s="556"/>
    </row>
    <row r="284" spans="1:16" ht="13.5" customHeight="1" x14ac:dyDescent="0.2">
      <c r="A284" s="552" t="s">
        <v>1807</v>
      </c>
      <c r="B284" s="552" t="s">
        <v>1406</v>
      </c>
      <c r="C284" s="553" t="s">
        <v>88</v>
      </c>
      <c r="D284" s="554" t="s">
        <v>1835</v>
      </c>
      <c r="E284" s="555">
        <v>5000</v>
      </c>
      <c r="F284" s="554" t="s">
        <v>2097</v>
      </c>
      <c r="G284" s="554" t="s">
        <v>2098</v>
      </c>
      <c r="H284" s="552" t="s">
        <v>1835</v>
      </c>
      <c r="I284" s="552" t="s">
        <v>1838</v>
      </c>
      <c r="J284" s="552" t="s">
        <v>1811</v>
      </c>
      <c r="K284" s="554">
        <v>4</v>
      </c>
      <c r="L284" s="554">
        <v>12</v>
      </c>
      <c r="M284" s="556">
        <f t="shared" si="13"/>
        <v>60000</v>
      </c>
      <c r="N284" s="552"/>
      <c r="O284" s="552"/>
      <c r="P284" s="556"/>
    </row>
    <row r="285" spans="1:16" ht="13.5" customHeight="1" x14ac:dyDescent="0.2">
      <c r="A285" s="552" t="s">
        <v>1807</v>
      </c>
      <c r="B285" s="552" t="s">
        <v>1406</v>
      </c>
      <c r="C285" s="553" t="s">
        <v>88</v>
      </c>
      <c r="D285" s="554" t="s">
        <v>1812</v>
      </c>
      <c r="E285" s="555">
        <v>3500</v>
      </c>
      <c r="F285" s="554" t="s">
        <v>2099</v>
      </c>
      <c r="G285" s="554" t="s">
        <v>2100</v>
      </c>
      <c r="H285" s="552" t="s">
        <v>1815</v>
      </c>
      <c r="I285" s="552" t="s">
        <v>1816</v>
      </c>
      <c r="J285" s="552" t="s">
        <v>1811</v>
      </c>
      <c r="K285" s="554">
        <v>4</v>
      </c>
      <c r="L285" s="554">
        <v>12</v>
      </c>
      <c r="M285" s="556">
        <f t="shared" si="13"/>
        <v>42000</v>
      </c>
      <c r="N285" s="552"/>
      <c r="O285" s="552"/>
      <c r="P285" s="556"/>
    </row>
    <row r="286" spans="1:16" ht="13.5" customHeight="1" x14ac:dyDescent="0.2">
      <c r="A286" s="552" t="s">
        <v>1807</v>
      </c>
      <c r="B286" s="552" t="s">
        <v>1406</v>
      </c>
      <c r="C286" s="553" t="s">
        <v>88</v>
      </c>
      <c r="D286" s="554" t="s">
        <v>1812</v>
      </c>
      <c r="E286" s="555">
        <v>2000</v>
      </c>
      <c r="F286" s="554" t="s">
        <v>2101</v>
      </c>
      <c r="G286" s="554" t="s">
        <v>2102</v>
      </c>
      <c r="H286" s="552" t="s">
        <v>1815</v>
      </c>
      <c r="I286" s="552" t="s">
        <v>1816</v>
      </c>
      <c r="J286" s="552" t="s">
        <v>1811</v>
      </c>
      <c r="K286" s="554">
        <v>4</v>
      </c>
      <c r="L286" s="554">
        <v>12</v>
      </c>
      <c r="M286" s="556">
        <f t="shared" si="13"/>
        <v>24000</v>
      </c>
      <c r="N286" s="552"/>
      <c r="O286" s="552"/>
      <c r="P286" s="556"/>
    </row>
    <row r="287" spans="1:16" ht="13.5" customHeight="1" x14ac:dyDescent="0.2">
      <c r="A287" s="552" t="s">
        <v>1807</v>
      </c>
      <c r="B287" s="552" t="s">
        <v>1406</v>
      </c>
      <c r="C287" s="553" t="s">
        <v>88</v>
      </c>
      <c r="D287" s="554" t="s">
        <v>1812</v>
      </c>
      <c r="E287" s="555">
        <v>3500</v>
      </c>
      <c r="F287" s="554" t="s">
        <v>2103</v>
      </c>
      <c r="G287" s="554" t="s">
        <v>2104</v>
      </c>
      <c r="H287" s="552" t="s">
        <v>1815</v>
      </c>
      <c r="I287" s="552" t="s">
        <v>1816</v>
      </c>
      <c r="J287" s="552" t="s">
        <v>1811</v>
      </c>
      <c r="K287" s="554">
        <v>2</v>
      </c>
      <c r="L287" s="554">
        <v>6</v>
      </c>
      <c r="M287" s="556">
        <f t="shared" si="13"/>
        <v>21000</v>
      </c>
      <c r="N287" s="552"/>
      <c r="O287" s="552"/>
      <c r="P287" s="556"/>
    </row>
    <row r="288" spans="1:16" ht="13.5" customHeight="1" x14ac:dyDescent="0.2">
      <c r="A288" s="552" t="s">
        <v>1807</v>
      </c>
      <c r="B288" s="552" t="s">
        <v>1406</v>
      </c>
      <c r="C288" s="553" t="s">
        <v>88</v>
      </c>
      <c r="D288" s="554" t="s">
        <v>1812</v>
      </c>
      <c r="E288" s="555">
        <v>2000</v>
      </c>
      <c r="F288" s="554" t="s">
        <v>2105</v>
      </c>
      <c r="G288" s="554" t="s">
        <v>2106</v>
      </c>
      <c r="H288" s="552" t="s">
        <v>1815</v>
      </c>
      <c r="I288" s="552" t="s">
        <v>1816</v>
      </c>
      <c r="J288" s="552" t="s">
        <v>1811</v>
      </c>
      <c r="K288" s="554">
        <v>4</v>
      </c>
      <c r="L288" s="554">
        <v>12</v>
      </c>
      <c r="M288" s="556">
        <f t="shared" si="13"/>
        <v>24000</v>
      </c>
      <c r="N288" s="552"/>
      <c r="O288" s="552"/>
      <c r="P288" s="556"/>
    </row>
    <row r="289" spans="1:16" ht="13.5" customHeight="1" x14ac:dyDescent="0.2">
      <c r="A289" s="552" t="s">
        <v>1807</v>
      </c>
      <c r="B289" s="552" t="s">
        <v>1406</v>
      </c>
      <c r="C289" s="553" t="s">
        <v>88</v>
      </c>
      <c r="D289" s="554" t="s">
        <v>1808</v>
      </c>
      <c r="E289" s="555">
        <v>2000</v>
      </c>
      <c r="F289" s="554" t="s">
        <v>2107</v>
      </c>
      <c r="G289" s="554" t="s">
        <v>2108</v>
      </c>
      <c r="H289" s="554" t="s">
        <v>1808</v>
      </c>
      <c r="I289" s="554" t="s">
        <v>1808</v>
      </c>
      <c r="J289" s="552" t="s">
        <v>1811</v>
      </c>
      <c r="K289" s="554">
        <v>4</v>
      </c>
      <c r="L289" s="554">
        <v>12</v>
      </c>
      <c r="M289" s="556">
        <f t="shared" si="13"/>
        <v>24000</v>
      </c>
      <c r="N289" s="552"/>
      <c r="O289" s="552"/>
      <c r="P289" s="556"/>
    </row>
    <row r="290" spans="1:16" ht="13.5" customHeight="1" x14ac:dyDescent="0.2">
      <c r="A290" s="552" t="s">
        <v>1807</v>
      </c>
      <c r="B290" s="552" t="s">
        <v>1406</v>
      </c>
      <c r="C290" s="553" t="s">
        <v>88</v>
      </c>
      <c r="D290" s="554" t="s">
        <v>1850</v>
      </c>
      <c r="E290" s="555">
        <v>1200</v>
      </c>
      <c r="F290" s="554" t="s">
        <v>2109</v>
      </c>
      <c r="G290" s="554" t="s">
        <v>2110</v>
      </c>
      <c r="H290" s="552" t="s">
        <v>1850</v>
      </c>
      <c r="I290" s="552" t="s">
        <v>1821</v>
      </c>
      <c r="J290" s="552" t="s">
        <v>1811</v>
      </c>
      <c r="K290" s="554">
        <v>4</v>
      </c>
      <c r="L290" s="554">
        <v>12</v>
      </c>
      <c r="M290" s="556">
        <f t="shared" si="13"/>
        <v>14400</v>
      </c>
      <c r="N290" s="552"/>
      <c r="O290" s="552"/>
      <c r="P290" s="556"/>
    </row>
    <row r="291" spans="1:16" ht="13.5" customHeight="1" x14ac:dyDescent="0.2">
      <c r="A291" s="552" t="s">
        <v>1807</v>
      </c>
      <c r="B291" s="552" t="s">
        <v>1406</v>
      </c>
      <c r="C291" s="553" t="s">
        <v>88</v>
      </c>
      <c r="D291" s="554" t="s">
        <v>1824</v>
      </c>
      <c r="E291" s="555">
        <v>1200</v>
      </c>
      <c r="F291" s="554" t="s">
        <v>2111</v>
      </c>
      <c r="G291" s="554" t="s">
        <v>2112</v>
      </c>
      <c r="H291" s="552" t="s">
        <v>1827</v>
      </c>
      <c r="I291" s="552" t="s">
        <v>1821</v>
      </c>
      <c r="J291" s="552" t="s">
        <v>1811</v>
      </c>
      <c r="K291" s="554">
        <v>4</v>
      </c>
      <c r="L291" s="554">
        <v>12</v>
      </c>
      <c r="M291" s="556">
        <f t="shared" si="13"/>
        <v>14400</v>
      </c>
      <c r="N291" s="552"/>
      <c r="O291" s="552"/>
      <c r="P291" s="556"/>
    </row>
    <row r="292" spans="1:16" ht="13.5" customHeight="1" x14ac:dyDescent="0.2">
      <c r="A292" s="552" t="s">
        <v>1807</v>
      </c>
      <c r="B292" s="552" t="s">
        <v>1406</v>
      </c>
      <c r="C292" s="553" t="s">
        <v>88</v>
      </c>
      <c r="D292" s="554" t="s">
        <v>1824</v>
      </c>
      <c r="E292" s="555">
        <v>3000</v>
      </c>
      <c r="F292" s="554" t="s">
        <v>2113</v>
      </c>
      <c r="G292" s="554" t="s">
        <v>2114</v>
      </c>
      <c r="H292" s="552" t="s">
        <v>1827</v>
      </c>
      <c r="I292" s="552" t="s">
        <v>1821</v>
      </c>
      <c r="J292" s="552" t="s">
        <v>1811</v>
      </c>
      <c r="K292" s="554">
        <v>2</v>
      </c>
      <c r="L292" s="554">
        <v>6</v>
      </c>
      <c r="M292" s="556">
        <f t="shared" si="13"/>
        <v>18000</v>
      </c>
      <c r="N292" s="552"/>
      <c r="O292" s="552"/>
      <c r="P292" s="556"/>
    </row>
    <row r="293" spans="1:16" ht="13.5" customHeight="1" x14ac:dyDescent="0.2">
      <c r="A293" s="552" t="s">
        <v>1807</v>
      </c>
      <c r="B293" s="552" t="s">
        <v>1406</v>
      </c>
      <c r="C293" s="553" t="s">
        <v>88</v>
      </c>
      <c r="D293" s="554" t="s">
        <v>1808</v>
      </c>
      <c r="E293" s="555">
        <v>3500</v>
      </c>
      <c r="F293" s="554" t="s">
        <v>2115</v>
      </c>
      <c r="G293" s="554" t="s">
        <v>2116</v>
      </c>
      <c r="H293" s="554" t="s">
        <v>1808</v>
      </c>
      <c r="I293" s="554" t="s">
        <v>1808</v>
      </c>
      <c r="J293" s="552" t="s">
        <v>1811</v>
      </c>
      <c r="K293" s="554">
        <v>2</v>
      </c>
      <c r="L293" s="554">
        <v>6</v>
      </c>
      <c r="M293" s="556">
        <f t="shared" si="13"/>
        <v>21000</v>
      </c>
      <c r="N293" s="552"/>
      <c r="O293" s="552"/>
      <c r="P293" s="556"/>
    </row>
    <row r="294" spans="1:16" ht="13.5" customHeight="1" x14ac:dyDescent="0.2">
      <c r="A294" s="552" t="s">
        <v>1807</v>
      </c>
      <c r="B294" s="552" t="s">
        <v>1406</v>
      </c>
      <c r="C294" s="553" t="s">
        <v>88</v>
      </c>
      <c r="D294" s="554" t="s">
        <v>1808</v>
      </c>
      <c r="E294" s="555">
        <v>2500</v>
      </c>
      <c r="F294" s="554" t="s">
        <v>2117</v>
      </c>
      <c r="G294" s="554" t="s">
        <v>2118</v>
      </c>
      <c r="H294" s="554" t="s">
        <v>1808</v>
      </c>
      <c r="I294" s="554" t="s">
        <v>1808</v>
      </c>
      <c r="J294" s="552" t="s">
        <v>1811</v>
      </c>
      <c r="K294" s="554">
        <v>2</v>
      </c>
      <c r="L294" s="554">
        <v>6</v>
      </c>
      <c r="M294" s="556">
        <f t="shared" si="13"/>
        <v>15000</v>
      </c>
      <c r="N294" s="552"/>
      <c r="O294" s="552"/>
      <c r="P294" s="556"/>
    </row>
    <row r="295" spans="1:16" ht="13.5" customHeight="1" x14ac:dyDescent="0.2">
      <c r="A295" s="552" t="s">
        <v>1807</v>
      </c>
      <c r="B295" s="552" t="s">
        <v>1406</v>
      </c>
      <c r="C295" s="553" t="s">
        <v>88</v>
      </c>
      <c r="D295" s="554" t="s">
        <v>1853</v>
      </c>
      <c r="E295" s="555">
        <v>1500</v>
      </c>
      <c r="F295" s="554" t="s">
        <v>2119</v>
      </c>
      <c r="G295" s="554" t="s">
        <v>2120</v>
      </c>
      <c r="H295" s="552" t="s">
        <v>1621</v>
      </c>
      <c r="I295" s="552" t="s">
        <v>1621</v>
      </c>
      <c r="J295" s="552" t="s">
        <v>1856</v>
      </c>
      <c r="K295" s="554">
        <v>4</v>
      </c>
      <c r="L295" s="554">
        <v>12</v>
      </c>
      <c r="M295" s="556">
        <f t="shared" si="13"/>
        <v>18000</v>
      </c>
      <c r="N295" s="552"/>
      <c r="O295" s="552"/>
      <c r="P295" s="556"/>
    </row>
    <row r="296" spans="1:16" ht="13.5" customHeight="1" x14ac:dyDescent="0.2">
      <c r="A296" s="552" t="s">
        <v>1807</v>
      </c>
      <c r="B296" s="552" t="s">
        <v>1406</v>
      </c>
      <c r="C296" s="553" t="s">
        <v>88</v>
      </c>
      <c r="D296" s="554" t="s">
        <v>1853</v>
      </c>
      <c r="E296" s="555">
        <v>1500</v>
      </c>
      <c r="F296" s="554" t="s">
        <v>2121</v>
      </c>
      <c r="G296" s="554" t="s">
        <v>2122</v>
      </c>
      <c r="H296" s="552" t="s">
        <v>1621</v>
      </c>
      <c r="I296" s="552" t="s">
        <v>1621</v>
      </c>
      <c r="J296" s="552" t="s">
        <v>1856</v>
      </c>
      <c r="K296" s="554">
        <v>4</v>
      </c>
      <c r="L296" s="554">
        <v>12</v>
      </c>
      <c r="M296" s="556">
        <f t="shared" si="13"/>
        <v>18000</v>
      </c>
      <c r="N296" s="552"/>
      <c r="O296" s="552"/>
      <c r="P296" s="556"/>
    </row>
    <row r="297" spans="1:16" ht="13.5" customHeight="1" x14ac:dyDescent="0.2">
      <c r="A297" s="552" t="s">
        <v>1807</v>
      </c>
      <c r="B297" s="552" t="s">
        <v>1406</v>
      </c>
      <c r="C297" s="553" t="s">
        <v>88</v>
      </c>
      <c r="D297" s="554" t="s">
        <v>1824</v>
      </c>
      <c r="E297" s="555">
        <v>1500</v>
      </c>
      <c r="F297" s="554" t="s">
        <v>2123</v>
      </c>
      <c r="G297" s="554" t="s">
        <v>2124</v>
      </c>
      <c r="H297" s="552" t="s">
        <v>1827</v>
      </c>
      <c r="I297" s="552" t="s">
        <v>1821</v>
      </c>
      <c r="J297" s="552" t="s">
        <v>1811</v>
      </c>
      <c r="K297" s="554">
        <v>2</v>
      </c>
      <c r="L297" s="554">
        <v>6</v>
      </c>
      <c r="M297" s="556">
        <f t="shared" si="13"/>
        <v>9000</v>
      </c>
      <c r="N297" s="552"/>
      <c r="O297" s="552"/>
      <c r="P297" s="556"/>
    </row>
    <row r="298" spans="1:16" ht="13.5" customHeight="1" x14ac:dyDescent="0.2">
      <c r="A298" s="552" t="s">
        <v>1807</v>
      </c>
      <c r="B298" s="552" t="s">
        <v>1406</v>
      </c>
      <c r="C298" s="553" t="s">
        <v>88</v>
      </c>
      <c r="D298" s="554" t="s">
        <v>1817</v>
      </c>
      <c r="E298" s="555">
        <v>1200</v>
      </c>
      <c r="F298" s="554" t="s">
        <v>2125</v>
      </c>
      <c r="G298" s="554" t="s">
        <v>2126</v>
      </c>
      <c r="H298" s="552" t="s">
        <v>1820</v>
      </c>
      <c r="I298" s="552" t="s">
        <v>1821</v>
      </c>
      <c r="J298" s="552" t="s">
        <v>1811</v>
      </c>
      <c r="K298" s="554">
        <v>4</v>
      </c>
      <c r="L298" s="554">
        <v>12</v>
      </c>
      <c r="M298" s="556">
        <f t="shared" si="13"/>
        <v>14400</v>
      </c>
      <c r="N298" s="552"/>
      <c r="O298" s="552"/>
      <c r="P298" s="556"/>
    </row>
    <row r="299" spans="1:16" ht="13.5" customHeight="1" x14ac:dyDescent="0.2">
      <c r="A299" s="552" t="s">
        <v>1807</v>
      </c>
      <c r="B299" s="552" t="s">
        <v>1406</v>
      </c>
      <c r="C299" s="553" t="s">
        <v>88</v>
      </c>
      <c r="D299" s="554" t="s">
        <v>1824</v>
      </c>
      <c r="E299" s="555">
        <v>1500</v>
      </c>
      <c r="F299" s="554" t="s">
        <v>2127</v>
      </c>
      <c r="G299" s="554" t="s">
        <v>2128</v>
      </c>
      <c r="H299" s="552" t="s">
        <v>1827</v>
      </c>
      <c r="I299" s="552" t="s">
        <v>1821</v>
      </c>
      <c r="J299" s="552" t="s">
        <v>1811</v>
      </c>
      <c r="K299" s="554">
        <v>4</v>
      </c>
      <c r="L299" s="554">
        <v>12</v>
      </c>
      <c r="M299" s="556">
        <f t="shared" si="13"/>
        <v>18000</v>
      </c>
      <c r="N299" s="552"/>
      <c r="O299" s="552"/>
      <c r="P299" s="556"/>
    </row>
    <row r="300" spans="1:16" ht="13.5" customHeight="1" x14ac:dyDescent="0.2">
      <c r="A300" s="552" t="s">
        <v>1807</v>
      </c>
      <c r="B300" s="552" t="s">
        <v>1406</v>
      </c>
      <c r="C300" s="553" t="s">
        <v>88</v>
      </c>
      <c r="D300" s="554" t="s">
        <v>1817</v>
      </c>
      <c r="E300" s="555">
        <v>1200</v>
      </c>
      <c r="F300" s="554" t="s">
        <v>2129</v>
      </c>
      <c r="G300" s="554" t="s">
        <v>2130</v>
      </c>
      <c r="H300" s="552" t="s">
        <v>1820</v>
      </c>
      <c r="I300" s="552" t="s">
        <v>1821</v>
      </c>
      <c r="J300" s="552" t="s">
        <v>1811</v>
      </c>
      <c r="K300" s="554">
        <v>4</v>
      </c>
      <c r="L300" s="554">
        <v>12</v>
      </c>
      <c r="M300" s="556">
        <f t="shared" si="13"/>
        <v>14400</v>
      </c>
      <c r="N300" s="552"/>
      <c r="O300" s="552"/>
      <c r="P300" s="556"/>
    </row>
    <row r="301" spans="1:16" ht="13.5" customHeight="1" x14ac:dyDescent="0.2">
      <c r="A301" s="552" t="s">
        <v>1807</v>
      </c>
      <c r="B301" s="552" t="s">
        <v>1406</v>
      </c>
      <c r="C301" s="553" t="s">
        <v>88</v>
      </c>
      <c r="D301" s="554" t="s">
        <v>1824</v>
      </c>
      <c r="E301" s="555">
        <v>1200</v>
      </c>
      <c r="F301" s="554" t="s">
        <v>2131</v>
      </c>
      <c r="G301" s="554" t="s">
        <v>2132</v>
      </c>
      <c r="H301" s="552" t="s">
        <v>1827</v>
      </c>
      <c r="I301" s="552" t="s">
        <v>1821</v>
      </c>
      <c r="J301" s="552" t="s">
        <v>1811</v>
      </c>
      <c r="K301" s="554">
        <v>4</v>
      </c>
      <c r="L301" s="554">
        <v>12</v>
      </c>
      <c r="M301" s="556">
        <f t="shared" si="13"/>
        <v>14400</v>
      </c>
      <c r="N301" s="552"/>
      <c r="O301" s="552"/>
      <c r="P301" s="556"/>
    </row>
    <row r="302" spans="1:16" ht="13.5" customHeight="1" x14ac:dyDescent="0.2">
      <c r="A302" s="552" t="s">
        <v>1807</v>
      </c>
      <c r="B302" s="552" t="s">
        <v>1406</v>
      </c>
      <c r="C302" s="553" t="s">
        <v>88</v>
      </c>
      <c r="D302" s="554" t="s">
        <v>1824</v>
      </c>
      <c r="E302" s="555">
        <v>1200</v>
      </c>
      <c r="F302" s="554" t="s">
        <v>2133</v>
      </c>
      <c r="G302" s="554" t="s">
        <v>2134</v>
      </c>
      <c r="H302" s="552" t="s">
        <v>1827</v>
      </c>
      <c r="I302" s="552" t="s">
        <v>1821</v>
      </c>
      <c r="J302" s="552" t="s">
        <v>1811</v>
      </c>
      <c r="K302" s="554">
        <v>4</v>
      </c>
      <c r="L302" s="554">
        <v>12</v>
      </c>
      <c r="M302" s="556">
        <f t="shared" si="13"/>
        <v>14400</v>
      </c>
      <c r="N302" s="552"/>
      <c r="O302" s="552"/>
      <c r="P302" s="556"/>
    </row>
    <row r="303" spans="1:16" ht="13.5" customHeight="1" x14ac:dyDescent="0.2">
      <c r="A303" s="552" t="s">
        <v>1807</v>
      </c>
      <c r="B303" s="552" t="s">
        <v>1406</v>
      </c>
      <c r="C303" s="553" t="s">
        <v>88</v>
      </c>
      <c r="D303" s="554" t="s">
        <v>1824</v>
      </c>
      <c r="E303" s="555">
        <v>1500</v>
      </c>
      <c r="F303" s="554" t="s">
        <v>2135</v>
      </c>
      <c r="G303" s="554" t="s">
        <v>2136</v>
      </c>
      <c r="H303" s="552" t="s">
        <v>1827</v>
      </c>
      <c r="I303" s="552" t="s">
        <v>1821</v>
      </c>
      <c r="J303" s="552" t="s">
        <v>1811</v>
      </c>
      <c r="K303" s="554">
        <v>2</v>
      </c>
      <c r="L303" s="554">
        <v>6</v>
      </c>
      <c r="M303" s="556">
        <f t="shared" si="13"/>
        <v>9000</v>
      </c>
      <c r="N303" s="552"/>
      <c r="O303" s="552"/>
      <c r="P303" s="556"/>
    </row>
    <row r="304" spans="1:16" ht="13.5" customHeight="1" x14ac:dyDescent="0.2">
      <c r="A304" s="552" t="s">
        <v>1807</v>
      </c>
      <c r="B304" s="552" t="s">
        <v>1406</v>
      </c>
      <c r="C304" s="553" t="s">
        <v>88</v>
      </c>
      <c r="D304" s="554" t="s">
        <v>1824</v>
      </c>
      <c r="E304" s="555">
        <v>1500</v>
      </c>
      <c r="F304" s="554" t="s">
        <v>2137</v>
      </c>
      <c r="G304" s="554" t="s">
        <v>2138</v>
      </c>
      <c r="H304" s="552" t="s">
        <v>1827</v>
      </c>
      <c r="I304" s="552" t="s">
        <v>1821</v>
      </c>
      <c r="J304" s="552" t="s">
        <v>1811</v>
      </c>
      <c r="K304" s="554">
        <v>2</v>
      </c>
      <c r="L304" s="554">
        <v>6</v>
      </c>
      <c r="M304" s="556">
        <f t="shared" si="13"/>
        <v>9000</v>
      </c>
      <c r="N304" s="552"/>
      <c r="O304" s="552"/>
      <c r="P304" s="556"/>
    </row>
    <row r="305" spans="1:16" ht="13.5" customHeight="1" x14ac:dyDescent="0.2">
      <c r="A305" s="552" t="s">
        <v>1807</v>
      </c>
      <c r="B305" s="552" t="s">
        <v>1406</v>
      </c>
      <c r="C305" s="553" t="s">
        <v>88</v>
      </c>
      <c r="D305" s="554" t="s">
        <v>1853</v>
      </c>
      <c r="E305" s="555">
        <v>1200</v>
      </c>
      <c r="F305" s="554" t="s">
        <v>2139</v>
      </c>
      <c r="G305" s="554" t="s">
        <v>2140</v>
      </c>
      <c r="H305" s="552" t="s">
        <v>1621</v>
      </c>
      <c r="I305" s="552" t="s">
        <v>1621</v>
      </c>
      <c r="J305" s="552" t="s">
        <v>1856</v>
      </c>
      <c r="K305" s="554">
        <v>4</v>
      </c>
      <c r="L305" s="554">
        <v>12</v>
      </c>
      <c r="M305" s="556">
        <f t="shared" si="13"/>
        <v>14400</v>
      </c>
      <c r="N305" s="552"/>
      <c r="O305" s="552"/>
      <c r="P305" s="556"/>
    </row>
    <row r="306" spans="1:16" ht="13.5" customHeight="1" x14ac:dyDescent="0.2">
      <c r="A306" s="552" t="s">
        <v>1807</v>
      </c>
      <c r="B306" s="552" t="s">
        <v>1406</v>
      </c>
      <c r="C306" s="553" t="s">
        <v>88</v>
      </c>
      <c r="D306" s="554" t="s">
        <v>1824</v>
      </c>
      <c r="E306" s="555">
        <v>1700</v>
      </c>
      <c r="F306" s="554" t="s">
        <v>2141</v>
      </c>
      <c r="G306" s="554" t="s">
        <v>2142</v>
      </c>
      <c r="H306" s="552" t="s">
        <v>1827</v>
      </c>
      <c r="I306" s="552" t="s">
        <v>1821</v>
      </c>
      <c r="J306" s="552" t="s">
        <v>1811</v>
      </c>
      <c r="K306" s="554">
        <v>2</v>
      </c>
      <c r="L306" s="554">
        <v>6</v>
      </c>
      <c r="M306" s="556">
        <f t="shared" si="13"/>
        <v>10200</v>
      </c>
      <c r="N306" s="552"/>
      <c r="O306" s="552"/>
      <c r="P306" s="556"/>
    </row>
    <row r="307" spans="1:16" ht="13.5" customHeight="1" x14ac:dyDescent="0.2">
      <c r="A307" s="552" t="s">
        <v>1807</v>
      </c>
      <c r="B307" s="552" t="s">
        <v>1406</v>
      </c>
      <c r="C307" s="553" t="s">
        <v>88</v>
      </c>
      <c r="D307" s="554" t="s">
        <v>1824</v>
      </c>
      <c r="E307" s="555">
        <v>1500</v>
      </c>
      <c r="F307" s="554" t="s">
        <v>2143</v>
      </c>
      <c r="G307" s="554" t="s">
        <v>2144</v>
      </c>
      <c r="H307" s="552" t="s">
        <v>1827</v>
      </c>
      <c r="I307" s="552" t="s">
        <v>1821</v>
      </c>
      <c r="J307" s="552" t="s">
        <v>1811</v>
      </c>
      <c r="K307" s="554">
        <v>2</v>
      </c>
      <c r="L307" s="554">
        <v>6</v>
      </c>
      <c r="M307" s="556">
        <f t="shared" si="13"/>
        <v>9000</v>
      </c>
      <c r="N307" s="552"/>
      <c r="O307" s="552"/>
      <c r="P307" s="556"/>
    </row>
    <row r="308" spans="1:16" ht="13.5" customHeight="1" x14ac:dyDescent="0.2">
      <c r="A308" s="552" t="s">
        <v>1807</v>
      </c>
      <c r="B308" s="552" t="s">
        <v>1406</v>
      </c>
      <c r="C308" s="553" t="s">
        <v>88</v>
      </c>
      <c r="D308" s="554" t="s">
        <v>2018</v>
      </c>
      <c r="E308" s="555">
        <v>1200</v>
      </c>
      <c r="F308" s="554" t="s">
        <v>2145</v>
      </c>
      <c r="G308" s="554" t="s">
        <v>2146</v>
      </c>
      <c r="H308" s="552" t="s">
        <v>1820</v>
      </c>
      <c r="I308" s="552" t="s">
        <v>1821</v>
      </c>
      <c r="J308" s="552" t="s">
        <v>1811</v>
      </c>
      <c r="K308" s="554">
        <v>4</v>
      </c>
      <c r="L308" s="554">
        <v>12</v>
      </c>
      <c r="M308" s="556">
        <f t="shared" si="13"/>
        <v>14400</v>
      </c>
      <c r="N308" s="552"/>
      <c r="O308" s="552"/>
      <c r="P308" s="556"/>
    </row>
    <row r="309" spans="1:16" ht="13.5" customHeight="1" x14ac:dyDescent="0.2">
      <c r="A309" s="552" t="s">
        <v>1807</v>
      </c>
      <c r="B309" s="552" t="s">
        <v>1406</v>
      </c>
      <c r="C309" s="553" t="s">
        <v>88</v>
      </c>
      <c r="D309" s="554" t="s">
        <v>2010</v>
      </c>
      <c r="E309" s="555">
        <v>1200</v>
      </c>
      <c r="F309" s="554" t="s">
        <v>2147</v>
      </c>
      <c r="G309" s="554" t="s">
        <v>2148</v>
      </c>
      <c r="H309" s="552" t="s">
        <v>1621</v>
      </c>
      <c r="I309" s="552" t="s">
        <v>1621</v>
      </c>
      <c r="J309" s="552" t="s">
        <v>1856</v>
      </c>
      <c r="K309" s="554">
        <v>2</v>
      </c>
      <c r="L309" s="554">
        <v>6</v>
      </c>
      <c r="M309" s="556">
        <f t="shared" si="13"/>
        <v>7200</v>
      </c>
      <c r="N309" s="552"/>
      <c r="O309" s="552"/>
      <c r="P309" s="556"/>
    </row>
    <row r="310" spans="1:16" ht="13.5" customHeight="1" x14ac:dyDescent="0.2">
      <c r="A310" s="552" t="s">
        <v>1807</v>
      </c>
      <c r="B310" s="552" t="s">
        <v>1406</v>
      </c>
      <c r="C310" s="553" t="s">
        <v>88</v>
      </c>
      <c r="D310" s="554" t="s">
        <v>1824</v>
      </c>
      <c r="E310" s="555">
        <v>1500</v>
      </c>
      <c r="F310" s="554" t="s">
        <v>2149</v>
      </c>
      <c r="G310" s="554" t="s">
        <v>2150</v>
      </c>
      <c r="H310" s="552" t="s">
        <v>1827</v>
      </c>
      <c r="I310" s="552" t="s">
        <v>1821</v>
      </c>
      <c r="J310" s="552" t="s">
        <v>1811</v>
      </c>
      <c r="K310" s="554">
        <v>2</v>
      </c>
      <c r="L310" s="554">
        <v>6</v>
      </c>
      <c r="M310" s="556">
        <f t="shared" si="13"/>
        <v>9000</v>
      </c>
      <c r="N310" s="552"/>
      <c r="O310" s="552"/>
      <c r="P310" s="556"/>
    </row>
    <row r="311" spans="1:16" ht="13.5" customHeight="1" x14ac:dyDescent="0.2">
      <c r="A311" s="552" t="s">
        <v>1807</v>
      </c>
      <c r="B311" s="552" t="s">
        <v>1406</v>
      </c>
      <c r="C311" s="553" t="s">
        <v>88</v>
      </c>
      <c r="D311" s="554" t="s">
        <v>1824</v>
      </c>
      <c r="E311" s="555">
        <v>1500</v>
      </c>
      <c r="F311" s="554" t="s">
        <v>2151</v>
      </c>
      <c r="G311" s="554" t="s">
        <v>2152</v>
      </c>
      <c r="H311" s="552" t="s">
        <v>1827</v>
      </c>
      <c r="I311" s="552" t="s">
        <v>1821</v>
      </c>
      <c r="J311" s="552" t="s">
        <v>1811</v>
      </c>
      <c r="K311" s="554">
        <v>2</v>
      </c>
      <c r="L311" s="554">
        <v>6</v>
      </c>
      <c r="M311" s="556">
        <f t="shared" si="13"/>
        <v>9000</v>
      </c>
      <c r="N311" s="552"/>
      <c r="O311" s="552"/>
      <c r="P311" s="556"/>
    </row>
    <row r="312" spans="1:16" ht="13.5" customHeight="1" x14ac:dyDescent="0.2">
      <c r="A312" s="552" t="s">
        <v>1807</v>
      </c>
      <c r="B312" s="552" t="s">
        <v>1406</v>
      </c>
      <c r="C312" s="553" t="s">
        <v>88</v>
      </c>
      <c r="D312" s="554" t="s">
        <v>1824</v>
      </c>
      <c r="E312" s="555">
        <v>1400</v>
      </c>
      <c r="F312" s="554" t="s">
        <v>2153</v>
      </c>
      <c r="G312" s="554" t="s">
        <v>2154</v>
      </c>
      <c r="H312" s="552" t="s">
        <v>1827</v>
      </c>
      <c r="I312" s="552" t="s">
        <v>1821</v>
      </c>
      <c r="J312" s="552" t="s">
        <v>1811</v>
      </c>
      <c r="K312" s="554">
        <v>2</v>
      </c>
      <c r="L312" s="554">
        <v>12</v>
      </c>
      <c r="M312" s="556">
        <f t="shared" si="13"/>
        <v>16800</v>
      </c>
      <c r="N312" s="552"/>
      <c r="O312" s="552"/>
      <c r="P312" s="556"/>
    </row>
    <row r="313" spans="1:16" ht="13.5" customHeight="1" x14ac:dyDescent="0.2">
      <c r="A313" s="552" t="s">
        <v>1807</v>
      </c>
      <c r="B313" s="552" t="s">
        <v>1406</v>
      </c>
      <c r="C313" s="553" t="s">
        <v>88</v>
      </c>
      <c r="D313" s="554" t="s">
        <v>1824</v>
      </c>
      <c r="E313" s="555">
        <v>1500</v>
      </c>
      <c r="F313" s="554" t="s">
        <v>2155</v>
      </c>
      <c r="G313" s="554" t="s">
        <v>2156</v>
      </c>
      <c r="H313" s="552" t="s">
        <v>1827</v>
      </c>
      <c r="I313" s="552" t="s">
        <v>1821</v>
      </c>
      <c r="J313" s="552" t="s">
        <v>1811</v>
      </c>
      <c r="K313" s="554">
        <v>2</v>
      </c>
      <c r="L313" s="554">
        <v>6</v>
      </c>
      <c r="M313" s="556">
        <f t="shared" si="13"/>
        <v>9000</v>
      </c>
      <c r="N313" s="552"/>
      <c r="O313" s="552"/>
      <c r="P313" s="556"/>
    </row>
    <row r="314" spans="1:16" ht="13.5" customHeight="1" x14ac:dyDescent="0.2">
      <c r="A314" s="552" t="s">
        <v>1807</v>
      </c>
      <c r="B314" s="552" t="s">
        <v>1406</v>
      </c>
      <c r="C314" s="553" t="s">
        <v>88</v>
      </c>
      <c r="D314" s="554" t="s">
        <v>1824</v>
      </c>
      <c r="E314" s="555">
        <v>1600</v>
      </c>
      <c r="F314" s="554" t="s">
        <v>2157</v>
      </c>
      <c r="G314" s="554" t="s">
        <v>2158</v>
      </c>
      <c r="H314" s="552" t="s">
        <v>1827</v>
      </c>
      <c r="I314" s="552" t="s">
        <v>1821</v>
      </c>
      <c r="J314" s="552" t="s">
        <v>1811</v>
      </c>
      <c r="K314" s="554">
        <v>2</v>
      </c>
      <c r="L314" s="554">
        <v>6</v>
      </c>
      <c r="M314" s="556">
        <f t="shared" si="13"/>
        <v>9600</v>
      </c>
      <c r="N314" s="552"/>
      <c r="O314" s="552"/>
      <c r="P314" s="556"/>
    </row>
    <row r="315" spans="1:16" ht="13.5" customHeight="1" x14ac:dyDescent="0.2">
      <c r="A315" s="552" t="s">
        <v>1807</v>
      </c>
      <c r="B315" s="552" t="s">
        <v>1406</v>
      </c>
      <c r="C315" s="553" t="s">
        <v>88</v>
      </c>
      <c r="D315" s="554" t="s">
        <v>1824</v>
      </c>
      <c r="E315" s="555">
        <v>1500</v>
      </c>
      <c r="F315" s="554" t="s">
        <v>2159</v>
      </c>
      <c r="G315" s="554" t="s">
        <v>2160</v>
      </c>
      <c r="H315" s="552" t="s">
        <v>1827</v>
      </c>
      <c r="I315" s="552" t="s">
        <v>1821</v>
      </c>
      <c r="J315" s="552" t="s">
        <v>1811</v>
      </c>
      <c r="K315" s="554">
        <v>2</v>
      </c>
      <c r="L315" s="554">
        <v>6</v>
      </c>
      <c r="M315" s="556">
        <f t="shared" si="13"/>
        <v>9000</v>
      </c>
      <c r="N315" s="552"/>
      <c r="O315" s="552"/>
      <c r="P315" s="556"/>
    </row>
    <row r="316" spans="1:16" ht="13.5" customHeight="1" x14ac:dyDescent="0.2">
      <c r="A316" s="552" t="s">
        <v>1807</v>
      </c>
      <c r="B316" s="552" t="s">
        <v>1406</v>
      </c>
      <c r="C316" s="553" t="s">
        <v>88</v>
      </c>
      <c r="D316" s="554" t="s">
        <v>1824</v>
      </c>
      <c r="E316" s="555">
        <v>1500</v>
      </c>
      <c r="F316" s="554" t="s">
        <v>2161</v>
      </c>
      <c r="G316" s="554" t="s">
        <v>2162</v>
      </c>
      <c r="H316" s="552" t="s">
        <v>1827</v>
      </c>
      <c r="I316" s="552" t="s">
        <v>1821</v>
      </c>
      <c r="J316" s="552" t="s">
        <v>1811</v>
      </c>
      <c r="K316" s="554">
        <v>2</v>
      </c>
      <c r="L316" s="554">
        <v>6</v>
      </c>
      <c r="M316" s="556">
        <f t="shared" si="13"/>
        <v>9000</v>
      </c>
      <c r="N316" s="552"/>
      <c r="O316" s="552"/>
      <c r="P316" s="556"/>
    </row>
    <row r="317" spans="1:16" ht="13.5" customHeight="1" x14ac:dyDescent="0.2">
      <c r="A317" s="552" t="s">
        <v>1807</v>
      </c>
      <c r="B317" s="552" t="s">
        <v>1406</v>
      </c>
      <c r="C317" s="553" t="s">
        <v>88</v>
      </c>
      <c r="D317" s="554" t="s">
        <v>1824</v>
      </c>
      <c r="E317" s="555">
        <v>1500</v>
      </c>
      <c r="F317" s="554" t="s">
        <v>2163</v>
      </c>
      <c r="G317" s="554" t="s">
        <v>2164</v>
      </c>
      <c r="H317" s="552" t="s">
        <v>1827</v>
      </c>
      <c r="I317" s="552" t="s">
        <v>1821</v>
      </c>
      <c r="J317" s="552" t="s">
        <v>1811</v>
      </c>
      <c r="K317" s="554">
        <v>2</v>
      </c>
      <c r="L317" s="554">
        <v>6</v>
      </c>
      <c r="M317" s="556">
        <f t="shared" si="13"/>
        <v>9000</v>
      </c>
      <c r="N317" s="552"/>
      <c r="O317" s="552"/>
      <c r="P317" s="556"/>
    </row>
    <row r="318" spans="1:16" ht="13.5" customHeight="1" x14ac:dyDescent="0.2">
      <c r="A318" s="552" t="s">
        <v>1807</v>
      </c>
      <c r="B318" s="552" t="s">
        <v>1406</v>
      </c>
      <c r="C318" s="553" t="s">
        <v>88</v>
      </c>
      <c r="D318" s="554" t="s">
        <v>1824</v>
      </c>
      <c r="E318" s="555">
        <v>1500</v>
      </c>
      <c r="F318" s="554" t="s">
        <v>2165</v>
      </c>
      <c r="G318" s="554" t="s">
        <v>2166</v>
      </c>
      <c r="H318" s="552" t="s">
        <v>1827</v>
      </c>
      <c r="I318" s="552" t="s">
        <v>1821</v>
      </c>
      <c r="J318" s="552" t="s">
        <v>1811</v>
      </c>
      <c r="K318" s="554">
        <v>2</v>
      </c>
      <c r="L318" s="554">
        <v>4</v>
      </c>
      <c r="M318" s="556">
        <f t="shared" si="13"/>
        <v>6000</v>
      </c>
      <c r="N318" s="552"/>
      <c r="O318" s="552"/>
      <c r="P318" s="556"/>
    </row>
    <row r="319" spans="1:16" ht="13.5" customHeight="1" x14ac:dyDescent="0.2">
      <c r="A319" s="552" t="s">
        <v>1807</v>
      </c>
      <c r="B319" s="552" t="s">
        <v>1406</v>
      </c>
      <c r="C319" s="553" t="s">
        <v>88</v>
      </c>
      <c r="D319" s="554" t="s">
        <v>1824</v>
      </c>
      <c r="E319" s="555">
        <v>1500</v>
      </c>
      <c r="F319" s="554" t="s">
        <v>2167</v>
      </c>
      <c r="G319" s="554" t="s">
        <v>2168</v>
      </c>
      <c r="H319" s="552" t="s">
        <v>1827</v>
      </c>
      <c r="I319" s="552" t="s">
        <v>1821</v>
      </c>
      <c r="J319" s="552" t="s">
        <v>1811</v>
      </c>
      <c r="K319" s="554">
        <v>2</v>
      </c>
      <c r="L319" s="554">
        <v>6</v>
      </c>
      <c r="M319" s="556">
        <f t="shared" si="13"/>
        <v>9000</v>
      </c>
      <c r="N319" s="552"/>
      <c r="O319" s="552"/>
      <c r="P319" s="556"/>
    </row>
    <row r="320" spans="1:16" ht="13.5" customHeight="1" x14ac:dyDescent="0.2">
      <c r="A320" s="552" t="s">
        <v>1807</v>
      </c>
      <c r="B320" s="552" t="s">
        <v>1406</v>
      </c>
      <c r="C320" s="553" t="s">
        <v>88</v>
      </c>
      <c r="D320" s="554" t="s">
        <v>1817</v>
      </c>
      <c r="E320" s="555">
        <v>1200</v>
      </c>
      <c r="F320" s="554" t="s">
        <v>2169</v>
      </c>
      <c r="G320" s="554" t="s">
        <v>2170</v>
      </c>
      <c r="H320" s="552" t="s">
        <v>1820</v>
      </c>
      <c r="I320" s="552" t="s">
        <v>1821</v>
      </c>
      <c r="J320" s="552" t="s">
        <v>1811</v>
      </c>
      <c r="K320" s="554">
        <v>4</v>
      </c>
      <c r="L320" s="554">
        <v>12</v>
      </c>
      <c r="M320" s="556">
        <f t="shared" si="13"/>
        <v>14400</v>
      </c>
      <c r="N320" s="552"/>
      <c r="O320" s="552"/>
      <c r="P320" s="556"/>
    </row>
    <row r="321" spans="1:16" ht="13.5" customHeight="1" x14ac:dyDescent="0.2">
      <c r="A321" s="552" t="s">
        <v>1807</v>
      </c>
      <c r="B321" s="552" t="s">
        <v>1406</v>
      </c>
      <c r="C321" s="553" t="s">
        <v>88</v>
      </c>
      <c r="D321" s="554" t="s">
        <v>1824</v>
      </c>
      <c r="E321" s="555">
        <v>1500</v>
      </c>
      <c r="F321" s="554" t="s">
        <v>2171</v>
      </c>
      <c r="G321" s="554" t="s">
        <v>2172</v>
      </c>
      <c r="H321" s="552" t="s">
        <v>1827</v>
      </c>
      <c r="I321" s="552" t="s">
        <v>1821</v>
      </c>
      <c r="J321" s="552" t="s">
        <v>1811</v>
      </c>
      <c r="K321" s="554">
        <v>4</v>
      </c>
      <c r="L321" s="554">
        <v>12</v>
      </c>
      <c r="M321" s="556">
        <f t="shared" si="13"/>
        <v>18000</v>
      </c>
      <c r="N321" s="552"/>
      <c r="O321" s="552"/>
      <c r="P321" s="556"/>
    </row>
    <row r="322" spans="1:16" ht="13.5" customHeight="1" x14ac:dyDescent="0.2">
      <c r="A322" s="552" t="s">
        <v>1807</v>
      </c>
      <c r="B322" s="552" t="s">
        <v>1406</v>
      </c>
      <c r="C322" s="553" t="s">
        <v>88</v>
      </c>
      <c r="D322" s="554" t="s">
        <v>2173</v>
      </c>
      <c r="E322" s="555">
        <v>1200</v>
      </c>
      <c r="F322" s="554" t="s">
        <v>2174</v>
      </c>
      <c r="G322" s="554" t="s">
        <v>2175</v>
      </c>
      <c r="H322" s="552" t="s">
        <v>1827</v>
      </c>
      <c r="I322" s="552" t="s">
        <v>1821</v>
      </c>
      <c r="J322" s="552" t="s">
        <v>1811</v>
      </c>
      <c r="K322" s="554">
        <v>4</v>
      </c>
      <c r="L322" s="554">
        <v>12</v>
      </c>
      <c r="M322" s="556">
        <f t="shared" si="13"/>
        <v>14400</v>
      </c>
      <c r="N322" s="552"/>
      <c r="O322" s="552"/>
      <c r="P322" s="556"/>
    </row>
    <row r="323" spans="1:16" ht="13.5" customHeight="1" x14ac:dyDescent="0.2">
      <c r="A323" s="552" t="s">
        <v>1807</v>
      </c>
      <c r="B323" s="552" t="s">
        <v>1406</v>
      </c>
      <c r="C323" s="553" t="s">
        <v>88</v>
      </c>
      <c r="D323" s="554" t="s">
        <v>1812</v>
      </c>
      <c r="E323" s="555">
        <v>3800</v>
      </c>
      <c r="F323" s="554" t="s">
        <v>2176</v>
      </c>
      <c r="G323" s="554" t="s">
        <v>2177</v>
      </c>
      <c r="H323" s="552" t="s">
        <v>1815</v>
      </c>
      <c r="I323" s="552" t="s">
        <v>1816</v>
      </c>
      <c r="J323" s="552" t="s">
        <v>1811</v>
      </c>
      <c r="K323" s="554">
        <v>2</v>
      </c>
      <c r="L323" s="554">
        <v>6</v>
      </c>
      <c r="M323" s="556">
        <f t="shared" si="13"/>
        <v>22800</v>
      </c>
      <c r="N323" s="552"/>
      <c r="O323" s="552"/>
      <c r="P323" s="556"/>
    </row>
    <row r="324" spans="1:16" ht="13.5" customHeight="1" x14ac:dyDescent="0.2">
      <c r="A324" s="552" t="s">
        <v>1807</v>
      </c>
      <c r="B324" s="552" t="s">
        <v>1406</v>
      </c>
      <c r="C324" s="553" t="s">
        <v>88</v>
      </c>
      <c r="D324" s="554" t="s">
        <v>1808</v>
      </c>
      <c r="E324" s="555">
        <v>2000</v>
      </c>
      <c r="F324" s="554" t="s">
        <v>2178</v>
      </c>
      <c r="G324" s="554" t="s">
        <v>2179</v>
      </c>
      <c r="H324" s="554" t="s">
        <v>1808</v>
      </c>
      <c r="I324" s="554" t="s">
        <v>1808</v>
      </c>
      <c r="J324" s="552" t="s">
        <v>1811</v>
      </c>
      <c r="K324" s="554">
        <v>4</v>
      </c>
      <c r="L324" s="554">
        <v>12</v>
      </c>
      <c r="M324" s="556">
        <f t="shared" ref="M324:M387" si="14">E324*L324</f>
        <v>24000</v>
      </c>
      <c r="N324" s="552"/>
      <c r="O324" s="552"/>
      <c r="P324" s="556"/>
    </row>
    <row r="325" spans="1:16" ht="13.5" customHeight="1" x14ac:dyDescent="0.2">
      <c r="A325" s="552" t="s">
        <v>1807</v>
      </c>
      <c r="B325" s="552" t="s">
        <v>1406</v>
      </c>
      <c r="C325" s="553" t="s">
        <v>88</v>
      </c>
      <c r="D325" s="554" t="s">
        <v>1812</v>
      </c>
      <c r="E325" s="555">
        <v>2000</v>
      </c>
      <c r="F325" s="554" t="s">
        <v>2180</v>
      </c>
      <c r="G325" s="554" t="s">
        <v>2181</v>
      </c>
      <c r="H325" s="552" t="s">
        <v>1815</v>
      </c>
      <c r="I325" s="552" t="s">
        <v>1816</v>
      </c>
      <c r="J325" s="552" t="s">
        <v>1811</v>
      </c>
      <c r="K325" s="554">
        <v>4</v>
      </c>
      <c r="L325" s="554">
        <v>12</v>
      </c>
      <c r="M325" s="556">
        <f t="shared" si="14"/>
        <v>24000</v>
      </c>
      <c r="N325" s="552"/>
      <c r="O325" s="552"/>
      <c r="P325" s="556"/>
    </row>
    <row r="326" spans="1:16" ht="13.5" customHeight="1" x14ac:dyDescent="0.2">
      <c r="A326" s="552" t="s">
        <v>1807</v>
      </c>
      <c r="B326" s="552" t="s">
        <v>1406</v>
      </c>
      <c r="C326" s="553" t="s">
        <v>88</v>
      </c>
      <c r="D326" s="554" t="s">
        <v>1824</v>
      </c>
      <c r="E326" s="555">
        <v>1200</v>
      </c>
      <c r="F326" s="554" t="s">
        <v>2182</v>
      </c>
      <c r="G326" s="554" t="s">
        <v>2183</v>
      </c>
      <c r="H326" s="552" t="s">
        <v>1827</v>
      </c>
      <c r="I326" s="552" t="s">
        <v>1821</v>
      </c>
      <c r="J326" s="552" t="s">
        <v>1811</v>
      </c>
      <c r="K326" s="554">
        <v>4</v>
      </c>
      <c r="L326" s="554">
        <v>12</v>
      </c>
      <c r="M326" s="556">
        <f t="shared" si="14"/>
        <v>14400</v>
      </c>
      <c r="N326" s="552"/>
      <c r="O326" s="552"/>
      <c r="P326" s="556"/>
    </row>
    <row r="327" spans="1:16" ht="13.5" customHeight="1" x14ac:dyDescent="0.2">
      <c r="A327" s="552" t="s">
        <v>1807</v>
      </c>
      <c r="B327" s="552" t="s">
        <v>1406</v>
      </c>
      <c r="C327" s="553" t="s">
        <v>88</v>
      </c>
      <c r="D327" s="554" t="s">
        <v>2010</v>
      </c>
      <c r="E327" s="555">
        <v>1600</v>
      </c>
      <c r="F327" s="554" t="s">
        <v>2184</v>
      </c>
      <c r="G327" s="554" t="s">
        <v>2185</v>
      </c>
      <c r="H327" s="552" t="s">
        <v>1621</v>
      </c>
      <c r="I327" s="552" t="s">
        <v>1621</v>
      </c>
      <c r="J327" s="552" t="s">
        <v>1856</v>
      </c>
      <c r="K327" s="554">
        <v>2</v>
      </c>
      <c r="L327" s="554">
        <v>6</v>
      </c>
      <c r="M327" s="556">
        <f t="shared" si="14"/>
        <v>9600</v>
      </c>
      <c r="N327" s="552"/>
      <c r="O327" s="552"/>
      <c r="P327" s="556"/>
    </row>
    <row r="328" spans="1:16" ht="13.5" customHeight="1" x14ac:dyDescent="0.2">
      <c r="A328" s="552" t="s">
        <v>1807</v>
      </c>
      <c r="B328" s="552" t="s">
        <v>1406</v>
      </c>
      <c r="C328" s="553" t="s">
        <v>88</v>
      </c>
      <c r="D328" s="554" t="s">
        <v>1824</v>
      </c>
      <c r="E328" s="555">
        <v>1600</v>
      </c>
      <c r="F328" s="554" t="s">
        <v>2186</v>
      </c>
      <c r="G328" s="554" t="s">
        <v>2187</v>
      </c>
      <c r="H328" s="552" t="s">
        <v>1827</v>
      </c>
      <c r="I328" s="552" t="s">
        <v>1821</v>
      </c>
      <c r="J328" s="552" t="s">
        <v>1811</v>
      </c>
      <c r="K328" s="554">
        <v>2</v>
      </c>
      <c r="L328" s="554">
        <v>6</v>
      </c>
      <c r="M328" s="556">
        <f t="shared" si="14"/>
        <v>9600</v>
      </c>
      <c r="N328" s="552"/>
      <c r="O328" s="552"/>
      <c r="P328" s="556"/>
    </row>
    <row r="329" spans="1:16" ht="13.5" customHeight="1" x14ac:dyDescent="0.2">
      <c r="A329" s="552" t="s">
        <v>1807</v>
      </c>
      <c r="B329" s="552" t="s">
        <v>1406</v>
      </c>
      <c r="C329" s="553" t="s">
        <v>88</v>
      </c>
      <c r="D329" s="554" t="s">
        <v>2010</v>
      </c>
      <c r="E329" s="555">
        <v>1200</v>
      </c>
      <c r="F329" s="554" t="s">
        <v>2188</v>
      </c>
      <c r="G329" s="554" t="s">
        <v>2189</v>
      </c>
      <c r="H329" s="552" t="s">
        <v>1621</v>
      </c>
      <c r="I329" s="552" t="s">
        <v>1621</v>
      </c>
      <c r="J329" s="552" t="s">
        <v>1856</v>
      </c>
      <c r="K329" s="554">
        <v>2</v>
      </c>
      <c r="L329" s="554">
        <v>6</v>
      </c>
      <c r="M329" s="556">
        <f t="shared" si="14"/>
        <v>7200</v>
      </c>
      <c r="N329" s="552"/>
      <c r="O329" s="552"/>
      <c r="P329" s="556"/>
    </row>
    <row r="330" spans="1:16" ht="13.5" customHeight="1" x14ac:dyDescent="0.2">
      <c r="A330" s="552" t="s">
        <v>1807</v>
      </c>
      <c r="B330" s="552" t="s">
        <v>1406</v>
      </c>
      <c r="C330" s="553" t="s">
        <v>88</v>
      </c>
      <c r="D330" s="554" t="s">
        <v>1812</v>
      </c>
      <c r="E330" s="555">
        <v>2000</v>
      </c>
      <c r="F330" s="554" t="s">
        <v>2190</v>
      </c>
      <c r="G330" s="554" t="s">
        <v>2191</v>
      </c>
      <c r="H330" s="552" t="s">
        <v>1815</v>
      </c>
      <c r="I330" s="552" t="s">
        <v>1816</v>
      </c>
      <c r="J330" s="552" t="s">
        <v>1811</v>
      </c>
      <c r="K330" s="554">
        <v>4</v>
      </c>
      <c r="L330" s="554">
        <v>12</v>
      </c>
      <c r="M330" s="556">
        <f t="shared" si="14"/>
        <v>24000</v>
      </c>
      <c r="N330" s="552"/>
      <c r="O330" s="552"/>
      <c r="P330" s="556"/>
    </row>
    <row r="331" spans="1:16" ht="13.5" customHeight="1" x14ac:dyDescent="0.2">
      <c r="A331" s="552" t="s">
        <v>1807</v>
      </c>
      <c r="B331" s="552" t="s">
        <v>1406</v>
      </c>
      <c r="C331" s="553" t="s">
        <v>88</v>
      </c>
      <c r="D331" s="554" t="s">
        <v>1824</v>
      </c>
      <c r="E331" s="555">
        <v>1600</v>
      </c>
      <c r="F331" s="554" t="s">
        <v>2192</v>
      </c>
      <c r="G331" s="554" t="s">
        <v>2193</v>
      </c>
      <c r="H331" s="552" t="s">
        <v>1827</v>
      </c>
      <c r="I331" s="552" t="s">
        <v>1821</v>
      </c>
      <c r="J331" s="552" t="s">
        <v>1811</v>
      </c>
      <c r="K331" s="554">
        <v>1</v>
      </c>
      <c r="L331" s="554">
        <v>3</v>
      </c>
      <c r="M331" s="556">
        <f t="shared" si="14"/>
        <v>4800</v>
      </c>
      <c r="N331" s="552"/>
      <c r="O331" s="552"/>
      <c r="P331" s="556"/>
    </row>
    <row r="332" spans="1:16" ht="13.5" customHeight="1" x14ac:dyDescent="0.2">
      <c r="A332" s="552" t="s">
        <v>1807</v>
      </c>
      <c r="B332" s="552" t="s">
        <v>1406</v>
      </c>
      <c r="C332" s="553" t="s">
        <v>88</v>
      </c>
      <c r="D332" s="554" t="s">
        <v>1808</v>
      </c>
      <c r="E332" s="555">
        <v>2500</v>
      </c>
      <c r="F332" s="554" t="s">
        <v>2194</v>
      </c>
      <c r="G332" s="554" t="s">
        <v>2195</v>
      </c>
      <c r="H332" s="554" t="s">
        <v>1808</v>
      </c>
      <c r="I332" s="554" t="s">
        <v>1808</v>
      </c>
      <c r="J332" s="552" t="s">
        <v>1811</v>
      </c>
      <c r="K332" s="554">
        <v>2</v>
      </c>
      <c r="L332" s="554">
        <v>6</v>
      </c>
      <c r="M332" s="556">
        <f t="shared" si="14"/>
        <v>15000</v>
      </c>
      <c r="N332" s="552"/>
      <c r="O332" s="552"/>
      <c r="P332" s="556"/>
    </row>
    <row r="333" spans="1:16" ht="13.5" customHeight="1" x14ac:dyDescent="0.2">
      <c r="A333" s="552" t="s">
        <v>1807</v>
      </c>
      <c r="B333" s="552" t="s">
        <v>1406</v>
      </c>
      <c r="C333" s="553" t="s">
        <v>88</v>
      </c>
      <c r="D333" s="554" t="s">
        <v>1808</v>
      </c>
      <c r="E333" s="555">
        <v>3800</v>
      </c>
      <c r="F333" s="554" t="s">
        <v>2196</v>
      </c>
      <c r="G333" s="554" t="s">
        <v>2197</v>
      </c>
      <c r="H333" s="554" t="s">
        <v>1808</v>
      </c>
      <c r="I333" s="554" t="s">
        <v>1808</v>
      </c>
      <c r="J333" s="552" t="s">
        <v>1811</v>
      </c>
      <c r="K333" s="554">
        <v>2</v>
      </c>
      <c r="L333" s="554">
        <v>6</v>
      </c>
      <c r="M333" s="556">
        <f t="shared" si="14"/>
        <v>22800</v>
      </c>
      <c r="N333" s="552"/>
      <c r="O333" s="552"/>
      <c r="P333" s="556"/>
    </row>
    <row r="334" spans="1:16" ht="13.5" customHeight="1" x14ac:dyDescent="0.2">
      <c r="A334" s="552" t="s">
        <v>1807</v>
      </c>
      <c r="B334" s="552" t="s">
        <v>1406</v>
      </c>
      <c r="C334" s="553" t="s">
        <v>88</v>
      </c>
      <c r="D334" s="554" t="s">
        <v>1824</v>
      </c>
      <c r="E334" s="555">
        <v>1600</v>
      </c>
      <c r="F334" s="554" t="s">
        <v>2198</v>
      </c>
      <c r="G334" s="554" t="s">
        <v>2199</v>
      </c>
      <c r="H334" s="552" t="s">
        <v>1827</v>
      </c>
      <c r="I334" s="552" t="s">
        <v>1821</v>
      </c>
      <c r="J334" s="552" t="s">
        <v>1811</v>
      </c>
      <c r="K334" s="554">
        <v>2</v>
      </c>
      <c r="L334" s="554">
        <v>6</v>
      </c>
      <c r="M334" s="556">
        <f t="shared" si="14"/>
        <v>9600</v>
      </c>
      <c r="N334" s="552"/>
      <c r="O334" s="552"/>
      <c r="P334" s="556"/>
    </row>
    <row r="335" spans="1:16" ht="13.5" customHeight="1" x14ac:dyDescent="0.2">
      <c r="A335" s="552" t="s">
        <v>1807</v>
      </c>
      <c r="B335" s="552" t="s">
        <v>1406</v>
      </c>
      <c r="C335" s="553" t="s">
        <v>88</v>
      </c>
      <c r="D335" s="554" t="s">
        <v>1824</v>
      </c>
      <c r="E335" s="555">
        <v>1600</v>
      </c>
      <c r="F335" s="554" t="s">
        <v>2200</v>
      </c>
      <c r="G335" s="554" t="s">
        <v>2201</v>
      </c>
      <c r="H335" s="552" t="s">
        <v>1827</v>
      </c>
      <c r="I335" s="552" t="s">
        <v>1821</v>
      </c>
      <c r="J335" s="552" t="s">
        <v>1811</v>
      </c>
      <c r="K335" s="554">
        <v>2</v>
      </c>
      <c r="L335" s="554">
        <v>6</v>
      </c>
      <c r="M335" s="556">
        <f t="shared" si="14"/>
        <v>9600</v>
      </c>
      <c r="N335" s="552"/>
      <c r="O335" s="552"/>
      <c r="P335" s="556"/>
    </row>
    <row r="336" spans="1:16" ht="13.5" customHeight="1" x14ac:dyDescent="0.2">
      <c r="A336" s="552" t="s">
        <v>1807</v>
      </c>
      <c r="B336" s="552" t="s">
        <v>1406</v>
      </c>
      <c r="C336" s="553" t="s">
        <v>88</v>
      </c>
      <c r="D336" s="554" t="s">
        <v>1808</v>
      </c>
      <c r="E336" s="555">
        <v>3800</v>
      </c>
      <c r="F336" s="554" t="s">
        <v>2202</v>
      </c>
      <c r="G336" s="554" t="s">
        <v>2203</v>
      </c>
      <c r="H336" s="554" t="s">
        <v>1808</v>
      </c>
      <c r="I336" s="554" t="s">
        <v>1808</v>
      </c>
      <c r="J336" s="552" t="s">
        <v>1811</v>
      </c>
      <c r="K336" s="554">
        <v>2</v>
      </c>
      <c r="L336" s="554">
        <v>6</v>
      </c>
      <c r="M336" s="556">
        <f t="shared" si="14"/>
        <v>22800</v>
      </c>
      <c r="N336" s="552"/>
      <c r="O336" s="552"/>
      <c r="P336" s="556"/>
    </row>
    <row r="337" spans="1:16" ht="13.5" customHeight="1" x14ac:dyDescent="0.2">
      <c r="A337" s="552" t="s">
        <v>1807</v>
      </c>
      <c r="B337" s="552" t="s">
        <v>1406</v>
      </c>
      <c r="C337" s="553" t="s">
        <v>88</v>
      </c>
      <c r="D337" s="554" t="s">
        <v>1824</v>
      </c>
      <c r="E337" s="555">
        <v>1200</v>
      </c>
      <c r="F337" s="554" t="s">
        <v>2204</v>
      </c>
      <c r="G337" s="554" t="s">
        <v>2205</v>
      </c>
      <c r="H337" s="552" t="s">
        <v>1827</v>
      </c>
      <c r="I337" s="552" t="s">
        <v>1821</v>
      </c>
      <c r="J337" s="552" t="s">
        <v>1811</v>
      </c>
      <c r="K337" s="554">
        <v>4</v>
      </c>
      <c r="L337" s="554">
        <v>12</v>
      </c>
      <c r="M337" s="556">
        <f t="shared" si="14"/>
        <v>14400</v>
      </c>
      <c r="N337" s="552"/>
      <c r="O337" s="552"/>
      <c r="P337" s="556"/>
    </row>
    <row r="338" spans="1:16" ht="13.5" customHeight="1" x14ac:dyDescent="0.2">
      <c r="A338" s="552" t="s">
        <v>1807</v>
      </c>
      <c r="B338" s="552" t="s">
        <v>1406</v>
      </c>
      <c r="C338" s="553" t="s">
        <v>88</v>
      </c>
      <c r="D338" s="554" t="s">
        <v>1824</v>
      </c>
      <c r="E338" s="555">
        <v>1600</v>
      </c>
      <c r="F338" s="554" t="s">
        <v>2206</v>
      </c>
      <c r="G338" s="554" t="s">
        <v>2207</v>
      </c>
      <c r="H338" s="552" t="s">
        <v>1827</v>
      </c>
      <c r="I338" s="552" t="s">
        <v>1821</v>
      </c>
      <c r="J338" s="552" t="s">
        <v>1811</v>
      </c>
      <c r="K338" s="554">
        <v>2</v>
      </c>
      <c r="L338" s="554">
        <v>6</v>
      </c>
      <c r="M338" s="556">
        <f t="shared" si="14"/>
        <v>9600</v>
      </c>
      <c r="N338" s="552"/>
      <c r="O338" s="552"/>
      <c r="P338" s="556"/>
    </row>
    <row r="339" spans="1:16" ht="13.5" customHeight="1" x14ac:dyDescent="0.2">
      <c r="A339" s="552" t="s">
        <v>1807</v>
      </c>
      <c r="B339" s="552" t="s">
        <v>1406</v>
      </c>
      <c r="C339" s="553" t="s">
        <v>88</v>
      </c>
      <c r="D339" s="554" t="s">
        <v>1812</v>
      </c>
      <c r="E339" s="555">
        <v>3000</v>
      </c>
      <c r="F339" s="554" t="s">
        <v>2208</v>
      </c>
      <c r="G339" s="554" t="s">
        <v>2209</v>
      </c>
      <c r="H339" s="552" t="s">
        <v>1815</v>
      </c>
      <c r="I339" s="552" t="s">
        <v>1816</v>
      </c>
      <c r="J339" s="552" t="s">
        <v>1811</v>
      </c>
      <c r="K339" s="554">
        <v>2</v>
      </c>
      <c r="L339" s="554">
        <v>6</v>
      </c>
      <c r="M339" s="556">
        <f t="shared" si="14"/>
        <v>18000</v>
      </c>
      <c r="N339" s="552"/>
      <c r="O339" s="552"/>
      <c r="P339" s="556"/>
    </row>
    <row r="340" spans="1:16" ht="13.5" customHeight="1" x14ac:dyDescent="0.2">
      <c r="A340" s="552" t="s">
        <v>1807</v>
      </c>
      <c r="B340" s="552" t="s">
        <v>1406</v>
      </c>
      <c r="C340" s="553" t="s">
        <v>88</v>
      </c>
      <c r="D340" s="554" t="s">
        <v>1808</v>
      </c>
      <c r="E340" s="555">
        <v>4200</v>
      </c>
      <c r="F340" s="554" t="s">
        <v>2210</v>
      </c>
      <c r="G340" s="554" t="s">
        <v>2211</v>
      </c>
      <c r="H340" s="554" t="s">
        <v>1808</v>
      </c>
      <c r="I340" s="554" t="s">
        <v>1808</v>
      </c>
      <c r="J340" s="552" t="s">
        <v>1811</v>
      </c>
      <c r="K340" s="554">
        <v>2</v>
      </c>
      <c r="L340" s="554">
        <v>6</v>
      </c>
      <c r="M340" s="556">
        <f t="shared" si="14"/>
        <v>25200</v>
      </c>
      <c r="N340" s="552"/>
      <c r="O340" s="552"/>
      <c r="P340" s="556"/>
    </row>
    <row r="341" spans="1:16" ht="13.5" customHeight="1" x14ac:dyDescent="0.2">
      <c r="A341" s="552" t="s">
        <v>1807</v>
      </c>
      <c r="B341" s="552" t="s">
        <v>1406</v>
      </c>
      <c r="C341" s="553" t="s">
        <v>88</v>
      </c>
      <c r="D341" s="554" t="s">
        <v>1845</v>
      </c>
      <c r="E341" s="555">
        <v>2700</v>
      </c>
      <c r="F341" s="554" t="s">
        <v>2212</v>
      </c>
      <c r="G341" s="554" t="s">
        <v>2213</v>
      </c>
      <c r="H341" s="552" t="s">
        <v>1848</v>
      </c>
      <c r="I341" s="552" t="s">
        <v>1849</v>
      </c>
      <c r="J341" s="552" t="s">
        <v>1811</v>
      </c>
      <c r="K341" s="554">
        <v>4</v>
      </c>
      <c r="L341" s="554">
        <v>12</v>
      </c>
      <c r="M341" s="556">
        <f t="shared" si="14"/>
        <v>32400</v>
      </c>
      <c r="N341" s="552"/>
      <c r="O341" s="552"/>
      <c r="P341" s="556"/>
    </row>
    <row r="342" spans="1:16" ht="13.5" customHeight="1" x14ac:dyDescent="0.2">
      <c r="A342" s="552" t="s">
        <v>1807</v>
      </c>
      <c r="B342" s="552" t="s">
        <v>1406</v>
      </c>
      <c r="C342" s="553" t="s">
        <v>88</v>
      </c>
      <c r="D342" s="554" t="s">
        <v>1808</v>
      </c>
      <c r="E342" s="555">
        <v>3000</v>
      </c>
      <c r="F342" s="554" t="s">
        <v>2214</v>
      </c>
      <c r="G342" s="554" t="s">
        <v>2215</v>
      </c>
      <c r="H342" s="554" t="s">
        <v>1808</v>
      </c>
      <c r="I342" s="554" t="s">
        <v>1808</v>
      </c>
      <c r="J342" s="552" t="s">
        <v>1811</v>
      </c>
      <c r="K342" s="554">
        <v>2</v>
      </c>
      <c r="L342" s="554">
        <v>6</v>
      </c>
      <c r="M342" s="556">
        <f t="shared" si="14"/>
        <v>18000</v>
      </c>
      <c r="N342" s="552"/>
      <c r="O342" s="552"/>
      <c r="P342" s="556"/>
    </row>
    <row r="343" spans="1:16" ht="13.5" customHeight="1" x14ac:dyDescent="0.2">
      <c r="A343" s="552" t="s">
        <v>1807</v>
      </c>
      <c r="B343" s="552" t="s">
        <v>1406</v>
      </c>
      <c r="C343" s="553" t="s">
        <v>88</v>
      </c>
      <c r="D343" s="554" t="s">
        <v>1817</v>
      </c>
      <c r="E343" s="555">
        <v>1200</v>
      </c>
      <c r="F343" s="554" t="s">
        <v>2216</v>
      </c>
      <c r="G343" s="554" t="s">
        <v>2217</v>
      </c>
      <c r="H343" s="552" t="s">
        <v>1820</v>
      </c>
      <c r="I343" s="552" t="s">
        <v>1821</v>
      </c>
      <c r="J343" s="552" t="s">
        <v>1811</v>
      </c>
      <c r="K343" s="554">
        <v>4</v>
      </c>
      <c r="L343" s="554">
        <v>12</v>
      </c>
      <c r="M343" s="556">
        <f t="shared" si="14"/>
        <v>14400</v>
      </c>
      <c r="N343" s="552"/>
      <c r="O343" s="552"/>
      <c r="P343" s="556"/>
    </row>
    <row r="344" spans="1:16" ht="13.5" customHeight="1" x14ac:dyDescent="0.2">
      <c r="A344" s="552" t="s">
        <v>1807</v>
      </c>
      <c r="B344" s="552" t="s">
        <v>1406</v>
      </c>
      <c r="C344" s="553" t="s">
        <v>88</v>
      </c>
      <c r="D344" s="554" t="s">
        <v>1918</v>
      </c>
      <c r="E344" s="555">
        <v>5000</v>
      </c>
      <c r="F344" s="554" t="s">
        <v>2218</v>
      </c>
      <c r="G344" s="554" t="s">
        <v>2219</v>
      </c>
      <c r="H344" s="552" t="s">
        <v>1921</v>
      </c>
      <c r="I344" s="552" t="s">
        <v>1816</v>
      </c>
      <c r="J344" s="552" t="s">
        <v>1811</v>
      </c>
      <c r="K344" s="554">
        <v>2</v>
      </c>
      <c r="L344" s="554">
        <v>6</v>
      </c>
      <c r="M344" s="556">
        <f t="shared" si="14"/>
        <v>30000</v>
      </c>
      <c r="N344" s="552"/>
      <c r="O344" s="552"/>
      <c r="P344" s="556"/>
    </row>
    <row r="345" spans="1:16" ht="13.5" customHeight="1" x14ac:dyDescent="0.2">
      <c r="A345" s="552" t="s">
        <v>1807</v>
      </c>
      <c r="B345" s="552" t="s">
        <v>1406</v>
      </c>
      <c r="C345" s="553" t="s">
        <v>88</v>
      </c>
      <c r="D345" s="554" t="s">
        <v>1853</v>
      </c>
      <c r="E345" s="555">
        <v>1200</v>
      </c>
      <c r="F345" s="554" t="s">
        <v>2220</v>
      </c>
      <c r="G345" s="554" t="s">
        <v>2221</v>
      </c>
      <c r="H345" s="552" t="s">
        <v>1621</v>
      </c>
      <c r="I345" s="552" t="s">
        <v>1621</v>
      </c>
      <c r="J345" s="552" t="s">
        <v>1856</v>
      </c>
      <c r="K345" s="554">
        <v>4</v>
      </c>
      <c r="L345" s="554">
        <v>12</v>
      </c>
      <c r="M345" s="556">
        <f t="shared" si="14"/>
        <v>14400</v>
      </c>
      <c r="N345" s="552"/>
      <c r="O345" s="552"/>
      <c r="P345" s="556"/>
    </row>
    <row r="346" spans="1:16" ht="13.5" customHeight="1" x14ac:dyDescent="0.2">
      <c r="A346" s="552" t="s">
        <v>1807</v>
      </c>
      <c r="B346" s="552" t="s">
        <v>1406</v>
      </c>
      <c r="C346" s="553" t="s">
        <v>88</v>
      </c>
      <c r="D346" s="554" t="s">
        <v>1824</v>
      </c>
      <c r="E346" s="555">
        <v>1700</v>
      </c>
      <c r="F346" s="554" t="s">
        <v>2222</v>
      </c>
      <c r="G346" s="554" t="s">
        <v>2223</v>
      </c>
      <c r="H346" s="552" t="s">
        <v>1827</v>
      </c>
      <c r="I346" s="552" t="s">
        <v>1821</v>
      </c>
      <c r="J346" s="552" t="s">
        <v>1811</v>
      </c>
      <c r="K346" s="554">
        <v>4</v>
      </c>
      <c r="L346" s="554">
        <v>12</v>
      </c>
      <c r="M346" s="556">
        <f t="shared" si="14"/>
        <v>20400</v>
      </c>
      <c r="N346" s="552"/>
      <c r="O346" s="552"/>
      <c r="P346" s="556"/>
    </row>
    <row r="347" spans="1:16" ht="13.5" customHeight="1" x14ac:dyDescent="0.2">
      <c r="A347" s="552" t="s">
        <v>1807</v>
      </c>
      <c r="B347" s="552" t="s">
        <v>1406</v>
      </c>
      <c r="C347" s="553" t="s">
        <v>88</v>
      </c>
      <c r="D347" s="554" t="s">
        <v>1824</v>
      </c>
      <c r="E347" s="555">
        <v>1800</v>
      </c>
      <c r="F347" s="554" t="s">
        <v>2224</v>
      </c>
      <c r="G347" s="554" t="s">
        <v>2225</v>
      </c>
      <c r="H347" s="552" t="s">
        <v>1827</v>
      </c>
      <c r="I347" s="552" t="s">
        <v>1821</v>
      </c>
      <c r="J347" s="552" t="s">
        <v>1811</v>
      </c>
      <c r="K347" s="554">
        <v>2</v>
      </c>
      <c r="L347" s="554">
        <v>6</v>
      </c>
      <c r="M347" s="556">
        <f t="shared" si="14"/>
        <v>10800</v>
      </c>
      <c r="N347" s="552"/>
      <c r="O347" s="552"/>
      <c r="P347" s="556"/>
    </row>
    <row r="348" spans="1:16" ht="13.5" customHeight="1" x14ac:dyDescent="0.2">
      <c r="A348" s="552" t="s">
        <v>1807</v>
      </c>
      <c r="B348" s="552" t="s">
        <v>1406</v>
      </c>
      <c r="C348" s="553" t="s">
        <v>88</v>
      </c>
      <c r="D348" s="554" t="s">
        <v>1835</v>
      </c>
      <c r="E348" s="555">
        <v>8500</v>
      </c>
      <c r="F348" s="554" t="s">
        <v>2226</v>
      </c>
      <c r="G348" s="554" t="s">
        <v>2227</v>
      </c>
      <c r="H348" s="552" t="s">
        <v>1835</v>
      </c>
      <c r="I348" s="552" t="s">
        <v>1838</v>
      </c>
      <c r="J348" s="552" t="s">
        <v>1811</v>
      </c>
      <c r="K348" s="554">
        <v>2</v>
      </c>
      <c r="L348" s="554">
        <v>1</v>
      </c>
      <c r="M348" s="556">
        <f t="shared" si="14"/>
        <v>8500</v>
      </c>
      <c r="N348" s="552"/>
      <c r="O348" s="552"/>
      <c r="P348" s="556"/>
    </row>
    <row r="349" spans="1:16" ht="13.5" customHeight="1" x14ac:dyDescent="0.2">
      <c r="A349" s="552" t="s">
        <v>1807</v>
      </c>
      <c r="B349" s="552" t="s">
        <v>1406</v>
      </c>
      <c r="C349" s="553" t="s">
        <v>88</v>
      </c>
      <c r="D349" s="554" t="s">
        <v>2032</v>
      </c>
      <c r="E349" s="555">
        <v>1200</v>
      </c>
      <c r="F349" s="554" t="s">
        <v>2228</v>
      </c>
      <c r="G349" s="554" t="s">
        <v>2229</v>
      </c>
      <c r="H349" s="552" t="s">
        <v>1862</v>
      </c>
      <c r="I349" s="552" t="s">
        <v>1821</v>
      </c>
      <c r="J349" s="552" t="s">
        <v>1811</v>
      </c>
      <c r="K349" s="554">
        <v>4</v>
      </c>
      <c r="L349" s="554">
        <v>12</v>
      </c>
      <c r="M349" s="556">
        <f t="shared" si="14"/>
        <v>14400</v>
      </c>
      <c r="N349" s="552"/>
      <c r="O349" s="552"/>
      <c r="P349" s="556"/>
    </row>
    <row r="350" spans="1:16" ht="13.5" customHeight="1" x14ac:dyDescent="0.2">
      <c r="A350" s="552" t="s">
        <v>1807</v>
      </c>
      <c r="B350" s="552" t="s">
        <v>1406</v>
      </c>
      <c r="C350" s="553" t="s">
        <v>88</v>
      </c>
      <c r="D350" s="554" t="s">
        <v>1812</v>
      </c>
      <c r="E350" s="555">
        <v>2200</v>
      </c>
      <c r="F350" s="554" t="s">
        <v>2230</v>
      </c>
      <c r="G350" s="554" t="s">
        <v>2231</v>
      </c>
      <c r="H350" s="552" t="s">
        <v>1815</v>
      </c>
      <c r="I350" s="552" t="s">
        <v>1816</v>
      </c>
      <c r="J350" s="552" t="s">
        <v>1811</v>
      </c>
      <c r="K350" s="554">
        <v>2</v>
      </c>
      <c r="L350" s="554">
        <v>6</v>
      </c>
      <c r="M350" s="556">
        <f t="shared" si="14"/>
        <v>13200</v>
      </c>
      <c r="N350" s="552"/>
      <c r="O350" s="552"/>
      <c r="P350" s="556"/>
    </row>
    <row r="351" spans="1:16" ht="13.5" customHeight="1" x14ac:dyDescent="0.2">
      <c r="A351" s="552" t="s">
        <v>1807</v>
      </c>
      <c r="B351" s="552" t="s">
        <v>1406</v>
      </c>
      <c r="C351" s="553" t="s">
        <v>88</v>
      </c>
      <c r="D351" s="554" t="s">
        <v>1808</v>
      </c>
      <c r="E351" s="555">
        <v>2500</v>
      </c>
      <c r="F351" s="554" t="s">
        <v>2232</v>
      </c>
      <c r="G351" s="554" t="s">
        <v>2233</v>
      </c>
      <c r="H351" s="554" t="s">
        <v>1808</v>
      </c>
      <c r="I351" s="554" t="s">
        <v>1808</v>
      </c>
      <c r="J351" s="552" t="s">
        <v>1811</v>
      </c>
      <c r="K351" s="554">
        <v>2</v>
      </c>
      <c r="L351" s="554">
        <v>6</v>
      </c>
      <c r="M351" s="556">
        <f t="shared" si="14"/>
        <v>15000</v>
      </c>
      <c r="N351" s="552"/>
      <c r="O351" s="552"/>
      <c r="P351" s="556"/>
    </row>
    <row r="352" spans="1:16" ht="13.5" customHeight="1" x14ac:dyDescent="0.2">
      <c r="A352" s="552" t="s">
        <v>1807</v>
      </c>
      <c r="B352" s="552" t="s">
        <v>1406</v>
      </c>
      <c r="C352" s="553" t="s">
        <v>88</v>
      </c>
      <c r="D352" s="554" t="s">
        <v>1812</v>
      </c>
      <c r="E352" s="555">
        <v>2200</v>
      </c>
      <c r="F352" s="554" t="s">
        <v>2234</v>
      </c>
      <c r="G352" s="554" t="s">
        <v>2235</v>
      </c>
      <c r="H352" s="552" t="s">
        <v>1815</v>
      </c>
      <c r="I352" s="552" t="s">
        <v>1816</v>
      </c>
      <c r="J352" s="552" t="s">
        <v>1811</v>
      </c>
      <c r="K352" s="554">
        <v>2</v>
      </c>
      <c r="L352" s="554">
        <v>6</v>
      </c>
      <c r="M352" s="556">
        <f t="shared" si="14"/>
        <v>13200</v>
      </c>
      <c r="N352" s="552"/>
      <c r="O352" s="552"/>
      <c r="P352" s="556"/>
    </row>
    <row r="353" spans="1:16" ht="13.5" customHeight="1" x14ac:dyDescent="0.2">
      <c r="A353" s="552" t="s">
        <v>1807</v>
      </c>
      <c r="B353" s="552" t="s">
        <v>1406</v>
      </c>
      <c r="C353" s="553" t="s">
        <v>88</v>
      </c>
      <c r="D353" s="554" t="s">
        <v>1808</v>
      </c>
      <c r="E353" s="555">
        <v>2500</v>
      </c>
      <c r="F353" s="554" t="s">
        <v>2236</v>
      </c>
      <c r="G353" s="554" t="s">
        <v>2237</v>
      </c>
      <c r="H353" s="554" t="s">
        <v>1808</v>
      </c>
      <c r="I353" s="554" t="s">
        <v>1808</v>
      </c>
      <c r="J353" s="552" t="s">
        <v>1811</v>
      </c>
      <c r="K353" s="554">
        <v>4</v>
      </c>
      <c r="L353" s="554">
        <v>12</v>
      </c>
      <c r="M353" s="556">
        <f t="shared" si="14"/>
        <v>30000</v>
      </c>
      <c r="N353" s="552"/>
      <c r="O353" s="552"/>
      <c r="P353" s="556"/>
    </row>
    <row r="354" spans="1:16" ht="13.5" customHeight="1" x14ac:dyDescent="0.2">
      <c r="A354" s="552" t="s">
        <v>1807</v>
      </c>
      <c r="B354" s="552" t="s">
        <v>1406</v>
      </c>
      <c r="C354" s="553" t="s">
        <v>88</v>
      </c>
      <c r="D354" s="554" t="s">
        <v>1845</v>
      </c>
      <c r="E354" s="555">
        <v>4000</v>
      </c>
      <c r="F354" s="554" t="s">
        <v>2238</v>
      </c>
      <c r="G354" s="554" t="s">
        <v>2239</v>
      </c>
      <c r="H354" s="552" t="s">
        <v>1848</v>
      </c>
      <c r="I354" s="552" t="s">
        <v>1849</v>
      </c>
      <c r="J354" s="552" t="s">
        <v>1811</v>
      </c>
      <c r="K354" s="554">
        <v>2</v>
      </c>
      <c r="L354" s="554">
        <v>6</v>
      </c>
      <c r="M354" s="556">
        <f t="shared" si="14"/>
        <v>24000</v>
      </c>
      <c r="N354" s="552"/>
      <c r="O354" s="552"/>
      <c r="P354" s="556"/>
    </row>
    <row r="355" spans="1:16" ht="13.5" customHeight="1" x14ac:dyDescent="0.2">
      <c r="A355" s="552" t="s">
        <v>1807</v>
      </c>
      <c r="B355" s="552" t="s">
        <v>1406</v>
      </c>
      <c r="C355" s="553" t="s">
        <v>88</v>
      </c>
      <c r="D355" s="554" t="s">
        <v>1881</v>
      </c>
      <c r="E355" s="555">
        <v>4000</v>
      </c>
      <c r="F355" s="554" t="s">
        <v>2240</v>
      </c>
      <c r="G355" s="554" t="s">
        <v>2241</v>
      </c>
      <c r="H355" s="552" t="s">
        <v>1884</v>
      </c>
      <c r="I355" s="552" t="s">
        <v>1885</v>
      </c>
      <c r="J355" s="552" t="s">
        <v>1811</v>
      </c>
      <c r="K355" s="554">
        <v>2</v>
      </c>
      <c r="L355" s="554">
        <v>6</v>
      </c>
      <c r="M355" s="556">
        <f t="shared" si="14"/>
        <v>24000</v>
      </c>
      <c r="N355" s="552"/>
      <c r="O355" s="552"/>
      <c r="P355" s="556"/>
    </row>
    <row r="356" spans="1:16" ht="13.5" customHeight="1" x14ac:dyDescent="0.2">
      <c r="A356" s="552" t="s">
        <v>1807</v>
      </c>
      <c r="B356" s="552" t="s">
        <v>1406</v>
      </c>
      <c r="C356" s="553" t="s">
        <v>88</v>
      </c>
      <c r="D356" s="554" t="s">
        <v>1808</v>
      </c>
      <c r="E356" s="555">
        <v>2500</v>
      </c>
      <c r="F356" s="554" t="s">
        <v>2242</v>
      </c>
      <c r="G356" s="554" t="s">
        <v>2243</v>
      </c>
      <c r="H356" s="554" t="s">
        <v>1808</v>
      </c>
      <c r="I356" s="554" t="s">
        <v>1808</v>
      </c>
      <c r="J356" s="552" t="s">
        <v>1811</v>
      </c>
      <c r="K356" s="554">
        <v>4</v>
      </c>
      <c r="L356" s="554">
        <v>12</v>
      </c>
      <c r="M356" s="556">
        <f t="shared" si="14"/>
        <v>30000</v>
      </c>
      <c r="N356" s="552"/>
      <c r="O356" s="552"/>
      <c r="P356" s="556"/>
    </row>
    <row r="357" spans="1:16" ht="13.5" customHeight="1" x14ac:dyDescent="0.2">
      <c r="A357" s="552" t="s">
        <v>1807</v>
      </c>
      <c r="B357" s="552" t="s">
        <v>1406</v>
      </c>
      <c r="C357" s="553" t="s">
        <v>88</v>
      </c>
      <c r="D357" s="554" t="s">
        <v>1850</v>
      </c>
      <c r="E357" s="555">
        <v>1200</v>
      </c>
      <c r="F357" s="554" t="s">
        <v>2244</v>
      </c>
      <c r="G357" s="554" t="s">
        <v>2245</v>
      </c>
      <c r="H357" s="552" t="s">
        <v>1850</v>
      </c>
      <c r="I357" s="552" t="s">
        <v>1821</v>
      </c>
      <c r="J357" s="552" t="s">
        <v>1811</v>
      </c>
      <c r="K357" s="554">
        <v>4</v>
      </c>
      <c r="L357" s="554">
        <v>12</v>
      </c>
      <c r="M357" s="556">
        <f t="shared" si="14"/>
        <v>14400</v>
      </c>
      <c r="N357" s="552"/>
      <c r="O357" s="552"/>
      <c r="P357" s="556"/>
    </row>
    <row r="358" spans="1:16" ht="13.5" customHeight="1" x14ac:dyDescent="0.2">
      <c r="A358" s="552" t="s">
        <v>1807</v>
      </c>
      <c r="B358" s="552" t="s">
        <v>1406</v>
      </c>
      <c r="C358" s="553" t="s">
        <v>88</v>
      </c>
      <c r="D358" s="554" t="s">
        <v>1812</v>
      </c>
      <c r="E358" s="555">
        <v>4000</v>
      </c>
      <c r="F358" s="554" t="s">
        <v>2246</v>
      </c>
      <c r="G358" s="554" t="s">
        <v>2247</v>
      </c>
      <c r="H358" s="552" t="s">
        <v>1815</v>
      </c>
      <c r="I358" s="552" t="s">
        <v>1816</v>
      </c>
      <c r="J358" s="552" t="s">
        <v>1811</v>
      </c>
      <c r="K358" s="554">
        <v>2</v>
      </c>
      <c r="L358" s="554">
        <v>6</v>
      </c>
      <c r="M358" s="556">
        <f t="shared" si="14"/>
        <v>24000</v>
      </c>
      <c r="N358" s="552"/>
      <c r="O358" s="552"/>
      <c r="P358" s="556"/>
    </row>
    <row r="359" spans="1:16" ht="13.5" customHeight="1" x14ac:dyDescent="0.2">
      <c r="A359" s="552" t="s">
        <v>1807</v>
      </c>
      <c r="B359" s="552" t="s">
        <v>1406</v>
      </c>
      <c r="C359" s="553" t="s">
        <v>88</v>
      </c>
      <c r="D359" s="554" t="s">
        <v>1824</v>
      </c>
      <c r="E359" s="555">
        <v>1200</v>
      </c>
      <c r="F359" s="554" t="s">
        <v>2248</v>
      </c>
      <c r="G359" s="554" t="s">
        <v>2249</v>
      </c>
      <c r="H359" s="552" t="s">
        <v>1827</v>
      </c>
      <c r="I359" s="552" t="s">
        <v>1821</v>
      </c>
      <c r="J359" s="552" t="s">
        <v>1811</v>
      </c>
      <c r="K359" s="554">
        <v>4</v>
      </c>
      <c r="L359" s="554">
        <v>12</v>
      </c>
      <c r="M359" s="556">
        <f t="shared" si="14"/>
        <v>14400</v>
      </c>
      <c r="N359" s="552"/>
      <c r="O359" s="552"/>
      <c r="P359" s="556"/>
    </row>
    <row r="360" spans="1:16" ht="13.5" customHeight="1" x14ac:dyDescent="0.2">
      <c r="A360" s="552" t="s">
        <v>1807</v>
      </c>
      <c r="B360" s="552" t="s">
        <v>1406</v>
      </c>
      <c r="C360" s="553" t="s">
        <v>88</v>
      </c>
      <c r="D360" s="554" t="s">
        <v>1824</v>
      </c>
      <c r="E360" s="555">
        <v>1200</v>
      </c>
      <c r="F360" s="554" t="s">
        <v>2250</v>
      </c>
      <c r="G360" s="554" t="s">
        <v>2251</v>
      </c>
      <c r="H360" s="552" t="s">
        <v>1827</v>
      </c>
      <c r="I360" s="552" t="s">
        <v>1821</v>
      </c>
      <c r="J360" s="552" t="s">
        <v>1811</v>
      </c>
      <c r="K360" s="554">
        <v>4</v>
      </c>
      <c r="L360" s="554">
        <v>12</v>
      </c>
      <c r="M360" s="556">
        <f t="shared" si="14"/>
        <v>14400</v>
      </c>
      <c r="N360" s="552"/>
      <c r="O360" s="552"/>
      <c r="P360" s="556"/>
    </row>
    <row r="361" spans="1:16" ht="13.5" customHeight="1" x14ac:dyDescent="0.2">
      <c r="A361" s="552" t="s">
        <v>1807</v>
      </c>
      <c r="B361" s="552" t="s">
        <v>1406</v>
      </c>
      <c r="C361" s="553" t="s">
        <v>88</v>
      </c>
      <c r="D361" s="554" t="s">
        <v>1853</v>
      </c>
      <c r="E361" s="555">
        <v>1200</v>
      </c>
      <c r="F361" s="554" t="s">
        <v>2252</v>
      </c>
      <c r="G361" s="554" t="s">
        <v>2253</v>
      </c>
      <c r="H361" s="552" t="s">
        <v>1621</v>
      </c>
      <c r="I361" s="552" t="s">
        <v>1621</v>
      </c>
      <c r="J361" s="552" t="s">
        <v>1856</v>
      </c>
      <c r="K361" s="554">
        <v>4</v>
      </c>
      <c r="L361" s="554">
        <v>12</v>
      </c>
      <c r="M361" s="556">
        <f t="shared" si="14"/>
        <v>14400</v>
      </c>
      <c r="N361" s="552"/>
      <c r="O361" s="552"/>
      <c r="P361" s="556"/>
    </row>
    <row r="362" spans="1:16" ht="13.5" customHeight="1" x14ac:dyDescent="0.2">
      <c r="A362" s="552" t="s">
        <v>1807</v>
      </c>
      <c r="B362" s="552" t="s">
        <v>1406</v>
      </c>
      <c r="C362" s="553" t="s">
        <v>88</v>
      </c>
      <c r="D362" s="554" t="s">
        <v>1808</v>
      </c>
      <c r="E362" s="555">
        <v>2200</v>
      </c>
      <c r="F362" s="554" t="s">
        <v>2254</v>
      </c>
      <c r="G362" s="554" t="s">
        <v>2255</v>
      </c>
      <c r="H362" s="554" t="s">
        <v>1808</v>
      </c>
      <c r="I362" s="554" t="s">
        <v>1808</v>
      </c>
      <c r="J362" s="552" t="s">
        <v>1811</v>
      </c>
      <c r="K362" s="554">
        <v>4</v>
      </c>
      <c r="L362" s="554">
        <v>12</v>
      </c>
      <c r="M362" s="556">
        <f t="shared" si="14"/>
        <v>26400</v>
      </c>
      <c r="N362" s="552"/>
      <c r="O362" s="552"/>
      <c r="P362" s="556"/>
    </row>
    <row r="363" spans="1:16" ht="13.5" customHeight="1" x14ac:dyDescent="0.2">
      <c r="A363" s="552" t="s">
        <v>1807</v>
      </c>
      <c r="B363" s="552" t="s">
        <v>1406</v>
      </c>
      <c r="C363" s="553" t="s">
        <v>88</v>
      </c>
      <c r="D363" s="554" t="s">
        <v>1824</v>
      </c>
      <c r="E363" s="555">
        <v>1700</v>
      </c>
      <c r="F363" s="554" t="s">
        <v>2256</v>
      </c>
      <c r="G363" s="554" t="s">
        <v>2257</v>
      </c>
      <c r="H363" s="552" t="s">
        <v>1827</v>
      </c>
      <c r="I363" s="552" t="s">
        <v>1821</v>
      </c>
      <c r="J363" s="552" t="s">
        <v>1811</v>
      </c>
      <c r="K363" s="554">
        <v>2</v>
      </c>
      <c r="L363" s="554">
        <v>6</v>
      </c>
      <c r="M363" s="556">
        <f t="shared" si="14"/>
        <v>10200</v>
      </c>
      <c r="N363" s="552"/>
      <c r="O363" s="552"/>
      <c r="P363" s="556"/>
    </row>
    <row r="364" spans="1:16" ht="13.5" customHeight="1" x14ac:dyDescent="0.2">
      <c r="A364" s="552" t="s">
        <v>1807</v>
      </c>
      <c r="B364" s="552" t="s">
        <v>1406</v>
      </c>
      <c r="C364" s="553" t="s">
        <v>88</v>
      </c>
      <c r="D364" s="554" t="s">
        <v>1824</v>
      </c>
      <c r="E364" s="555">
        <v>1200</v>
      </c>
      <c r="F364" s="554" t="s">
        <v>2258</v>
      </c>
      <c r="G364" s="554" t="s">
        <v>2259</v>
      </c>
      <c r="H364" s="552" t="s">
        <v>1827</v>
      </c>
      <c r="I364" s="552" t="s">
        <v>1821</v>
      </c>
      <c r="J364" s="552" t="s">
        <v>1811</v>
      </c>
      <c r="K364" s="554">
        <v>4</v>
      </c>
      <c r="L364" s="554">
        <v>12</v>
      </c>
      <c r="M364" s="556">
        <f t="shared" si="14"/>
        <v>14400</v>
      </c>
      <c r="N364" s="552"/>
      <c r="O364" s="552"/>
      <c r="P364" s="556"/>
    </row>
    <row r="365" spans="1:16" ht="13.5" customHeight="1" x14ac:dyDescent="0.2">
      <c r="A365" s="552" t="s">
        <v>1807</v>
      </c>
      <c r="B365" s="552" t="s">
        <v>1406</v>
      </c>
      <c r="C365" s="553" t="s">
        <v>88</v>
      </c>
      <c r="D365" s="554" t="s">
        <v>1824</v>
      </c>
      <c r="E365" s="555">
        <v>1200</v>
      </c>
      <c r="F365" s="554" t="s">
        <v>2260</v>
      </c>
      <c r="G365" s="554" t="s">
        <v>2261</v>
      </c>
      <c r="H365" s="552" t="s">
        <v>1827</v>
      </c>
      <c r="I365" s="552" t="s">
        <v>1821</v>
      </c>
      <c r="J365" s="552" t="s">
        <v>1811</v>
      </c>
      <c r="K365" s="554">
        <v>2</v>
      </c>
      <c r="L365" s="554">
        <v>6</v>
      </c>
      <c r="M365" s="556">
        <f t="shared" si="14"/>
        <v>7200</v>
      </c>
      <c r="N365" s="552"/>
      <c r="O365" s="552"/>
      <c r="P365" s="556"/>
    </row>
    <row r="366" spans="1:16" ht="13.5" customHeight="1" x14ac:dyDescent="0.2">
      <c r="A366" s="552" t="s">
        <v>1807</v>
      </c>
      <c r="B366" s="552" t="s">
        <v>1406</v>
      </c>
      <c r="C366" s="553" t="s">
        <v>88</v>
      </c>
      <c r="D366" s="554" t="s">
        <v>1824</v>
      </c>
      <c r="E366" s="555">
        <v>1800</v>
      </c>
      <c r="F366" s="554" t="s">
        <v>2262</v>
      </c>
      <c r="G366" s="554" t="s">
        <v>2263</v>
      </c>
      <c r="H366" s="552" t="s">
        <v>1827</v>
      </c>
      <c r="I366" s="552" t="s">
        <v>1821</v>
      </c>
      <c r="J366" s="552" t="s">
        <v>1811</v>
      </c>
      <c r="K366" s="554">
        <v>4</v>
      </c>
      <c r="L366" s="554">
        <v>12</v>
      </c>
      <c r="M366" s="556">
        <f t="shared" si="14"/>
        <v>21600</v>
      </c>
      <c r="N366" s="552"/>
      <c r="O366" s="552"/>
      <c r="P366" s="556"/>
    </row>
    <row r="367" spans="1:16" ht="13.5" customHeight="1" x14ac:dyDescent="0.2">
      <c r="A367" s="552" t="s">
        <v>1807</v>
      </c>
      <c r="B367" s="552" t="s">
        <v>1406</v>
      </c>
      <c r="C367" s="553" t="s">
        <v>88</v>
      </c>
      <c r="D367" s="554" t="s">
        <v>1808</v>
      </c>
      <c r="E367" s="555">
        <v>2200</v>
      </c>
      <c r="F367" s="554" t="s">
        <v>2264</v>
      </c>
      <c r="G367" s="554" t="s">
        <v>2265</v>
      </c>
      <c r="H367" s="554" t="s">
        <v>1808</v>
      </c>
      <c r="I367" s="554" t="s">
        <v>1808</v>
      </c>
      <c r="J367" s="552" t="s">
        <v>1811</v>
      </c>
      <c r="K367" s="554">
        <v>2</v>
      </c>
      <c r="L367" s="554">
        <v>6</v>
      </c>
      <c r="M367" s="556">
        <f t="shared" si="14"/>
        <v>13200</v>
      </c>
      <c r="N367" s="552"/>
      <c r="O367" s="552"/>
      <c r="P367" s="556"/>
    </row>
    <row r="368" spans="1:16" ht="13.5" customHeight="1" x14ac:dyDescent="0.2">
      <c r="A368" s="552" t="s">
        <v>1807</v>
      </c>
      <c r="B368" s="552" t="s">
        <v>1406</v>
      </c>
      <c r="C368" s="553" t="s">
        <v>88</v>
      </c>
      <c r="D368" s="554" t="s">
        <v>1824</v>
      </c>
      <c r="E368" s="555">
        <v>1800</v>
      </c>
      <c r="F368" s="554" t="s">
        <v>2266</v>
      </c>
      <c r="G368" s="554" t="s">
        <v>2267</v>
      </c>
      <c r="H368" s="552" t="s">
        <v>1827</v>
      </c>
      <c r="I368" s="552" t="s">
        <v>1821</v>
      </c>
      <c r="J368" s="552" t="s">
        <v>1811</v>
      </c>
      <c r="K368" s="554">
        <v>2</v>
      </c>
      <c r="L368" s="554">
        <v>6</v>
      </c>
      <c r="M368" s="556">
        <f t="shared" si="14"/>
        <v>10800</v>
      </c>
      <c r="N368" s="552"/>
      <c r="O368" s="552"/>
      <c r="P368" s="556"/>
    </row>
    <row r="369" spans="1:16" ht="13.5" customHeight="1" x14ac:dyDescent="0.2">
      <c r="A369" s="552" t="s">
        <v>1807</v>
      </c>
      <c r="B369" s="552" t="s">
        <v>1406</v>
      </c>
      <c r="C369" s="553" t="s">
        <v>88</v>
      </c>
      <c r="D369" s="554" t="s">
        <v>1808</v>
      </c>
      <c r="E369" s="555">
        <v>3800</v>
      </c>
      <c r="F369" s="554" t="s">
        <v>2268</v>
      </c>
      <c r="G369" s="554" t="s">
        <v>2269</v>
      </c>
      <c r="H369" s="554" t="s">
        <v>1808</v>
      </c>
      <c r="I369" s="554" t="s">
        <v>1808</v>
      </c>
      <c r="J369" s="552" t="s">
        <v>1811</v>
      </c>
      <c r="K369" s="554">
        <v>4</v>
      </c>
      <c r="L369" s="554">
        <v>12</v>
      </c>
      <c r="M369" s="556">
        <f t="shared" si="14"/>
        <v>45600</v>
      </c>
      <c r="N369" s="552"/>
      <c r="O369" s="552"/>
      <c r="P369" s="556"/>
    </row>
    <row r="370" spans="1:16" ht="13.5" customHeight="1" x14ac:dyDescent="0.2">
      <c r="A370" s="552" t="s">
        <v>1807</v>
      </c>
      <c r="B370" s="552" t="s">
        <v>1406</v>
      </c>
      <c r="C370" s="553" t="s">
        <v>88</v>
      </c>
      <c r="D370" s="554" t="s">
        <v>1845</v>
      </c>
      <c r="E370" s="555">
        <v>2100</v>
      </c>
      <c r="F370" s="554" t="s">
        <v>2270</v>
      </c>
      <c r="G370" s="554" t="s">
        <v>2271</v>
      </c>
      <c r="H370" s="552" t="s">
        <v>1848</v>
      </c>
      <c r="I370" s="552" t="s">
        <v>1849</v>
      </c>
      <c r="J370" s="552" t="s">
        <v>1811</v>
      </c>
      <c r="K370" s="554">
        <v>4</v>
      </c>
      <c r="L370" s="554">
        <v>12</v>
      </c>
      <c r="M370" s="556">
        <f t="shared" si="14"/>
        <v>25200</v>
      </c>
      <c r="N370" s="552"/>
      <c r="O370" s="552"/>
      <c r="P370" s="556"/>
    </row>
    <row r="371" spans="1:16" ht="13.5" customHeight="1" x14ac:dyDescent="0.2">
      <c r="A371" s="552" t="s">
        <v>1807</v>
      </c>
      <c r="B371" s="552" t="s">
        <v>1406</v>
      </c>
      <c r="C371" s="553" t="s">
        <v>88</v>
      </c>
      <c r="D371" s="554" t="s">
        <v>1812</v>
      </c>
      <c r="E371" s="555">
        <v>2100</v>
      </c>
      <c r="F371" s="554" t="s">
        <v>2272</v>
      </c>
      <c r="G371" s="554" t="s">
        <v>2273</v>
      </c>
      <c r="H371" s="552" t="s">
        <v>1815</v>
      </c>
      <c r="I371" s="552" t="s">
        <v>1816</v>
      </c>
      <c r="J371" s="552" t="s">
        <v>1811</v>
      </c>
      <c r="K371" s="554">
        <v>4</v>
      </c>
      <c r="L371" s="554">
        <v>12</v>
      </c>
      <c r="M371" s="556">
        <f t="shared" si="14"/>
        <v>25200</v>
      </c>
      <c r="N371" s="552"/>
      <c r="O371" s="552"/>
      <c r="P371" s="556"/>
    </row>
    <row r="372" spans="1:16" ht="13.5" customHeight="1" x14ac:dyDescent="0.2">
      <c r="A372" s="552" t="s">
        <v>1807</v>
      </c>
      <c r="B372" s="552" t="s">
        <v>1406</v>
      </c>
      <c r="C372" s="553" t="s">
        <v>88</v>
      </c>
      <c r="D372" s="554" t="s">
        <v>1850</v>
      </c>
      <c r="E372" s="555">
        <v>1300</v>
      </c>
      <c r="F372" s="554" t="s">
        <v>2274</v>
      </c>
      <c r="G372" s="554" t="s">
        <v>2275</v>
      </c>
      <c r="H372" s="552" t="s">
        <v>1850</v>
      </c>
      <c r="I372" s="552" t="s">
        <v>1821</v>
      </c>
      <c r="J372" s="552" t="s">
        <v>1811</v>
      </c>
      <c r="K372" s="554">
        <v>2</v>
      </c>
      <c r="L372" s="554">
        <v>6</v>
      </c>
      <c r="M372" s="556">
        <f t="shared" si="14"/>
        <v>7800</v>
      </c>
      <c r="N372" s="552"/>
      <c r="O372" s="552"/>
      <c r="P372" s="556"/>
    </row>
    <row r="373" spans="1:16" ht="13.5" customHeight="1" x14ac:dyDescent="0.2">
      <c r="A373" s="552" t="s">
        <v>1807</v>
      </c>
      <c r="B373" s="552" t="s">
        <v>1406</v>
      </c>
      <c r="C373" s="553" t="s">
        <v>88</v>
      </c>
      <c r="D373" s="554" t="s">
        <v>1881</v>
      </c>
      <c r="E373" s="555">
        <v>3800</v>
      </c>
      <c r="F373" s="554" t="s">
        <v>2276</v>
      </c>
      <c r="G373" s="554" t="s">
        <v>2277</v>
      </c>
      <c r="H373" s="552" t="s">
        <v>1884</v>
      </c>
      <c r="I373" s="552" t="s">
        <v>1885</v>
      </c>
      <c r="J373" s="552" t="s">
        <v>1811</v>
      </c>
      <c r="K373" s="554">
        <v>2</v>
      </c>
      <c r="L373" s="554">
        <v>6</v>
      </c>
      <c r="M373" s="556">
        <f t="shared" si="14"/>
        <v>22800</v>
      </c>
      <c r="N373" s="552"/>
      <c r="O373" s="552"/>
      <c r="P373" s="556"/>
    </row>
    <row r="374" spans="1:16" ht="13.5" customHeight="1" x14ac:dyDescent="0.2">
      <c r="A374" s="552" t="s">
        <v>1807</v>
      </c>
      <c r="B374" s="552" t="s">
        <v>1406</v>
      </c>
      <c r="C374" s="553" t="s">
        <v>88</v>
      </c>
      <c r="D374" s="554" t="s">
        <v>1817</v>
      </c>
      <c r="E374" s="555">
        <v>1200</v>
      </c>
      <c r="F374" s="554" t="s">
        <v>2278</v>
      </c>
      <c r="G374" s="554" t="s">
        <v>2279</v>
      </c>
      <c r="H374" s="552" t="s">
        <v>1820</v>
      </c>
      <c r="I374" s="552" t="s">
        <v>1821</v>
      </c>
      <c r="J374" s="552" t="s">
        <v>1811</v>
      </c>
      <c r="K374" s="554">
        <v>4</v>
      </c>
      <c r="L374" s="554">
        <v>12</v>
      </c>
      <c r="M374" s="556">
        <f t="shared" si="14"/>
        <v>14400</v>
      </c>
      <c r="N374" s="552"/>
      <c r="O374" s="552"/>
      <c r="P374" s="556"/>
    </row>
    <row r="375" spans="1:16" ht="13.5" customHeight="1" x14ac:dyDescent="0.2">
      <c r="A375" s="552" t="s">
        <v>1807</v>
      </c>
      <c r="B375" s="552" t="s">
        <v>1406</v>
      </c>
      <c r="C375" s="553" t="s">
        <v>88</v>
      </c>
      <c r="D375" s="554" t="s">
        <v>1817</v>
      </c>
      <c r="E375" s="555">
        <v>1200</v>
      </c>
      <c r="F375" s="554" t="s">
        <v>2280</v>
      </c>
      <c r="G375" s="554" t="s">
        <v>2281</v>
      </c>
      <c r="H375" s="552" t="s">
        <v>1820</v>
      </c>
      <c r="I375" s="552" t="s">
        <v>1821</v>
      </c>
      <c r="J375" s="552" t="s">
        <v>1811</v>
      </c>
      <c r="K375" s="554">
        <v>4</v>
      </c>
      <c r="L375" s="554">
        <v>12</v>
      </c>
      <c r="M375" s="556">
        <f t="shared" si="14"/>
        <v>14400</v>
      </c>
      <c r="N375" s="552"/>
      <c r="O375" s="552"/>
      <c r="P375" s="556"/>
    </row>
    <row r="376" spans="1:16" ht="13.5" customHeight="1" x14ac:dyDescent="0.2">
      <c r="A376" s="552" t="s">
        <v>1807</v>
      </c>
      <c r="B376" s="552" t="s">
        <v>1406</v>
      </c>
      <c r="C376" s="553" t="s">
        <v>88</v>
      </c>
      <c r="D376" s="554" t="s">
        <v>1918</v>
      </c>
      <c r="E376" s="555">
        <v>3800</v>
      </c>
      <c r="F376" s="554" t="s">
        <v>2282</v>
      </c>
      <c r="G376" s="554" t="s">
        <v>2283</v>
      </c>
      <c r="H376" s="552" t="s">
        <v>1921</v>
      </c>
      <c r="I376" s="552" t="s">
        <v>1816</v>
      </c>
      <c r="J376" s="552" t="s">
        <v>1811</v>
      </c>
      <c r="K376" s="554">
        <v>2</v>
      </c>
      <c r="L376" s="554">
        <v>6</v>
      </c>
      <c r="M376" s="556">
        <f t="shared" si="14"/>
        <v>22800</v>
      </c>
      <c r="N376" s="552"/>
      <c r="O376" s="552"/>
      <c r="P376" s="556"/>
    </row>
    <row r="377" spans="1:16" ht="13.5" customHeight="1" x14ac:dyDescent="0.2">
      <c r="A377" s="552" t="s">
        <v>1807</v>
      </c>
      <c r="B377" s="552" t="s">
        <v>1406</v>
      </c>
      <c r="C377" s="553" t="s">
        <v>88</v>
      </c>
      <c r="D377" s="554" t="s">
        <v>1812</v>
      </c>
      <c r="E377" s="555">
        <v>2000</v>
      </c>
      <c r="F377" s="554" t="s">
        <v>2284</v>
      </c>
      <c r="G377" s="554" t="s">
        <v>2285</v>
      </c>
      <c r="H377" s="552" t="s">
        <v>1815</v>
      </c>
      <c r="I377" s="552" t="s">
        <v>1816</v>
      </c>
      <c r="J377" s="552" t="s">
        <v>1811</v>
      </c>
      <c r="K377" s="554">
        <v>4</v>
      </c>
      <c r="L377" s="554">
        <v>12</v>
      </c>
      <c r="M377" s="556">
        <f t="shared" si="14"/>
        <v>24000</v>
      </c>
      <c r="N377" s="552"/>
      <c r="O377" s="552"/>
      <c r="P377" s="556"/>
    </row>
    <row r="378" spans="1:16" ht="13.5" customHeight="1" x14ac:dyDescent="0.2">
      <c r="A378" s="552" t="s">
        <v>1807</v>
      </c>
      <c r="B378" s="552" t="s">
        <v>1406</v>
      </c>
      <c r="C378" s="553" t="s">
        <v>88</v>
      </c>
      <c r="D378" s="554" t="s">
        <v>1853</v>
      </c>
      <c r="E378" s="555">
        <v>1100</v>
      </c>
      <c r="F378" s="554" t="s">
        <v>2286</v>
      </c>
      <c r="G378" s="554" t="s">
        <v>2287</v>
      </c>
      <c r="H378" s="552" t="s">
        <v>1621</v>
      </c>
      <c r="I378" s="552" t="s">
        <v>1621</v>
      </c>
      <c r="J378" s="552" t="s">
        <v>1856</v>
      </c>
      <c r="K378" s="554">
        <v>4</v>
      </c>
      <c r="L378" s="554">
        <v>12</v>
      </c>
      <c r="M378" s="556">
        <f t="shared" si="14"/>
        <v>13200</v>
      </c>
      <c r="N378" s="552"/>
      <c r="O378" s="552"/>
      <c r="P378" s="556"/>
    </row>
    <row r="379" spans="1:16" ht="13.5" customHeight="1" x14ac:dyDescent="0.2">
      <c r="A379" s="552" t="s">
        <v>1807</v>
      </c>
      <c r="B379" s="552" t="s">
        <v>1406</v>
      </c>
      <c r="C379" s="553" t="s">
        <v>88</v>
      </c>
      <c r="D379" s="554" t="s">
        <v>1808</v>
      </c>
      <c r="E379" s="555">
        <v>3700</v>
      </c>
      <c r="F379" s="554" t="s">
        <v>2288</v>
      </c>
      <c r="G379" s="554" t="s">
        <v>2289</v>
      </c>
      <c r="H379" s="554" t="s">
        <v>1808</v>
      </c>
      <c r="I379" s="554" t="s">
        <v>1808</v>
      </c>
      <c r="J379" s="552" t="s">
        <v>1811</v>
      </c>
      <c r="K379" s="554">
        <v>2</v>
      </c>
      <c r="L379" s="554">
        <v>6</v>
      </c>
      <c r="M379" s="556">
        <f t="shared" si="14"/>
        <v>22200</v>
      </c>
      <c r="N379" s="552"/>
      <c r="O379" s="552"/>
      <c r="P379" s="556"/>
    </row>
    <row r="380" spans="1:16" ht="13.5" customHeight="1" x14ac:dyDescent="0.2">
      <c r="A380" s="552" t="s">
        <v>1807</v>
      </c>
      <c r="B380" s="552" t="s">
        <v>1406</v>
      </c>
      <c r="C380" s="553" t="s">
        <v>88</v>
      </c>
      <c r="D380" s="554" t="s">
        <v>1812</v>
      </c>
      <c r="E380" s="555">
        <v>4000</v>
      </c>
      <c r="F380" s="554" t="s">
        <v>2290</v>
      </c>
      <c r="G380" s="554" t="s">
        <v>2291</v>
      </c>
      <c r="H380" s="552" t="s">
        <v>1815</v>
      </c>
      <c r="I380" s="552" t="s">
        <v>1816</v>
      </c>
      <c r="J380" s="552" t="s">
        <v>1811</v>
      </c>
      <c r="K380" s="554">
        <v>2</v>
      </c>
      <c r="L380" s="554">
        <v>6</v>
      </c>
      <c r="M380" s="556">
        <f t="shared" si="14"/>
        <v>24000</v>
      </c>
      <c r="N380" s="552"/>
      <c r="O380" s="552"/>
      <c r="P380" s="556"/>
    </row>
    <row r="381" spans="1:16" ht="13.5" customHeight="1" x14ac:dyDescent="0.2">
      <c r="A381" s="552" t="s">
        <v>1807</v>
      </c>
      <c r="B381" s="552" t="s">
        <v>1406</v>
      </c>
      <c r="C381" s="553" t="s">
        <v>88</v>
      </c>
      <c r="D381" s="554" t="s">
        <v>1845</v>
      </c>
      <c r="E381" s="555">
        <v>4200</v>
      </c>
      <c r="F381" s="554" t="s">
        <v>2292</v>
      </c>
      <c r="G381" s="554" t="s">
        <v>2293</v>
      </c>
      <c r="H381" s="552" t="s">
        <v>1848</v>
      </c>
      <c r="I381" s="552" t="s">
        <v>1849</v>
      </c>
      <c r="J381" s="552" t="s">
        <v>1811</v>
      </c>
      <c r="K381" s="554">
        <v>2</v>
      </c>
      <c r="L381" s="554">
        <v>6</v>
      </c>
      <c r="M381" s="556">
        <f t="shared" si="14"/>
        <v>25200</v>
      </c>
      <c r="N381" s="552"/>
      <c r="O381" s="552"/>
      <c r="P381" s="556"/>
    </row>
    <row r="382" spans="1:16" ht="13.5" customHeight="1" x14ac:dyDescent="0.2">
      <c r="A382" s="552" t="s">
        <v>1807</v>
      </c>
      <c r="B382" s="552" t="s">
        <v>1406</v>
      </c>
      <c r="C382" s="553" t="s">
        <v>88</v>
      </c>
      <c r="D382" s="554" t="s">
        <v>1845</v>
      </c>
      <c r="E382" s="555">
        <v>667.74</v>
      </c>
      <c r="F382" s="554" t="s">
        <v>2294</v>
      </c>
      <c r="G382" s="554" t="s">
        <v>2295</v>
      </c>
      <c r="H382" s="552" t="s">
        <v>1848</v>
      </c>
      <c r="I382" s="552" t="s">
        <v>1849</v>
      </c>
      <c r="J382" s="552" t="s">
        <v>1811</v>
      </c>
      <c r="K382" s="554">
        <v>4</v>
      </c>
      <c r="L382" s="554">
        <v>12</v>
      </c>
      <c r="M382" s="556">
        <f t="shared" si="14"/>
        <v>8012.88</v>
      </c>
      <c r="N382" s="552"/>
      <c r="O382" s="552"/>
      <c r="P382" s="556"/>
    </row>
    <row r="383" spans="1:16" ht="13.5" customHeight="1" x14ac:dyDescent="0.2">
      <c r="A383" s="552" t="s">
        <v>1807</v>
      </c>
      <c r="B383" s="552" t="s">
        <v>1406</v>
      </c>
      <c r="C383" s="553" t="s">
        <v>88</v>
      </c>
      <c r="D383" s="554" t="s">
        <v>1853</v>
      </c>
      <c r="E383" s="555">
        <v>1100</v>
      </c>
      <c r="F383" s="554" t="s">
        <v>2296</v>
      </c>
      <c r="G383" s="554" t="s">
        <v>2297</v>
      </c>
      <c r="H383" s="552" t="s">
        <v>1621</v>
      </c>
      <c r="I383" s="552" t="s">
        <v>1621</v>
      </c>
      <c r="J383" s="552" t="s">
        <v>1856</v>
      </c>
      <c r="K383" s="554">
        <v>4</v>
      </c>
      <c r="L383" s="554">
        <v>12</v>
      </c>
      <c r="M383" s="556">
        <f t="shared" si="14"/>
        <v>13200</v>
      </c>
      <c r="N383" s="552"/>
      <c r="O383" s="552"/>
      <c r="P383" s="556"/>
    </row>
    <row r="384" spans="1:16" ht="13.5" customHeight="1" x14ac:dyDescent="0.2">
      <c r="A384" s="552" t="s">
        <v>1807</v>
      </c>
      <c r="B384" s="552" t="s">
        <v>1406</v>
      </c>
      <c r="C384" s="553" t="s">
        <v>88</v>
      </c>
      <c r="D384" s="554" t="s">
        <v>1824</v>
      </c>
      <c r="E384" s="555">
        <v>1200</v>
      </c>
      <c r="F384" s="554" t="s">
        <v>2298</v>
      </c>
      <c r="G384" s="554" t="s">
        <v>2299</v>
      </c>
      <c r="H384" s="552" t="s">
        <v>1827</v>
      </c>
      <c r="I384" s="552" t="s">
        <v>1821</v>
      </c>
      <c r="J384" s="552" t="s">
        <v>1811</v>
      </c>
      <c r="K384" s="554">
        <v>2</v>
      </c>
      <c r="L384" s="554">
        <v>6</v>
      </c>
      <c r="M384" s="556">
        <f t="shared" si="14"/>
        <v>7200</v>
      </c>
      <c r="N384" s="552"/>
      <c r="O384" s="552"/>
      <c r="P384" s="556"/>
    </row>
    <row r="385" spans="1:16" ht="13.5" customHeight="1" x14ac:dyDescent="0.2">
      <c r="A385" s="552" t="s">
        <v>1807</v>
      </c>
      <c r="B385" s="552" t="s">
        <v>1406</v>
      </c>
      <c r="C385" s="553" t="s">
        <v>88</v>
      </c>
      <c r="D385" s="554" t="s">
        <v>1817</v>
      </c>
      <c r="E385" s="555">
        <v>1200</v>
      </c>
      <c r="F385" s="554" t="s">
        <v>2300</v>
      </c>
      <c r="G385" s="554" t="s">
        <v>2301</v>
      </c>
      <c r="H385" s="552" t="s">
        <v>1820</v>
      </c>
      <c r="I385" s="552" t="s">
        <v>1821</v>
      </c>
      <c r="J385" s="552" t="s">
        <v>1811</v>
      </c>
      <c r="K385" s="554">
        <v>4</v>
      </c>
      <c r="L385" s="554">
        <v>12</v>
      </c>
      <c r="M385" s="556">
        <f t="shared" si="14"/>
        <v>14400</v>
      </c>
      <c r="N385" s="552"/>
      <c r="O385" s="552"/>
      <c r="P385" s="556"/>
    </row>
    <row r="386" spans="1:16" ht="13.5" customHeight="1" x14ac:dyDescent="0.2">
      <c r="A386" s="552" t="s">
        <v>1807</v>
      </c>
      <c r="B386" s="552" t="s">
        <v>1406</v>
      </c>
      <c r="C386" s="553" t="s">
        <v>88</v>
      </c>
      <c r="D386" s="554" t="s">
        <v>1824</v>
      </c>
      <c r="E386" s="555">
        <v>1700</v>
      </c>
      <c r="F386" s="554" t="s">
        <v>2302</v>
      </c>
      <c r="G386" s="554" t="s">
        <v>2303</v>
      </c>
      <c r="H386" s="552" t="s">
        <v>1827</v>
      </c>
      <c r="I386" s="552" t="s">
        <v>1821</v>
      </c>
      <c r="J386" s="552" t="s">
        <v>1811</v>
      </c>
      <c r="K386" s="554">
        <v>2</v>
      </c>
      <c r="L386" s="554">
        <v>6</v>
      </c>
      <c r="M386" s="556">
        <f t="shared" si="14"/>
        <v>10200</v>
      </c>
      <c r="N386" s="552"/>
      <c r="O386" s="552"/>
      <c r="P386" s="556"/>
    </row>
    <row r="387" spans="1:16" ht="13.5" customHeight="1" x14ac:dyDescent="0.2">
      <c r="A387" s="552" t="s">
        <v>1807</v>
      </c>
      <c r="B387" s="552" t="s">
        <v>1406</v>
      </c>
      <c r="C387" s="553" t="s">
        <v>88</v>
      </c>
      <c r="D387" s="554" t="s">
        <v>1850</v>
      </c>
      <c r="E387" s="555">
        <v>1200</v>
      </c>
      <c r="F387" s="554" t="s">
        <v>2304</v>
      </c>
      <c r="G387" s="554" t="s">
        <v>2305</v>
      </c>
      <c r="H387" s="552" t="s">
        <v>1850</v>
      </c>
      <c r="I387" s="552" t="s">
        <v>1821</v>
      </c>
      <c r="J387" s="552" t="s">
        <v>1811</v>
      </c>
      <c r="K387" s="554">
        <v>2</v>
      </c>
      <c r="L387" s="554">
        <v>6</v>
      </c>
      <c r="M387" s="556">
        <f t="shared" si="14"/>
        <v>7200</v>
      </c>
      <c r="N387" s="552"/>
      <c r="O387" s="552"/>
      <c r="P387" s="556"/>
    </row>
    <row r="388" spans="1:16" ht="13.5" customHeight="1" x14ac:dyDescent="0.2">
      <c r="A388" s="552" t="s">
        <v>1807</v>
      </c>
      <c r="B388" s="552" t="s">
        <v>1406</v>
      </c>
      <c r="C388" s="553" t="s">
        <v>88</v>
      </c>
      <c r="D388" s="554" t="s">
        <v>1853</v>
      </c>
      <c r="E388" s="555">
        <v>1100</v>
      </c>
      <c r="F388" s="554" t="s">
        <v>2306</v>
      </c>
      <c r="G388" s="554" t="s">
        <v>2307</v>
      </c>
      <c r="H388" s="552" t="s">
        <v>1621</v>
      </c>
      <c r="I388" s="552" t="s">
        <v>1621</v>
      </c>
      <c r="J388" s="552" t="s">
        <v>1856</v>
      </c>
      <c r="K388" s="554">
        <v>4</v>
      </c>
      <c r="L388" s="554">
        <v>12</v>
      </c>
      <c r="M388" s="556">
        <f t="shared" ref="M388:M430" si="15">E388*L388</f>
        <v>13200</v>
      </c>
      <c r="N388" s="552"/>
      <c r="O388" s="552"/>
      <c r="P388" s="556"/>
    </row>
    <row r="389" spans="1:16" ht="13.5" customHeight="1" x14ac:dyDescent="0.2">
      <c r="A389" s="552" t="s">
        <v>1807</v>
      </c>
      <c r="B389" s="552" t="s">
        <v>1406</v>
      </c>
      <c r="C389" s="553" t="s">
        <v>88</v>
      </c>
      <c r="D389" s="554" t="s">
        <v>1812</v>
      </c>
      <c r="E389" s="555">
        <v>2000</v>
      </c>
      <c r="F389" s="554" t="s">
        <v>2308</v>
      </c>
      <c r="G389" s="554" t="s">
        <v>2309</v>
      </c>
      <c r="H389" s="552" t="s">
        <v>1815</v>
      </c>
      <c r="I389" s="552" t="s">
        <v>1816</v>
      </c>
      <c r="J389" s="552" t="s">
        <v>1811</v>
      </c>
      <c r="K389" s="554">
        <v>4</v>
      </c>
      <c r="L389" s="554">
        <v>12</v>
      </c>
      <c r="M389" s="556">
        <f t="shared" si="15"/>
        <v>24000</v>
      </c>
      <c r="N389" s="552"/>
      <c r="O389" s="552"/>
      <c r="P389" s="556"/>
    </row>
    <row r="390" spans="1:16" ht="13.5" customHeight="1" x14ac:dyDescent="0.2">
      <c r="A390" s="552" t="s">
        <v>1807</v>
      </c>
      <c r="B390" s="552" t="s">
        <v>1406</v>
      </c>
      <c r="C390" s="553" t="s">
        <v>88</v>
      </c>
      <c r="D390" s="554" t="s">
        <v>1824</v>
      </c>
      <c r="E390" s="555">
        <v>1200</v>
      </c>
      <c r="F390" s="554" t="s">
        <v>2310</v>
      </c>
      <c r="G390" s="554" t="s">
        <v>2311</v>
      </c>
      <c r="H390" s="552" t="s">
        <v>1827</v>
      </c>
      <c r="I390" s="552" t="s">
        <v>1821</v>
      </c>
      <c r="J390" s="552" t="s">
        <v>1811</v>
      </c>
      <c r="K390" s="554">
        <v>4</v>
      </c>
      <c r="L390" s="554">
        <v>12</v>
      </c>
      <c r="M390" s="556">
        <f t="shared" si="15"/>
        <v>14400</v>
      </c>
      <c r="N390" s="552"/>
      <c r="O390" s="552"/>
      <c r="P390" s="556"/>
    </row>
    <row r="391" spans="1:16" ht="13.5" customHeight="1" x14ac:dyDescent="0.2">
      <c r="A391" s="552" t="s">
        <v>1807</v>
      </c>
      <c r="B391" s="552" t="s">
        <v>1406</v>
      </c>
      <c r="C391" s="553" t="s">
        <v>88</v>
      </c>
      <c r="D391" s="554" t="s">
        <v>1817</v>
      </c>
      <c r="E391" s="555">
        <v>1200</v>
      </c>
      <c r="F391" s="554" t="s">
        <v>2312</v>
      </c>
      <c r="G391" s="554" t="s">
        <v>2313</v>
      </c>
      <c r="H391" s="552" t="s">
        <v>1820</v>
      </c>
      <c r="I391" s="552" t="s">
        <v>1821</v>
      </c>
      <c r="J391" s="552" t="s">
        <v>1811</v>
      </c>
      <c r="K391" s="554">
        <v>4</v>
      </c>
      <c r="L391" s="554">
        <v>12</v>
      </c>
      <c r="M391" s="556">
        <f t="shared" si="15"/>
        <v>14400</v>
      </c>
      <c r="N391" s="552"/>
      <c r="O391" s="552"/>
      <c r="P391" s="556"/>
    </row>
    <row r="392" spans="1:16" ht="13.5" customHeight="1" x14ac:dyDescent="0.2">
      <c r="A392" s="552" t="s">
        <v>1807</v>
      </c>
      <c r="B392" s="552" t="s">
        <v>1406</v>
      </c>
      <c r="C392" s="553" t="s">
        <v>88</v>
      </c>
      <c r="D392" s="554" t="s">
        <v>1808</v>
      </c>
      <c r="E392" s="555">
        <v>2200</v>
      </c>
      <c r="F392" s="554" t="s">
        <v>2314</v>
      </c>
      <c r="G392" s="554" t="s">
        <v>2315</v>
      </c>
      <c r="H392" s="554" t="s">
        <v>1808</v>
      </c>
      <c r="I392" s="554" t="s">
        <v>1808</v>
      </c>
      <c r="J392" s="552" t="s">
        <v>1811</v>
      </c>
      <c r="K392" s="554">
        <v>4</v>
      </c>
      <c r="L392" s="554">
        <v>12</v>
      </c>
      <c r="M392" s="556">
        <f t="shared" si="15"/>
        <v>26400</v>
      </c>
      <c r="N392" s="552"/>
      <c r="O392" s="552"/>
      <c r="P392" s="556"/>
    </row>
    <row r="393" spans="1:16" ht="13.5" customHeight="1" x14ac:dyDescent="0.2">
      <c r="A393" s="552" t="s">
        <v>1807</v>
      </c>
      <c r="B393" s="552" t="s">
        <v>1406</v>
      </c>
      <c r="C393" s="553" t="s">
        <v>88</v>
      </c>
      <c r="D393" s="554" t="s">
        <v>1845</v>
      </c>
      <c r="E393" s="555">
        <v>2200</v>
      </c>
      <c r="F393" s="554" t="s">
        <v>2316</v>
      </c>
      <c r="G393" s="554" t="s">
        <v>2317</v>
      </c>
      <c r="H393" s="552" t="s">
        <v>1848</v>
      </c>
      <c r="I393" s="552" t="s">
        <v>1849</v>
      </c>
      <c r="J393" s="552" t="s">
        <v>1811</v>
      </c>
      <c r="K393" s="554">
        <v>2</v>
      </c>
      <c r="L393" s="554">
        <v>6</v>
      </c>
      <c r="M393" s="556">
        <f t="shared" si="15"/>
        <v>13200</v>
      </c>
      <c r="N393" s="552"/>
      <c r="O393" s="552"/>
      <c r="P393" s="556"/>
    </row>
    <row r="394" spans="1:16" ht="13.5" customHeight="1" x14ac:dyDescent="0.2">
      <c r="A394" s="552" t="s">
        <v>1807</v>
      </c>
      <c r="B394" s="552" t="s">
        <v>1406</v>
      </c>
      <c r="C394" s="553" t="s">
        <v>88</v>
      </c>
      <c r="D394" s="554" t="s">
        <v>1824</v>
      </c>
      <c r="E394" s="555">
        <v>1200</v>
      </c>
      <c r="F394" s="554" t="s">
        <v>2318</v>
      </c>
      <c r="G394" s="554" t="s">
        <v>2319</v>
      </c>
      <c r="H394" s="552" t="s">
        <v>1827</v>
      </c>
      <c r="I394" s="552" t="s">
        <v>1821</v>
      </c>
      <c r="J394" s="552" t="s">
        <v>1811</v>
      </c>
      <c r="K394" s="554">
        <v>2</v>
      </c>
      <c r="L394" s="554">
        <v>6</v>
      </c>
      <c r="M394" s="556">
        <f t="shared" si="15"/>
        <v>7200</v>
      </c>
      <c r="N394" s="552"/>
      <c r="O394" s="552"/>
      <c r="P394" s="556"/>
    </row>
    <row r="395" spans="1:16" ht="13.5" customHeight="1" x14ac:dyDescent="0.2">
      <c r="A395" s="552" t="s">
        <v>1807</v>
      </c>
      <c r="B395" s="552" t="s">
        <v>1406</v>
      </c>
      <c r="C395" s="553" t="s">
        <v>88</v>
      </c>
      <c r="D395" s="554" t="s">
        <v>1824</v>
      </c>
      <c r="E395" s="555">
        <v>1200</v>
      </c>
      <c r="F395" s="554" t="s">
        <v>2320</v>
      </c>
      <c r="G395" s="554" t="s">
        <v>2321</v>
      </c>
      <c r="H395" s="552" t="s">
        <v>1827</v>
      </c>
      <c r="I395" s="552" t="s">
        <v>1821</v>
      </c>
      <c r="J395" s="552" t="s">
        <v>1811</v>
      </c>
      <c r="K395" s="554">
        <v>4</v>
      </c>
      <c r="L395" s="554">
        <v>12</v>
      </c>
      <c r="M395" s="556">
        <f t="shared" si="15"/>
        <v>14400</v>
      </c>
      <c r="N395" s="552"/>
      <c r="O395" s="552"/>
      <c r="P395" s="556"/>
    </row>
    <row r="396" spans="1:16" ht="13.5" customHeight="1" x14ac:dyDescent="0.2">
      <c r="A396" s="552" t="s">
        <v>1807</v>
      </c>
      <c r="B396" s="552" t="s">
        <v>1406</v>
      </c>
      <c r="C396" s="553" t="s">
        <v>88</v>
      </c>
      <c r="D396" s="554" t="s">
        <v>1824</v>
      </c>
      <c r="E396" s="555">
        <v>1600</v>
      </c>
      <c r="F396" s="554" t="s">
        <v>2322</v>
      </c>
      <c r="G396" s="554" t="s">
        <v>2323</v>
      </c>
      <c r="H396" s="552" t="s">
        <v>1827</v>
      </c>
      <c r="I396" s="552" t="s">
        <v>1821</v>
      </c>
      <c r="J396" s="552" t="s">
        <v>1811</v>
      </c>
      <c r="K396" s="554">
        <v>2</v>
      </c>
      <c r="L396" s="554">
        <v>6</v>
      </c>
      <c r="M396" s="556">
        <f t="shared" si="15"/>
        <v>9600</v>
      </c>
      <c r="N396" s="552"/>
      <c r="O396" s="552"/>
      <c r="P396" s="556"/>
    </row>
    <row r="397" spans="1:16" ht="13.5" customHeight="1" x14ac:dyDescent="0.2">
      <c r="A397" s="552" t="s">
        <v>1807</v>
      </c>
      <c r="B397" s="552" t="s">
        <v>1406</v>
      </c>
      <c r="C397" s="553" t="s">
        <v>88</v>
      </c>
      <c r="D397" s="554" t="s">
        <v>1845</v>
      </c>
      <c r="E397" s="555">
        <v>2100</v>
      </c>
      <c r="F397" s="554" t="s">
        <v>2324</v>
      </c>
      <c r="G397" s="554" t="s">
        <v>2325</v>
      </c>
      <c r="H397" s="552" t="s">
        <v>1848</v>
      </c>
      <c r="I397" s="552" t="s">
        <v>1849</v>
      </c>
      <c r="J397" s="552" t="s">
        <v>1811</v>
      </c>
      <c r="K397" s="554">
        <v>2</v>
      </c>
      <c r="L397" s="554">
        <v>6</v>
      </c>
      <c r="M397" s="556">
        <f t="shared" si="15"/>
        <v>12600</v>
      </c>
      <c r="N397" s="552"/>
      <c r="O397" s="552"/>
      <c r="P397" s="556"/>
    </row>
    <row r="398" spans="1:16" ht="13.5" customHeight="1" x14ac:dyDescent="0.2">
      <c r="A398" s="552" t="s">
        <v>1807</v>
      </c>
      <c r="B398" s="552" t="s">
        <v>1406</v>
      </c>
      <c r="C398" s="553" t="s">
        <v>88</v>
      </c>
      <c r="D398" s="554" t="s">
        <v>1845</v>
      </c>
      <c r="E398" s="555">
        <v>3800</v>
      </c>
      <c r="F398" s="554" t="s">
        <v>2326</v>
      </c>
      <c r="G398" s="554" t="s">
        <v>2327</v>
      </c>
      <c r="H398" s="552" t="s">
        <v>1848</v>
      </c>
      <c r="I398" s="552" t="s">
        <v>1849</v>
      </c>
      <c r="J398" s="552" t="s">
        <v>1811</v>
      </c>
      <c r="K398" s="554">
        <v>2</v>
      </c>
      <c r="L398" s="554">
        <v>6</v>
      </c>
      <c r="M398" s="556">
        <f t="shared" si="15"/>
        <v>22800</v>
      </c>
      <c r="N398" s="552"/>
      <c r="O398" s="552"/>
      <c r="P398" s="556"/>
    </row>
    <row r="399" spans="1:16" ht="13.5" customHeight="1" x14ac:dyDescent="0.2">
      <c r="A399" s="552" t="s">
        <v>1807</v>
      </c>
      <c r="B399" s="552" t="s">
        <v>1406</v>
      </c>
      <c r="C399" s="553" t="s">
        <v>88</v>
      </c>
      <c r="D399" s="554" t="s">
        <v>1824</v>
      </c>
      <c r="E399" s="555">
        <v>1200</v>
      </c>
      <c r="F399" s="554" t="s">
        <v>2328</v>
      </c>
      <c r="G399" s="554" t="s">
        <v>2329</v>
      </c>
      <c r="H399" s="552" t="s">
        <v>1827</v>
      </c>
      <c r="I399" s="552" t="s">
        <v>1821</v>
      </c>
      <c r="J399" s="552" t="s">
        <v>1811</v>
      </c>
      <c r="K399" s="554">
        <v>4</v>
      </c>
      <c r="L399" s="554">
        <v>12</v>
      </c>
      <c r="M399" s="556">
        <f t="shared" si="15"/>
        <v>14400</v>
      </c>
      <c r="N399" s="552"/>
      <c r="O399" s="552"/>
      <c r="P399" s="556"/>
    </row>
    <row r="400" spans="1:16" ht="13.5" customHeight="1" x14ac:dyDescent="0.2">
      <c r="A400" s="552" t="s">
        <v>1807</v>
      </c>
      <c r="B400" s="552" t="s">
        <v>1406</v>
      </c>
      <c r="C400" s="553" t="s">
        <v>88</v>
      </c>
      <c r="D400" s="554" t="s">
        <v>2032</v>
      </c>
      <c r="E400" s="555">
        <v>1200</v>
      </c>
      <c r="F400" s="554" t="s">
        <v>2330</v>
      </c>
      <c r="G400" s="554" t="s">
        <v>2331</v>
      </c>
      <c r="H400" s="552" t="s">
        <v>1862</v>
      </c>
      <c r="I400" s="552" t="s">
        <v>1821</v>
      </c>
      <c r="J400" s="552" t="s">
        <v>1811</v>
      </c>
      <c r="K400" s="554">
        <v>4</v>
      </c>
      <c r="L400" s="554">
        <v>12</v>
      </c>
      <c r="M400" s="556">
        <f t="shared" si="15"/>
        <v>14400</v>
      </c>
      <c r="N400" s="552"/>
      <c r="O400" s="552"/>
      <c r="P400" s="556"/>
    </row>
    <row r="401" spans="1:16" ht="13.5" customHeight="1" x14ac:dyDescent="0.2">
      <c r="A401" s="552" t="s">
        <v>1807</v>
      </c>
      <c r="B401" s="552" t="s">
        <v>1406</v>
      </c>
      <c r="C401" s="553" t="s">
        <v>88</v>
      </c>
      <c r="D401" s="554" t="s">
        <v>1853</v>
      </c>
      <c r="E401" s="555">
        <v>1100</v>
      </c>
      <c r="F401" s="554" t="s">
        <v>2332</v>
      </c>
      <c r="G401" s="554" t="s">
        <v>2333</v>
      </c>
      <c r="H401" s="552" t="s">
        <v>1621</v>
      </c>
      <c r="I401" s="552" t="s">
        <v>1621</v>
      </c>
      <c r="J401" s="552" t="s">
        <v>1856</v>
      </c>
      <c r="K401" s="554">
        <v>4</v>
      </c>
      <c r="L401" s="554">
        <v>12</v>
      </c>
      <c r="M401" s="556">
        <f t="shared" si="15"/>
        <v>13200</v>
      </c>
      <c r="N401" s="552"/>
      <c r="O401" s="552"/>
      <c r="P401" s="556"/>
    </row>
    <row r="402" spans="1:16" ht="13.5" customHeight="1" x14ac:dyDescent="0.2">
      <c r="A402" s="552" t="s">
        <v>1807</v>
      </c>
      <c r="B402" s="552" t="s">
        <v>1406</v>
      </c>
      <c r="C402" s="553" t="s">
        <v>88</v>
      </c>
      <c r="D402" s="554" t="s">
        <v>1824</v>
      </c>
      <c r="E402" s="555">
        <v>1700</v>
      </c>
      <c r="F402" s="554" t="s">
        <v>2334</v>
      </c>
      <c r="G402" s="554" t="s">
        <v>2335</v>
      </c>
      <c r="H402" s="552" t="s">
        <v>1827</v>
      </c>
      <c r="I402" s="552" t="s">
        <v>1821</v>
      </c>
      <c r="J402" s="552" t="s">
        <v>1811</v>
      </c>
      <c r="K402" s="554">
        <v>2</v>
      </c>
      <c r="L402" s="554">
        <v>6</v>
      </c>
      <c r="M402" s="556">
        <f t="shared" si="15"/>
        <v>10200</v>
      </c>
      <c r="N402" s="552"/>
      <c r="O402" s="552"/>
      <c r="P402" s="556"/>
    </row>
    <row r="403" spans="1:16" ht="13.5" customHeight="1" x14ac:dyDescent="0.2">
      <c r="A403" s="552" t="s">
        <v>1807</v>
      </c>
      <c r="B403" s="552" t="s">
        <v>1406</v>
      </c>
      <c r="C403" s="553" t="s">
        <v>88</v>
      </c>
      <c r="D403" s="554" t="s">
        <v>1808</v>
      </c>
      <c r="E403" s="555">
        <v>3800</v>
      </c>
      <c r="F403" s="554" t="s">
        <v>2336</v>
      </c>
      <c r="G403" s="554" t="s">
        <v>2337</v>
      </c>
      <c r="H403" s="554" t="s">
        <v>1808</v>
      </c>
      <c r="I403" s="554" t="s">
        <v>1808</v>
      </c>
      <c r="J403" s="552" t="s">
        <v>1811</v>
      </c>
      <c r="K403" s="554">
        <v>2</v>
      </c>
      <c r="L403" s="554">
        <v>6</v>
      </c>
      <c r="M403" s="556">
        <f t="shared" si="15"/>
        <v>22800</v>
      </c>
      <c r="N403" s="552"/>
      <c r="O403" s="552"/>
      <c r="P403" s="556"/>
    </row>
    <row r="404" spans="1:16" ht="13.5" customHeight="1" x14ac:dyDescent="0.2">
      <c r="A404" s="552" t="s">
        <v>1807</v>
      </c>
      <c r="B404" s="552" t="s">
        <v>1406</v>
      </c>
      <c r="C404" s="553" t="s">
        <v>88</v>
      </c>
      <c r="D404" s="554" t="s">
        <v>1817</v>
      </c>
      <c r="E404" s="555">
        <v>1200</v>
      </c>
      <c r="F404" s="554" t="s">
        <v>2338</v>
      </c>
      <c r="G404" s="554" t="s">
        <v>2339</v>
      </c>
      <c r="H404" s="552" t="s">
        <v>1820</v>
      </c>
      <c r="I404" s="552" t="s">
        <v>1821</v>
      </c>
      <c r="J404" s="552" t="s">
        <v>1811</v>
      </c>
      <c r="K404" s="554">
        <v>4</v>
      </c>
      <c r="L404" s="554">
        <v>12</v>
      </c>
      <c r="M404" s="556">
        <f t="shared" si="15"/>
        <v>14400</v>
      </c>
      <c r="N404" s="552"/>
      <c r="O404" s="552"/>
      <c r="P404" s="556"/>
    </row>
    <row r="405" spans="1:16" ht="13.5" customHeight="1" x14ac:dyDescent="0.2">
      <c r="A405" s="552" t="s">
        <v>1807</v>
      </c>
      <c r="B405" s="552" t="s">
        <v>1406</v>
      </c>
      <c r="C405" s="553" t="s">
        <v>88</v>
      </c>
      <c r="D405" s="554" t="s">
        <v>1812</v>
      </c>
      <c r="E405" s="555">
        <v>2700</v>
      </c>
      <c r="F405" s="554" t="s">
        <v>2340</v>
      </c>
      <c r="G405" s="554" t="s">
        <v>2341</v>
      </c>
      <c r="H405" s="552" t="s">
        <v>1815</v>
      </c>
      <c r="I405" s="552" t="s">
        <v>1816</v>
      </c>
      <c r="J405" s="552" t="s">
        <v>1811</v>
      </c>
      <c r="K405" s="554">
        <v>4</v>
      </c>
      <c r="L405" s="554">
        <v>12</v>
      </c>
      <c r="M405" s="556">
        <f t="shared" si="15"/>
        <v>32400</v>
      </c>
      <c r="N405" s="552"/>
      <c r="O405" s="552"/>
      <c r="P405" s="556"/>
    </row>
    <row r="406" spans="1:16" ht="13.5" customHeight="1" x14ac:dyDescent="0.2">
      <c r="A406" s="552" t="s">
        <v>1807</v>
      </c>
      <c r="B406" s="552" t="s">
        <v>1406</v>
      </c>
      <c r="C406" s="553" t="s">
        <v>88</v>
      </c>
      <c r="D406" s="554" t="s">
        <v>1808</v>
      </c>
      <c r="E406" s="555">
        <v>3800</v>
      </c>
      <c r="F406" s="554" t="s">
        <v>2342</v>
      </c>
      <c r="G406" s="554" t="s">
        <v>2343</v>
      </c>
      <c r="H406" s="554" t="s">
        <v>1808</v>
      </c>
      <c r="I406" s="554" t="s">
        <v>1808</v>
      </c>
      <c r="J406" s="552" t="s">
        <v>1811</v>
      </c>
      <c r="K406" s="554">
        <v>2</v>
      </c>
      <c r="L406" s="554">
        <v>6</v>
      </c>
      <c r="M406" s="556">
        <f t="shared" si="15"/>
        <v>22800</v>
      </c>
      <c r="N406" s="552"/>
      <c r="O406" s="552"/>
      <c r="P406" s="556"/>
    </row>
    <row r="407" spans="1:16" ht="13.5" customHeight="1" x14ac:dyDescent="0.2">
      <c r="A407" s="552" t="s">
        <v>1807</v>
      </c>
      <c r="B407" s="552" t="s">
        <v>1406</v>
      </c>
      <c r="C407" s="553" t="s">
        <v>88</v>
      </c>
      <c r="D407" s="554" t="s">
        <v>1812</v>
      </c>
      <c r="E407" s="555">
        <v>3800</v>
      </c>
      <c r="F407" s="554" t="s">
        <v>2344</v>
      </c>
      <c r="G407" s="554" t="s">
        <v>2345</v>
      </c>
      <c r="H407" s="552" t="s">
        <v>1815</v>
      </c>
      <c r="I407" s="552" t="s">
        <v>1816</v>
      </c>
      <c r="J407" s="552" t="s">
        <v>1811</v>
      </c>
      <c r="K407" s="554">
        <v>2</v>
      </c>
      <c r="L407" s="554">
        <v>6</v>
      </c>
      <c r="M407" s="556">
        <f t="shared" si="15"/>
        <v>22800</v>
      </c>
      <c r="N407" s="552"/>
      <c r="O407" s="552"/>
      <c r="P407" s="556"/>
    </row>
    <row r="408" spans="1:16" ht="13.5" customHeight="1" x14ac:dyDescent="0.2">
      <c r="A408" s="552" t="s">
        <v>1807</v>
      </c>
      <c r="B408" s="552" t="s">
        <v>1406</v>
      </c>
      <c r="C408" s="553" t="s">
        <v>88</v>
      </c>
      <c r="D408" s="554" t="s">
        <v>1812</v>
      </c>
      <c r="E408" s="555">
        <v>4000</v>
      </c>
      <c r="F408" s="554" t="s">
        <v>2346</v>
      </c>
      <c r="G408" s="554" t="s">
        <v>2347</v>
      </c>
      <c r="H408" s="552" t="s">
        <v>1815</v>
      </c>
      <c r="I408" s="552" t="s">
        <v>1816</v>
      </c>
      <c r="J408" s="552" t="s">
        <v>1811</v>
      </c>
      <c r="K408" s="554">
        <v>2</v>
      </c>
      <c r="L408" s="554">
        <v>6</v>
      </c>
      <c r="M408" s="556">
        <f t="shared" si="15"/>
        <v>24000</v>
      </c>
      <c r="N408" s="552"/>
      <c r="O408" s="552"/>
      <c r="P408" s="556"/>
    </row>
    <row r="409" spans="1:16" ht="13.5" customHeight="1" x14ac:dyDescent="0.2">
      <c r="A409" s="552" t="s">
        <v>1807</v>
      </c>
      <c r="B409" s="552" t="s">
        <v>1406</v>
      </c>
      <c r="C409" s="553" t="s">
        <v>88</v>
      </c>
      <c r="D409" s="554" t="s">
        <v>1845</v>
      </c>
      <c r="E409" s="555">
        <v>4000</v>
      </c>
      <c r="F409" s="554" t="s">
        <v>2348</v>
      </c>
      <c r="G409" s="554" t="s">
        <v>2349</v>
      </c>
      <c r="H409" s="552" t="s">
        <v>1848</v>
      </c>
      <c r="I409" s="552" t="s">
        <v>1849</v>
      </c>
      <c r="J409" s="552" t="s">
        <v>1811</v>
      </c>
      <c r="K409" s="554">
        <v>2</v>
      </c>
      <c r="L409" s="554">
        <v>6</v>
      </c>
      <c r="M409" s="556">
        <f t="shared" si="15"/>
        <v>24000</v>
      </c>
      <c r="N409" s="552"/>
      <c r="O409" s="552"/>
      <c r="P409" s="556"/>
    </row>
    <row r="410" spans="1:16" ht="13.5" customHeight="1" x14ac:dyDescent="0.2">
      <c r="A410" s="552" t="s">
        <v>1807</v>
      </c>
      <c r="B410" s="552" t="s">
        <v>1406</v>
      </c>
      <c r="C410" s="553" t="s">
        <v>88</v>
      </c>
      <c r="D410" s="554" t="s">
        <v>1808</v>
      </c>
      <c r="E410" s="555">
        <v>2300</v>
      </c>
      <c r="F410" s="554" t="s">
        <v>2350</v>
      </c>
      <c r="G410" s="554" t="s">
        <v>2351</v>
      </c>
      <c r="H410" s="554" t="s">
        <v>1808</v>
      </c>
      <c r="I410" s="554" t="s">
        <v>1808</v>
      </c>
      <c r="J410" s="552" t="s">
        <v>1811</v>
      </c>
      <c r="K410" s="554">
        <v>2</v>
      </c>
      <c r="L410" s="554">
        <v>6</v>
      </c>
      <c r="M410" s="556">
        <f t="shared" si="15"/>
        <v>13800</v>
      </c>
      <c r="N410" s="552"/>
      <c r="O410" s="552"/>
      <c r="P410" s="556"/>
    </row>
    <row r="411" spans="1:16" ht="13.5" customHeight="1" x14ac:dyDescent="0.2">
      <c r="A411" s="552" t="s">
        <v>1807</v>
      </c>
      <c r="B411" s="552" t="s">
        <v>1406</v>
      </c>
      <c r="C411" s="553" t="s">
        <v>88</v>
      </c>
      <c r="D411" s="554" t="s">
        <v>1824</v>
      </c>
      <c r="E411" s="555">
        <v>1700</v>
      </c>
      <c r="F411" s="554" t="s">
        <v>2352</v>
      </c>
      <c r="G411" s="554" t="s">
        <v>2353</v>
      </c>
      <c r="H411" s="552" t="s">
        <v>1827</v>
      </c>
      <c r="I411" s="552" t="s">
        <v>1821</v>
      </c>
      <c r="J411" s="552" t="s">
        <v>1811</v>
      </c>
      <c r="K411" s="554">
        <v>2</v>
      </c>
      <c r="L411" s="554">
        <v>6</v>
      </c>
      <c r="M411" s="556">
        <f t="shared" si="15"/>
        <v>10200</v>
      </c>
      <c r="N411" s="552"/>
      <c r="O411" s="552"/>
      <c r="P411" s="556"/>
    </row>
    <row r="412" spans="1:16" ht="13.5" customHeight="1" x14ac:dyDescent="0.2">
      <c r="A412" s="552" t="s">
        <v>1807</v>
      </c>
      <c r="B412" s="552" t="s">
        <v>1406</v>
      </c>
      <c r="C412" s="553" t="s">
        <v>88</v>
      </c>
      <c r="D412" s="554" t="s">
        <v>1853</v>
      </c>
      <c r="E412" s="555">
        <v>1100</v>
      </c>
      <c r="F412" s="554" t="s">
        <v>2354</v>
      </c>
      <c r="G412" s="554" t="s">
        <v>2355</v>
      </c>
      <c r="H412" s="552" t="s">
        <v>1621</v>
      </c>
      <c r="I412" s="552" t="s">
        <v>1621</v>
      </c>
      <c r="J412" s="552" t="s">
        <v>1856</v>
      </c>
      <c r="K412" s="554">
        <v>4</v>
      </c>
      <c r="L412" s="554">
        <v>12</v>
      </c>
      <c r="M412" s="556">
        <f t="shared" si="15"/>
        <v>13200</v>
      </c>
      <c r="N412" s="552"/>
      <c r="O412" s="552"/>
      <c r="P412" s="556"/>
    </row>
    <row r="413" spans="1:16" ht="13.5" customHeight="1" x14ac:dyDescent="0.2">
      <c r="A413" s="552" t="s">
        <v>1807</v>
      </c>
      <c r="B413" s="552" t="s">
        <v>1406</v>
      </c>
      <c r="C413" s="553" t="s">
        <v>88</v>
      </c>
      <c r="D413" s="554" t="s">
        <v>1817</v>
      </c>
      <c r="E413" s="555">
        <v>1200</v>
      </c>
      <c r="F413" s="554" t="s">
        <v>2356</v>
      </c>
      <c r="G413" s="554" t="s">
        <v>2357</v>
      </c>
      <c r="H413" s="552" t="s">
        <v>1820</v>
      </c>
      <c r="I413" s="552" t="s">
        <v>1821</v>
      </c>
      <c r="J413" s="552" t="s">
        <v>1811</v>
      </c>
      <c r="K413" s="554">
        <v>4</v>
      </c>
      <c r="L413" s="554">
        <v>12</v>
      </c>
      <c r="M413" s="556">
        <f t="shared" si="15"/>
        <v>14400</v>
      </c>
      <c r="N413" s="552"/>
      <c r="O413" s="552"/>
      <c r="P413" s="556"/>
    </row>
    <row r="414" spans="1:16" ht="13.5" customHeight="1" x14ac:dyDescent="0.2">
      <c r="A414" s="552" t="s">
        <v>1807</v>
      </c>
      <c r="B414" s="552" t="s">
        <v>1406</v>
      </c>
      <c r="C414" s="553" t="s">
        <v>88</v>
      </c>
      <c r="D414" s="554" t="s">
        <v>1824</v>
      </c>
      <c r="E414" s="555">
        <v>1800</v>
      </c>
      <c r="F414" s="554" t="s">
        <v>2358</v>
      </c>
      <c r="G414" s="554" t="s">
        <v>2359</v>
      </c>
      <c r="H414" s="552" t="s">
        <v>1827</v>
      </c>
      <c r="I414" s="552" t="s">
        <v>1821</v>
      </c>
      <c r="J414" s="552" t="s">
        <v>1811</v>
      </c>
      <c r="K414" s="554">
        <v>2</v>
      </c>
      <c r="L414" s="554">
        <v>6</v>
      </c>
      <c r="M414" s="556">
        <f t="shared" si="15"/>
        <v>10800</v>
      </c>
      <c r="N414" s="552"/>
      <c r="O414" s="552"/>
      <c r="P414" s="556"/>
    </row>
    <row r="415" spans="1:16" ht="13.5" customHeight="1" x14ac:dyDescent="0.2">
      <c r="A415" s="552" t="s">
        <v>1807</v>
      </c>
      <c r="B415" s="552" t="s">
        <v>1406</v>
      </c>
      <c r="C415" s="553" t="s">
        <v>88</v>
      </c>
      <c r="D415" s="554" t="s">
        <v>2032</v>
      </c>
      <c r="E415" s="555">
        <v>1200</v>
      </c>
      <c r="F415" s="554" t="s">
        <v>2360</v>
      </c>
      <c r="G415" s="554" t="s">
        <v>2361</v>
      </c>
      <c r="H415" s="552" t="s">
        <v>1862</v>
      </c>
      <c r="I415" s="552" t="s">
        <v>1821</v>
      </c>
      <c r="J415" s="552" t="s">
        <v>1811</v>
      </c>
      <c r="K415" s="554">
        <v>4</v>
      </c>
      <c r="L415" s="554">
        <v>12</v>
      </c>
      <c r="M415" s="556">
        <f t="shared" si="15"/>
        <v>14400</v>
      </c>
      <c r="N415" s="552"/>
      <c r="O415" s="552"/>
      <c r="P415" s="556"/>
    </row>
    <row r="416" spans="1:16" ht="13.5" customHeight="1" x14ac:dyDescent="0.2">
      <c r="A416" s="552" t="s">
        <v>1807</v>
      </c>
      <c r="B416" s="552" t="s">
        <v>1406</v>
      </c>
      <c r="C416" s="553" t="s">
        <v>88</v>
      </c>
      <c r="D416" s="554" t="s">
        <v>1812</v>
      </c>
      <c r="E416" s="555">
        <v>2500</v>
      </c>
      <c r="F416" s="554" t="s">
        <v>2362</v>
      </c>
      <c r="G416" s="554" t="s">
        <v>2363</v>
      </c>
      <c r="H416" s="552" t="s">
        <v>1815</v>
      </c>
      <c r="I416" s="552" t="s">
        <v>1816</v>
      </c>
      <c r="J416" s="552" t="s">
        <v>1811</v>
      </c>
      <c r="K416" s="554">
        <v>2</v>
      </c>
      <c r="L416" s="554">
        <v>6</v>
      </c>
      <c r="M416" s="556">
        <f t="shared" si="15"/>
        <v>15000</v>
      </c>
      <c r="N416" s="552"/>
      <c r="O416" s="552"/>
      <c r="P416" s="556"/>
    </row>
    <row r="417" spans="1:16" ht="13.5" customHeight="1" x14ac:dyDescent="0.2">
      <c r="A417" s="552" t="s">
        <v>1807</v>
      </c>
      <c r="B417" s="552" t="s">
        <v>1406</v>
      </c>
      <c r="C417" s="553" t="s">
        <v>88</v>
      </c>
      <c r="D417" s="554" t="s">
        <v>1824</v>
      </c>
      <c r="E417" s="555">
        <v>1700</v>
      </c>
      <c r="F417" s="554" t="s">
        <v>2364</v>
      </c>
      <c r="G417" s="554" t="s">
        <v>2365</v>
      </c>
      <c r="H417" s="552" t="s">
        <v>1827</v>
      </c>
      <c r="I417" s="552" t="s">
        <v>1821</v>
      </c>
      <c r="J417" s="552" t="s">
        <v>1811</v>
      </c>
      <c r="K417" s="554">
        <v>2</v>
      </c>
      <c r="L417" s="554">
        <v>6</v>
      </c>
      <c r="M417" s="556">
        <f t="shared" si="15"/>
        <v>10200</v>
      </c>
      <c r="N417" s="552"/>
      <c r="O417" s="552"/>
      <c r="P417" s="556"/>
    </row>
    <row r="418" spans="1:16" ht="13.5" customHeight="1" x14ac:dyDescent="0.2">
      <c r="A418" s="552" t="s">
        <v>1807</v>
      </c>
      <c r="B418" s="552" t="s">
        <v>1406</v>
      </c>
      <c r="C418" s="553" t="s">
        <v>88</v>
      </c>
      <c r="D418" s="554" t="s">
        <v>1850</v>
      </c>
      <c r="E418" s="555">
        <v>1300</v>
      </c>
      <c r="F418" s="554" t="s">
        <v>2366</v>
      </c>
      <c r="G418" s="554" t="s">
        <v>2367</v>
      </c>
      <c r="H418" s="552" t="s">
        <v>1850</v>
      </c>
      <c r="I418" s="552" t="s">
        <v>1821</v>
      </c>
      <c r="J418" s="552" t="s">
        <v>1811</v>
      </c>
      <c r="K418" s="554">
        <v>4</v>
      </c>
      <c r="L418" s="554">
        <v>12</v>
      </c>
      <c r="M418" s="556">
        <f t="shared" si="15"/>
        <v>15600</v>
      </c>
      <c r="N418" s="552"/>
      <c r="O418" s="552"/>
      <c r="P418" s="556"/>
    </row>
    <row r="419" spans="1:16" ht="13.5" customHeight="1" x14ac:dyDescent="0.2">
      <c r="A419" s="552" t="s">
        <v>1807</v>
      </c>
      <c r="B419" s="552" t="s">
        <v>1406</v>
      </c>
      <c r="C419" s="553" t="s">
        <v>88</v>
      </c>
      <c r="D419" s="554" t="s">
        <v>1808</v>
      </c>
      <c r="E419" s="555">
        <v>4000</v>
      </c>
      <c r="F419" s="554" t="s">
        <v>2368</v>
      </c>
      <c r="G419" s="554" t="s">
        <v>2369</v>
      </c>
      <c r="H419" s="554" t="s">
        <v>1808</v>
      </c>
      <c r="I419" s="554" t="s">
        <v>1808</v>
      </c>
      <c r="J419" s="552" t="s">
        <v>1811</v>
      </c>
      <c r="K419" s="554">
        <v>2</v>
      </c>
      <c r="L419" s="554">
        <v>6</v>
      </c>
      <c r="M419" s="556">
        <f t="shared" si="15"/>
        <v>24000</v>
      </c>
      <c r="N419" s="552"/>
      <c r="O419" s="552"/>
      <c r="P419" s="556"/>
    </row>
    <row r="420" spans="1:16" ht="13.5" customHeight="1" x14ac:dyDescent="0.2">
      <c r="A420" s="552" t="s">
        <v>1807</v>
      </c>
      <c r="B420" s="552" t="s">
        <v>1406</v>
      </c>
      <c r="C420" s="553" t="s">
        <v>88</v>
      </c>
      <c r="D420" s="554" t="s">
        <v>1853</v>
      </c>
      <c r="E420" s="555">
        <v>1100</v>
      </c>
      <c r="F420" s="554" t="s">
        <v>2370</v>
      </c>
      <c r="G420" s="554" t="s">
        <v>2371</v>
      </c>
      <c r="H420" s="552" t="s">
        <v>1621</v>
      </c>
      <c r="I420" s="552" t="s">
        <v>1621</v>
      </c>
      <c r="J420" s="552" t="s">
        <v>1856</v>
      </c>
      <c r="K420" s="554">
        <v>4</v>
      </c>
      <c r="L420" s="554">
        <v>12</v>
      </c>
      <c r="M420" s="556">
        <f t="shared" si="15"/>
        <v>13200</v>
      </c>
      <c r="N420" s="552"/>
      <c r="O420" s="552"/>
      <c r="P420" s="556"/>
    </row>
    <row r="421" spans="1:16" ht="13.5" customHeight="1" x14ac:dyDescent="0.2">
      <c r="A421" s="552" t="s">
        <v>1807</v>
      </c>
      <c r="B421" s="552" t="s">
        <v>1406</v>
      </c>
      <c r="C421" s="553" t="s">
        <v>88</v>
      </c>
      <c r="D421" s="554" t="s">
        <v>1808</v>
      </c>
      <c r="E421" s="555">
        <v>2300</v>
      </c>
      <c r="F421" s="554" t="s">
        <v>2372</v>
      </c>
      <c r="G421" s="554" t="s">
        <v>2373</v>
      </c>
      <c r="H421" s="554" t="s">
        <v>1808</v>
      </c>
      <c r="I421" s="554" t="s">
        <v>1808</v>
      </c>
      <c r="J421" s="552" t="s">
        <v>1811</v>
      </c>
      <c r="K421" s="554">
        <v>2</v>
      </c>
      <c r="L421" s="554">
        <v>6</v>
      </c>
      <c r="M421" s="556">
        <f t="shared" si="15"/>
        <v>13800</v>
      </c>
      <c r="N421" s="552"/>
      <c r="O421" s="552"/>
      <c r="P421" s="556"/>
    </row>
    <row r="422" spans="1:16" ht="13.5" customHeight="1" x14ac:dyDescent="0.2">
      <c r="A422" s="552" t="s">
        <v>1807</v>
      </c>
      <c r="B422" s="552" t="s">
        <v>1406</v>
      </c>
      <c r="C422" s="553" t="s">
        <v>88</v>
      </c>
      <c r="D422" s="554" t="s">
        <v>1918</v>
      </c>
      <c r="E422" s="555">
        <v>4000</v>
      </c>
      <c r="F422" s="554" t="s">
        <v>2374</v>
      </c>
      <c r="G422" s="554" t="s">
        <v>2375</v>
      </c>
      <c r="H422" s="552" t="s">
        <v>1921</v>
      </c>
      <c r="I422" s="552" t="s">
        <v>1816</v>
      </c>
      <c r="J422" s="552" t="s">
        <v>1811</v>
      </c>
      <c r="K422" s="554">
        <v>2</v>
      </c>
      <c r="L422" s="554">
        <v>3</v>
      </c>
      <c r="M422" s="556">
        <f t="shared" si="15"/>
        <v>12000</v>
      </c>
      <c r="N422" s="552"/>
      <c r="O422" s="552"/>
      <c r="P422" s="556"/>
    </row>
    <row r="423" spans="1:16" ht="13.5" customHeight="1" x14ac:dyDescent="0.2">
      <c r="A423" s="552" t="s">
        <v>1807</v>
      </c>
      <c r="B423" s="552" t="s">
        <v>1406</v>
      </c>
      <c r="C423" s="553" t="s">
        <v>88</v>
      </c>
      <c r="D423" s="554" t="s">
        <v>1812</v>
      </c>
      <c r="E423" s="555">
        <v>2300</v>
      </c>
      <c r="F423" s="554" t="s">
        <v>2376</v>
      </c>
      <c r="G423" s="554" t="s">
        <v>2377</v>
      </c>
      <c r="H423" s="552" t="s">
        <v>1815</v>
      </c>
      <c r="I423" s="552" t="s">
        <v>1816</v>
      </c>
      <c r="J423" s="552" t="s">
        <v>1811</v>
      </c>
      <c r="K423" s="554">
        <v>4</v>
      </c>
      <c r="L423" s="554">
        <v>12</v>
      </c>
      <c r="M423" s="556">
        <f t="shared" si="15"/>
        <v>27600</v>
      </c>
      <c r="N423" s="552"/>
      <c r="O423" s="552"/>
      <c r="P423" s="556"/>
    </row>
    <row r="424" spans="1:16" ht="13.5" customHeight="1" x14ac:dyDescent="0.2">
      <c r="A424" s="552" t="s">
        <v>1807</v>
      </c>
      <c r="B424" s="552" t="s">
        <v>1406</v>
      </c>
      <c r="C424" s="553" t="s">
        <v>88</v>
      </c>
      <c r="D424" s="554" t="s">
        <v>1812</v>
      </c>
      <c r="E424" s="555">
        <v>2300</v>
      </c>
      <c r="F424" s="554" t="s">
        <v>2378</v>
      </c>
      <c r="G424" s="554" t="s">
        <v>2379</v>
      </c>
      <c r="H424" s="552" t="s">
        <v>1815</v>
      </c>
      <c r="I424" s="552" t="s">
        <v>1816</v>
      </c>
      <c r="J424" s="552" t="s">
        <v>1811</v>
      </c>
      <c r="K424" s="554">
        <v>4</v>
      </c>
      <c r="L424" s="554">
        <v>12</v>
      </c>
      <c r="M424" s="556">
        <f t="shared" si="15"/>
        <v>27600</v>
      </c>
      <c r="N424" s="552"/>
      <c r="O424" s="552"/>
      <c r="P424" s="556"/>
    </row>
    <row r="425" spans="1:16" ht="13.5" customHeight="1" x14ac:dyDescent="0.2">
      <c r="A425" s="552" t="s">
        <v>1807</v>
      </c>
      <c r="B425" s="552" t="s">
        <v>1406</v>
      </c>
      <c r="C425" s="553" t="s">
        <v>88</v>
      </c>
      <c r="D425" s="554" t="s">
        <v>1817</v>
      </c>
      <c r="E425" s="555">
        <v>1400</v>
      </c>
      <c r="F425" s="554" t="s">
        <v>2380</v>
      </c>
      <c r="G425" s="554" t="s">
        <v>2381</v>
      </c>
      <c r="H425" s="552" t="s">
        <v>1820</v>
      </c>
      <c r="I425" s="552" t="s">
        <v>1821</v>
      </c>
      <c r="J425" s="552" t="s">
        <v>1811</v>
      </c>
      <c r="K425" s="554">
        <v>4</v>
      </c>
      <c r="L425" s="554">
        <v>12</v>
      </c>
      <c r="M425" s="556">
        <f t="shared" si="15"/>
        <v>16800</v>
      </c>
      <c r="N425" s="552"/>
      <c r="O425" s="552"/>
      <c r="P425" s="556"/>
    </row>
    <row r="426" spans="1:16" ht="13.5" customHeight="1" x14ac:dyDescent="0.2">
      <c r="A426" s="552" t="s">
        <v>1807</v>
      </c>
      <c r="B426" s="552" t="s">
        <v>1406</v>
      </c>
      <c r="C426" s="553" t="s">
        <v>88</v>
      </c>
      <c r="D426" s="554" t="s">
        <v>1812</v>
      </c>
      <c r="E426" s="555">
        <v>4000</v>
      </c>
      <c r="F426" s="554" t="s">
        <v>2382</v>
      </c>
      <c r="G426" s="554" t="s">
        <v>2383</v>
      </c>
      <c r="H426" s="552" t="s">
        <v>1815</v>
      </c>
      <c r="I426" s="552" t="s">
        <v>1816</v>
      </c>
      <c r="J426" s="552" t="s">
        <v>1811</v>
      </c>
      <c r="K426" s="554">
        <v>2</v>
      </c>
      <c r="L426" s="554">
        <v>6</v>
      </c>
      <c r="M426" s="556">
        <f t="shared" si="15"/>
        <v>24000</v>
      </c>
      <c r="N426" s="552"/>
      <c r="O426" s="552"/>
      <c r="P426" s="556"/>
    </row>
    <row r="427" spans="1:16" ht="13.5" customHeight="1" x14ac:dyDescent="0.2">
      <c r="A427" s="552" t="s">
        <v>1807</v>
      </c>
      <c r="B427" s="552" t="s">
        <v>1406</v>
      </c>
      <c r="C427" s="553" t="s">
        <v>88</v>
      </c>
      <c r="D427" s="554" t="s">
        <v>1824</v>
      </c>
      <c r="E427" s="555">
        <v>1700</v>
      </c>
      <c r="F427" s="554" t="s">
        <v>2384</v>
      </c>
      <c r="G427" s="554" t="s">
        <v>2385</v>
      </c>
      <c r="H427" s="552" t="s">
        <v>1827</v>
      </c>
      <c r="I427" s="552" t="s">
        <v>1821</v>
      </c>
      <c r="J427" s="552" t="s">
        <v>1811</v>
      </c>
      <c r="K427" s="554">
        <v>2</v>
      </c>
      <c r="L427" s="554">
        <v>6</v>
      </c>
      <c r="M427" s="556">
        <f t="shared" si="15"/>
        <v>10200</v>
      </c>
      <c r="N427" s="552"/>
      <c r="O427" s="552"/>
      <c r="P427" s="556"/>
    </row>
    <row r="428" spans="1:16" ht="13.5" customHeight="1" x14ac:dyDescent="0.2">
      <c r="A428" s="552" t="s">
        <v>1807</v>
      </c>
      <c r="B428" s="552" t="s">
        <v>1406</v>
      </c>
      <c r="C428" s="553" t="s">
        <v>88</v>
      </c>
      <c r="D428" s="554" t="s">
        <v>1824</v>
      </c>
      <c r="E428" s="555">
        <v>1300</v>
      </c>
      <c r="F428" s="554" t="s">
        <v>2386</v>
      </c>
      <c r="G428" s="554" t="s">
        <v>2387</v>
      </c>
      <c r="H428" s="552" t="s">
        <v>1827</v>
      </c>
      <c r="I428" s="552" t="s">
        <v>1821</v>
      </c>
      <c r="J428" s="552" t="s">
        <v>1811</v>
      </c>
      <c r="K428" s="554">
        <v>2</v>
      </c>
      <c r="L428" s="554">
        <v>6</v>
      </c>
      <c r="M428" s="556">
        <f t="shared" si="15"/>
        <v>7800</v>
      </c>
      <c r="N428" s="552"/>
      <c r="O428" s="552"/>
      <c r="P428" s="556"/>
    </row>
    <row r="429" spans="1:16" ht="13.5" customHeight="1" x14ac:dyDescent="0.2">
      <c r="A429" s="552" t="s">
        <v>1807</v>
      </c>
      <c r="B429" s="552" t="s">
        <v>1406</v>
      </c>
      <c r="C429" s="553" t="s">
        <v>88</v>
      </c>
      <c r="D429" s="554" t="s">
        <v>1808</v>
      </c>
      <c r="E429" s="555">
        <v>2300</v>
      </c>
      <c r="F429" s="554" t="s">
        <v>2388</v>
      </c>
      <c r="G429" s="554" t="s">
        <v>2389</v>
      </c>
      <c r="H429" s="554" t="s">
        <v>1808</v>
      </c>
      <c r="I429" s="554" t="s">
        <v>1808</v>
      </c>
      <c r="J429" s="552" t="s">
        <v>1811</v>
      </c>
      <c r="K429" s="554">
        <v>4</v>
      </c>
      <c r="L429" s="554">
        <v>12</v>
      </c>
      <c r="M429" s="556">
        <f t="shared" si="15"/>
        <v>27600</v>
      </c>
      <c r="N429" s="552"/>
      <c r="O429" s="552"/>
      <c r="P429" s="556"/>
    </row>
    <row r="430" spans="1:16" ht="13.5" customHeight="1" x14ac:dyDescent="0.2">
      <c r="A430" s="552" t="s">
        <v>1807</v>
      </c>
      <c r="B430" s="552" t="s">
        <v>1406</v>
      </c>
      <c r="C430" s="553" t="s">
        <v>88</v>
      </c>
      <c r="D430" s="554" t="s">
        <v>1824</v>
      </c>
      <c r="E430" s="555">
        <v>1200</v>
      </c>
      <c r="F430" s="554" t="s">
        <v>2390</v>
      </c>
      <c r="G430" s="554" t="s">
        <v>2391</v>
      </c>
      <c r="H430" s="552" t="s">
        <v>1827</v>
      </c>
      <c r="I430" s="552" t="s">
        <v>1821</v>
      </c>
      <c r="J430" s="552" t="s">
        <v>1811</v>
      </c>
      <c r="K430" s="554">
        <v>2</v>
      </c>
      <c r="L430" s="554">
        <v>6</v>
      </c>
      <c r="M430" s="556">
        <f t="shared" si="15"/>
        <v>7200</v>
      </c>
      <c r="N430" s="552"/>
      <c r="O430" s="552"/>
      <c r="P430" s="556"/>
    </row>
    <row r="431" spans="1:16" ht="13.5" customHeight="1" x14ac:dyDescent="0.2">
      <c r="A431" s="552" t="s">
        <v>1807</v>
      </c>
      <c r="B431" s="552" t="s">
        <v>1406</v>
      </c>
      <c r="C431" s="553" t="s">
        <v>88</v>
      </c>
      <c r="D431" s="554" t="s">
        <v>1808</v>
      </c>
      <c r="E431" s="555">
        <v>2640</v>
      </c>
      <c r="F431" s="554" t="s">
        <v>1809</v>
      </c>
      <c r="G431" s="554" t="s">
        <v>1810</v>
      </c>
      <c r="H431" s="552" t="s">
        <v>1808</v>
      </c>
      <c r="I431" s="552" t="s">
        <v>1989</v>
      </c>
      <c r="J431" s="552" t="s">
        <v>1811</v>
      </c>
      <c r="K431" s="557"/>
      <c r="L431" s="557"/>
      <c r="M431" s="556"/>
      <c r="N431" s="552">
        <v>2</v>
      </c>
      <c r="O431" s="552">
        <v>6</v>
      </c>
      <c r="P431" s="556">
        <v>15840</v>
      </c>
    </row>
    <row r="432" spans="1:16" ht="13.5" customHeight="1" x14ac:dyDescent="0.2">
      <c r="A432" s="552" t="s">
        <v>1807</v>
      </c>
      <c r="B432" s="552" t="s">
        <v>1406</v>
      </c>
      <c r="C432" s="553" t="s">
        <v>88</v>
      </c>
      <c r="D432" s="554" t="s">
        <v>1812</v>
      </c>
      <c r="E432" s="555">
        <v>3500</v>
      </c>
      <c r="F432" s="554" t="s">
        <v>1813</v>
      </c>
      <c r="G432" s="554" t="s">
        <v>1814</v>
      </c>
      <c r="H432" s="552" t="s">
        <v>1815</v>
      </c>
      <c r="I432" s="552" t="s">
        <v>2392</v>
      </c>
      <c r="J432" s="552" t="s">
        <v>1811</v>
      </c>
      <c r="K432" s="557"/>
      <c r="L432" s="557"/>
      <c r="M432" s="556"/>
      <c r="N432" s="552">
        <v>4</v>
      </c>
      <c r="O432" s="552">
        <v>6</v>
      </c>
      <c r="P432" s="556">
        <v>21000</v>
      </c>
    </row>
    <row r="433" spans="1:16" ht="13.5" customHeight="1" x14ac:dyDescent="0.2">
      <c r="A433" s="552" t="s">
        <v>1807</v>
      </c>
      <c r="B433" s="552" t="s">
        <v>1406</v>
      </c>
      <c r="C433" s="553" t="s">
        <v>88</v>
      </c>
      <c r="D433" s="554" t="s">
        <v>1817</v>
      </c>
      <c r="E433" s="555">
        <v>1440</v>
      </c>
      <c r="F433" s="554" t="s">
        <v>1818</v>
      </c>
      <c r="G433" s="554" t="s">
        <v>1819</v>
      </c>
      <c r="H433" s="552" t="s">
        <v>1820</v>
      </c>
      <c r="I433" s="552" t="s">
        <v>2393</v>
      </c>
      <c r="J433" s="552" t="s">
        <v>2394</v>
      </c>
      <c r="K433" s="557"/>
      <c r="L433" s="557"/>
      <c r="M433" s="556"/>
      <c r="N433" s="552">
        <v>2</v>
      </c>
      <c r="O433" s="552">
        <v>6</v>
      </c>
      <c r="P433" s="556">
        <v>8640</v>
      </c>
    </row>
    <row r="434" spans="1:16" ht="13.5" customHeight="1" x14ac:dyDescent="0.2">
      <c r="A434" s="552" t="s">
        <v>1807</v>
      </c>
      <c r="B434" s="552" t="s">
        <v>1406</v>
      </c>
      <c r="C434" s="553" t="s">
        <v>88</v>
      </c>
      <c r="D434" s="554" t="s">
        <v>1812</v>
      </c>
      <c r="E434" s="555">
        <v>3500</v>
      </c>
      <c r="F434" s="554" t="s">
        <v>1822</v>
      </c>
      <c r="G434" s="554" t="s">
        <v>1823</v>
      </c>
      <c r="H434" s="552" t="s">
        <v>1815</v>
      </c>
      <c r="I434" s="552" t="s">
        <v>2392</v>
      </c>
      <c r="J434" s="552" t="s">
        <v>1811</v>
      </c>
      <c r="K434" s="557"/>
      <c r="L434" s="557"/>
      <c r="M434" s="556"/>
      <c r="N434" s="552">
        <v>4</v>
      </c>
      <c r="O434" s="552">
        <v>6</v>
      </c>
      <c r="P434" s="556">
        <v>21000</v>
      </c>
    </row>
    <row r="435" spans="1:16" ht="13.5" customHeight="1" x14ac:dyDescent="0.2">
      <c r="A435" s="552" t="s">
        <v>1807</v>
      </c>
      <c r="B435" s="552" t="s">
        <v>1406</v>
      </c>
      <c r="C435" s="553" t="s">
        <v>88</v>
      </c>
      <c r="D435" s="554" t="s">
        <v>1824</v>
      </c>
      <c r="E435" s="555">
        <v>1600</v>
      </c>
      <c r="F435" s="554" t="s">
        <v>1825</v>
      </c>
      <c r="G435" s="554" t="s">
        <v>1826</v>
      </c>
      <c r="H435" s="552" t="s">
        <v>1827</v>
      </c>
      <c r="I435" s="552" t="s">
        <v>2393</v>
      </c>
      <c r="J435" s="552" t="s">
        <v>1811</v>
      </c>
      <c r="K435" s="557"/>
      <c r="L435" s="557"/>
      <c r="M435" s="556"/>
      <c r="N435" s="552">
        <v>4</v>
      </c>
      <c r="O435" s="552">
        <v>6</v>
      </c>
      <c r="P435" s="556">
        <v>9600</v>
      </c>
    </row>
    <row r="436" spans="1:16" ht="13.5" customHeight="1" x14ac:dyDescent="0.2">
      <c r="A436" s="552" t="s">
        <v>1807</v>
      </c>
      <c r="B436" s="552" t="s">
        <v>1406</v>
      </c>
      <c r="C436" s="553" t="s">
        <v>88</v>
      </c>
      <c r="D436" s="554" t="s">
        <v>1808</v>
      </c>
      <c r="E436" s="555">
        <v>2700</v>
      </c>
      <c r="F436" s="554" t="s">
        <v>1829</v>
      </c>
      <c r="G436" s="554" t="s">
        <v>1830</v>
      </c>
      <c r="H436" s="552" t="s">
        <v>1808</v>
      </c>
      <c r="I436" s="552" t="s">
        <v>1808</v>
      </c>
      <c r="J436" s="552" t="s">
        <v>1811</v>
      </c>
      <c r="K436" s="557"/>
      <c r="L436" s="557"/>
      <c r="M436" s="556"/>
      <c r="N436" s="552">
        <v>2</v>
      </c>
      <c r="O436" s="552">
        <v>6</v>
      </c>
      <c r="P436" s="556">
        <v>16200</v>
      </c>
    </row>
    <row r="437" spans="1:16" ht="13.5" customHeight="1" x14ac:dyDescent="0.2">
      <c r="A437" s="552" t="s">
        <v>1807</v>
      </c>
      <c r="B437" s="552" t="s">
        <v>1406</v>
      </c>
      <c r="C437" s="553" t="s">
        <v>88</v>
      </c>
      <c r="D437" s="554" t="s">
        <v>1812</v>
      </c>
      <c r="E437" s="555">
        <v>3500</v>
      </c>
      <c r="F437" s="554" t="s">
        <v>1831</v>
      </c>
      <c r="G437" s="554" t="s">
        <v>1832</v>
      </c>
      <c r="H437" s="552" t="s">
        <v>1815</v>
      </c>
      <c r="I437" s="552" t="s">
        <v>2392</v>
      </c>
      <c r="J437" s="552" t="s">
        <v>1811</v>
      </c>
      <c r="K437" s="557"/>
      <c r="L437" s="557"/>
      <c r="M437" s="556"/>
      <c r="N437" s="552">
        <v>4</v>
      </c>
      <c r="O437" s="552">
        <v>6</v>
      </c>
      <c r="P437" s="556">
        <v>21000</v>
      </c>
    </row>
    <row r="438" spans="1:16" ht="13.5" customHeight="1" x14ac:dyDescent="0.2">
      <c r="A438" s="552" t="s">
        <v>1807</v>
      </c>
      <c r="B438" s="552" t="s">
        <v>1406</v>
      </c>
      <c r="C438" s="553" t="s">
        <v>88</v>
      </c>
      <c r="D438" s="554" t="s">
        <v>1824</v>
      </c>
      <c r="E438" s="555">
        <v>1500</v>
      </c>
      <c r="F438" s="554" t="s">
        <v>2395</v>
      </c>
      <c r="G438" s="554" t="s">
        <v>2396</v>
      </c>
      <c r="H438" s="552" t="s">
        <v>1827</v>
      </c>
      <c r="I438" s="552" t="s">
        <v>2393</v>
      </c>
      <c r="J438" s="552" t="s">
        <v>1811</v>
      </c>
      <c r="K438" s="557"/>
      <c r="L438" s="557"/>
      <c r="M438" s="556"/>
      <c r="N438" s="552">
        <v>4</v>
      </c>
      <c r="O438" s="552">
        <v>6</v>
      </c>
      <c r="P438" s="556">
        <v>9000</v>
      </c>
    </row>
    <row r="439" spans="1:16" ht="13.5" customHeight="1" x14ac:dyDescent="0.2">
      <c r="A439" s="552" t="s">
        <v>1807</v>
      </c>
      <c r="B439" s="552" t="s">
        <v>1406</v>
      </c>
      <c r="C439" s="553" t="s">
        <v>88</v>
      </c>
      <c r="D439" s="554" t="s">
        <v>1812</v>
      </c>
      <c r="E439" s="555">
        <v>2300</v>
      </c>
      <c r="F439" s="554" t="s">
        <v>1843</v>
      </c>
      <c r="G439" s="554" t="s">
        <v>1844</v>
      </c>
      <c r="H439" s="552" t="s">
        <v>1815</v>
      </c>
      <c r="I439" s="552" t="s">
        <v>2392</v>
      </c>
      <c r="J439" s="552" t="s">
        <v>1811</v>
      </c>
      <c r="K439" s="557"/>
      <c r="L439" s="557"/>
      <c r="M439" s="556"/>
      <c r="N439" s="552">
        <v>2</v>
      </c>
      <c r="O439" s="552">
        <v>6</v>
      </c>
      <c r="P439" s="556">
        <v>13800</v>
      </c>
    </row>
    <row r="440" spans="1:16" ht="13.5" customHeight="1" x14ac:dyDescent="0.2">
      <c r="A440" s="552" t="s">
        <v>1807</v>
      </c>
      <c r="B440" s="552" t="s">
        <v>1406</v>
      </c>
      <c r="C440" s="553" t="s">
        <v>88</v>
      </c>
      <c r="D440" s="554" t="s">
        <v>1808</v>
      </c>
      <c r="E440" s="555">
        <v>3500</v>
      </c>
      <c r="F440" s="554" t="s">
        <v>2397</v>
      </c>
      <c r="G440" s="554" t="s">
        <v>2398</v>
      </c>
      <c r="H440" s="552" t="s">
        <v>1808</v>
      </c>
      <c r="I440" s="552" t="s">
        <v>1989</v>
      </c>
      <c r="J440" s="552" t="s">
        <v>1811</v>
      </c>
      <c r="K440" s="557"/>
      <c r="L440" s="557"/>
      <c r="M440" s="556"/>
      <c r="N440" s="552">
        <v>4</v>
      </c>
      <c r="O440" s="552">
        <v>6</v>
      </c>
      <c r="P440" s="556">
        <v>21000</v>
      </c>
    </row>
    <row r="441" spans="1:16" ht="13.5" customHeight="1" x14ac:dyDescent="0.2">
      <c r="A441" s="552" t="s">
        <v>1807</v>
      </c>
      <c r="B441" s="552" t="s">
        <v>1406</v>
      </c>
      <c r="C441" s="553" t="s">
        <v>88</v>
      </c>
      <c r="D441" s="554" t="s">
        <v>1850</v>
      </c>
      <c r="E441" s="555">
        <v>1600</v>
      </c>
      <c r="F441" s="554" t="s">
        <v>1851</v>
      </c>
      <c r="G441" s="554" t="s">
        <v>1852</v>
      </c>
      <c r="H441" s="552" t="s">
        <v>1850</v>
      </c>
      <c r="I441" s="552" t="s">
        <v>2393</v>
      </c>
      <c r="J441" s="552" t="s">
        <v>1811</v>
      </c>
      <c r="K441" s="557"/>
      <c r="L441" s="557"/>
      <c r="M441" s="556"/>
      <c r="N441" s="552">
        <v>4</v>
      </c>
      <c r="O441" s="552">
        <v>6</v>
      </c>
      <c r="P441" s="556">
        <v>9600</v>
      </c>
    </row>
    <row r="442" spans="1:16" ht="13.5" customHeight="1" x14ac:dyDescent="0.2">
      <c r="A442" s="552" t="s">
        <v>1807</v>
      </c>
      <c r="B442" s="552" t="s">
        <v>1406</v>
      </c>
      <c r="C442" s="553" t="s">
        <v>88</v>
      </c>
      <c r="D442" s="554" t="s">
        <v>1824</v>
      </c>
      <c r="E442" s="555">
        <v>1600</v>
      </c>
      <c r="F442" s="554" t="s">
        <v>2224</v>
      </c>
      <c r="G442" s="554" t="s">
        <v>2225</v>
      </c>
      <c r="H442" s="552" t="s">
        <v>1827</v>
      </c>
      <c r="I442" s="552" t="s">
        <v>2393</v>
      </c>
      <c r="J442" s="552" t="s">
        <v>1811</v>
      </c>
      <c r="K442" s="557"/>
      <c r="L442" s="557"/>
      <c r="M442" s="556"/>
      <c r="N442" s="552">
        <v>4</v>
      </c>
      <c r="O442" s="552">
        <v>6</v>
      </c>
      <c r="P442" s="556">
        <v>9600</v>
      </c>
    </row>
    <row r="443" spans="1:16" ht="13.5" customHeight="1" x14ac:dyDescent="0.2">
      <c r="A443" s="552" t="s">
        <v>1807</v>
      </c>
      <c r="B443" s="552" t="s">
        <v>1406</v>
      </c>
      <c r="C443" s="553" t="s">
        <v>88</v>
      </c>
      <c r="D443" s="554" t="s">
        <v>1853</v>
      </c>
      <c r="E443" s="555">
        <v>1440</v>
      </c>
      <c r="F443" s="554" t="s">
        <v>2399</v>
      </c>
      <c r="G443" s="554" t="s">
        <v>2400</v>
      </c>
      <c r="H443" s="552" t="s">
        <v>1621</v>
      </c>
      <c r="I443" s="552" t="s">
        <v>1621</v>
      </c>
      <c r="J443" s="552" t="s">
        <v>1856</v>
      </c>
      <c r="K443" s="557"/>
      <c r="L443" s="557"/>
      <c r="M443" s="556"/>
      <c r="N443" s="552">
        <v>2</v>
      </c>
      <c r="O443" s="552">
        <v>6</v>
      </c>
      <c r="P443" s="556">
        <v>8640</v>
      </c>
    </row>
    <row r="444" spans="1:16" ht="13.5" customHeight="1" x14ac:dyDescent="0.2">
      <c r="A444" s="552" t="s">
        <v>1807</v>
      </c>
      <c r="B444" s="552" t="s">
        <v>1406</v>
      </c>
      <c r="C444" s="553" t="s">
        <v>88</v>
      </c>
      <c r="D444" s="554" t="s">
        <v>1853</v>
      </c>
      <c r="E444" s="555">
        <v>1440</v>
      </c>
      <c r="F444" s="554" t="s">
        <v>1854</v>
      </c>
      <c r="G444" s="554" t="s">
        <v>1855</v>
      </c>
      <c r="H444" s="552" t="s">
        <v>1621</v>
      </c>
      <c r="I444" s="552" t="s">
        <v>1621</v>
      </c>
      <c r="J444" s="552" t="s">
        <v>1856</v>
      </c>
      <c r="K444" s="557"/>
      <c r="L444" s="557"/>
      <c r="M444" s="556"/>
      <c r="N444" s="552">
        <v>2</v>
      </c>
      <c r="O444" s="552">
        <v>6</v>
      </c>
      <c r="P444" s="556">
        <v>8640</v>
      </c>
    </row>
    <row r="445" spans="1:16" ht="13.5" customHeight="1" x14ac:dyDescent="0.2">
      <c r="A445" s="552" t="s">
        <v>1807</v>
      </c>
      <c r="B445" s="552" t="s">
        <v>1406</v>
      </c>
      <c r="C445" s="553" t="s">
        <v>88</v>
      </c>
      <c r="D445" s="554" t="s">
        <v>1853</v>
      </c>
      <c r="E445" s="555">
        <v>1500</v>
      </c>
      <c r="F445" s="554" t="s">
        <v>1857</v>
      </c>
      <c r="G445" s="554" t="s">
        <v>1858</v>
      </c>
      <c r="H445" s="552" t="s">
        <v>1621</v>
      </c>
      <c r="I445" s="552" t="s">
        <v>1621</v>
      </c>
      <c r="J445" s="552" t="s">
        <v>1856</v>
      </c>
      <c r="K445" s="557"/>
      <c r="L445" s="557"/>
      <c r="M445" s="556"/>
      <c r="N445" s="552">
        <v>4</v>
      </c>
      <c r="O445" s="552">
        <v>6</v>
      </c>
      <c r="P445" s="556">
        <v>9000</v>
      </c>
    </row>
    <row r="446" spans="1:16" ht="13.5" customHeight="1" x14ac:dyDescent="0.2">
      <c r="A446" s="552" t="s">
        <v>1807</v>
      </c>
      <c r="B446" s="552" t="s">
        <v>1406</v>
      </c>
      <c r="C446" s="553" t="s">
        <v>88</v>
      </c>
      <c r="D446" s="554" t="s">
        <v>1859</v>
      </c>
      <c r="E446" s="555">
        <v>1440</v>
      </c>
      <c r="F446" s="554" t="s">
        <v>1860</v>
      </c>
      <c r="G446" s="554" t="s">
        <v>1861</v>
      </c>
      <c r="H446" s="552" t="s">
        <v>1862</v>
      </c>
      <c r="I446" s="552" t="s">
        <v>2393</v>
      </c>
      <c r="J446" s="552" t="s">
        <v>1811</v>
      </c>
      <c r="K446" s="557"/>
      <c r="L446" s="557"/>
      <c r="M446" s="556"/>
      <c r="N446" s="552">
        <v>2</v>
      </c>
      <c r="O446" s="552">
        <v>6</v>
      </c>
      <c r="P446" s="556">
        <v>8640</v>
      </c>
    </row>
    <row r="447" spans="1:16" ht="13.5" customHeight="1" x14ac:dyDescent="0.2">
      <c r="A447" s="552" t="s">
        <v>1807</v>
      </c>
      <c r="B447" s="552" t="s">
        <v>1406</v>
      </c>
      <c r="C447" s="553" t="s">
        <v>88</v>
      </c>
      <c r="D447" s="554" t="s">
        <v>1817</v>
      </c>
      <c r="E447" s="555">
        <v>1440</v>
      </c>
      <c r="F447" s="554" t="s">
        <v>2401</v>
      </c>
      <c r="G447" s="554" t="s">
        <v>2402</v>
      </c>
      <c r="H447" s="552" t="s">
        <v>1820</v>
      </c>
      <c r="I447" s="552" t="s">
        <v>2393</v>
      </c>
      <c r="J447" s="552" t="s">
        <v>2394</v>
      </c>
      <c r="K447" s="557"/>
      <c r="L447" s="557"/>
      <c r="M447" s="556"/>
      <c r="N447" s="552">
        <v>2</v>
      </c>
      <c r="O447" s="552">
        <v>6</v>
      </c>
      <c r="P447" s="556">
        <v>8640</v>
      </c>
    </row>
    <row r="448" spans="1:16" ht="13.5" customHeight="1" x14ac:dyDescent="0.2">
      <c r="A448" s="552" t="s">
        <v>1807</v>
      </c>
      <c r="B448" s="552" t="s">
        <v>1406</v>
      </c>
      <c r="C448" s="553" t="s">
        <v>88</v>
      </c>
      <c r="D448" s="554" t="s">
        <v>1824</v>
      </c>
      <c r="E448" s="555">
        <v>1600</v>
      </c>
      <c r="F448" s="554" t="s">
        <v>1863</v>
      </c>
      <c r="G448" s="554" t="s">
        <v>1864</v>
      </c>
      <c r="H448" s="552" t="s">
        <v>1827</v>
      </c>
      <c r="I448" s="552" t="s">
        <v>2393</v>
      </c>
      <c r="J448" s="552" t="s">
        <v>1811</v>
      </c>
      <c r="K448" s="557"/>
      <c r="L448" s="557"/>
      <c r="M448" s="556"/>
      <c r="N448" s="552">
        <v>4</v>
      </c>
      <c r="O448" s="552">
        <v>6</v>
      </c>
      <c r="P448" s="556">
        <v>9600</v>
      </c>
    </row>
    <row r="449" spans="1:16" ht="13.5" customHeight="1" x14ac:dyDescent="0.2">
      <c r="A449" s="552" t="s">
        <v>1807</v>
      </c>
      <c r="B449" s="552" t="s">
        <v>1406</v>
      </c>
      <c r="C449" s="553" t="s">
        <v>88</v>
      </c>
      <c r="D449" s="554" t="s">
        <v>1845</v>
      </c>
      <c r="E449" s="555">
        <v>2640</v>
      </c>
      <c r="F449" s="554" t="s">
        <v>2403</v>
      </c>
      <c r="G449" s="554" t="s">
        <v>2404</v>
      </c>
      <c r="H449" s="552" t="s">
        <v>1848</v>
      </c>
      <c r="I449" s="552" t="s">
        <v>1849</v>
      </c>
      <c r="J449" s="552" t="s">
        <v>1811</v>
      </c>
      <c r="K449" s="557"/>
      <c r="L449" s="557"/>
      <c r="M449" s="556"/>
      <c r="N449" s="552">
        <v>2</v>
      </c>
      <c r="O449" s="552">
        <v>6</v>
      </c>
      <c r="P449" s="556">
        <v>15840</v>
      </c>
    </row>
    <row r="450" spans="1:16" ht="13.5" customHeight="1" x14ac:dyDescent="0.2">
      <c r="A450" s="552" t="s">
        <v>1807</v>
      </c>
      <c r="B450" s="552" t="s">
        <v>1406</v>
      </c>
      <c r="C450" s="553" t="s">
        <v>88</v>
      </c>
      <c r="D450" s="554" t="s">
        <v>1808</v>
      </c>
      <c r="E450" s="555">
        <v>3000</v>
      </c>
      <c r="F450" s="554" t="s">
        <v>2405</v>
      </c>
      <c r="G450" s="554" t="s">
        <v>2406</v>
      </c>
      <c r="H450" s="552" t="s">
        <v>1808</v>
      </c>
      <c r="I450" s="552" t="s">
        <v>1989</v>
      </c>
      <c r="J450" s="552" t="s">
        <v>1811</v>
      </c>
      <c r="K450" s="557"/>
      <c r="L450" s="557"/>
      <c r="M450" s="556"/>
      <c r="N450" s="552">
        <v>2</v>
      </c>
      <c r="O450" s="552">
        <v>6</v>
      </c>
      <c r="P450" s="556">
        <v>18000</v>
      </c>
    </row>
    <row r="451" spans="1:16" ht="13.5" customHeight="1" x14ac:dyDescent="0.2">
      <c r="A451" s="552" t="s">
        <v>1807</v>
      </c>
      <c r="B451" s="552" t="s">
        <v>1406</v>
      </c>
      <c r="C451" s="553" t="s">
        <v>88</v>
      </c>
      <c r="D451" s="554" t="s">
        <v>1853</v>
      </c>
      <c r="E451" s="555">
        <v>1560</v>
      </c>
      <c r="F451" s="554" t="s">
        <v>1871</v>
      </c>
      <c r="G451" s="554" t="s">
        <v>1872</v>
      </c>
      <c r="H451" s="552" t="s">
        <v>1621</v>
      </c>
      <c r="I451" s="552" t="s">
        <v>1621</v>
      </c>
      <c r="J451" s="552" t="s">
        <v>1856</v>
      </c>
      <c r="K451" s="557"/>
      <c r="L451" s="557"/>
      <c r="M451" s="556"/>
      <c r="N451" s="552">
        <v>4</v>
      </c>
      <c r="O451" s="552">
        <v>6</v>
      </c>
      <c r="P451" s="556">
        <v>9360</v>
      </c>
    </row>
    <row r="452" spans="1:16" ht="13.5" customHeight="1" x14ac:dyDescent="0.2">
      <c r="A452" s="552" t="s">
        <v>1807</v>
      </c>
      <c r="B452" s="552" t="s">
        <v>1406</v>
      </c>
      <c r="C452" s="553" t="s">
        <v>88</v>
      </c>
      <c r="D452" s="554" t="s">
        <v>1824</v>
      </c>
      <c r="E452" s="555">
        <v>1560</v>
      </c>
      <c r="F452" s="554" t="s">
        <v>1873</v>
      </c>
      <c r="G452" s="554" t="s">
        <v>1874</v>
      </c>
      <c r="H452" s="552" t="s">
        <v>1827</v>
      </c>
      <c r="I452" s="552" t="s">
        <v>2393</v>
      </c>
      <c r="J452" s="552" t="s">
        <v>1811</v>
      </c>
      <c r="K452" s="557"/>
      <c r="L452" s="557"/>
      <c r="M452" s="556"/>
      <c r="N452" s="552">
        <v>4</v>
      </c>
      <c r="O452" s="552">
        <v>6</v>
      </c>
      <c r="P452" s="556">
        <v>9360</v>
      </c>
    </row>
    <row r="453" spans="1:16" ht="13.5" customHeight="1" x14ac:dyDescent="0.2">
      <c r="A453" s="552" t="s">
        <v>1807</v>
      </c>
      <c r="B453" s="552" t="s">
        <v>1406</v>
      </c>
      <c r="C453" s="553" t="s">
        <v>88</v>
      </c>
      <c r="D453" s="554" t="s">
        <v>1850</v>
      </c>
      <c r="E453" s="555">
        <v>1560</v>
      </c>
      <c r="F453" s="554" t="s">
        <v>1875</v>
      </c>
      <c r="G453" s="554" t="s">
        <v>1876</v>
      </c>
      <c r="H453" s="552" t="s">
        <v>1850</v>
      </c>
      <c r="I453" s="552" t="s">
        <v>2393</v>
      </c>
      <c r="J453" s="552" t="s">
        <v>1811</v>
      </c>
      <c r="K453" s="557"/>
      <c r="L453" s="557"/>
      <c r="M453" s="556"/>
      <c r="N453" s="552">
        <v>2</v>
      </c>
      <c r="O453" s="552">
        <v>6</v>
      </c>
      <c r="P453" s="556">
        <v>9360</v>
      </c>
    </row>
    <row r="454" spans="1:16" ht="13.5" customHeight="1" x14ac:dyDescent="0.2">
      <c r="A454" s="552" t="s">
        <v>1807</v>
      </c>
      <c r="B454" s="552" t="s">
        <v>1406</v>
      </c>
      <c r="C454" s="553" t="s">
        <v>88</v>
      </c>
      <c r="D454" s="554" t="s">
        <v>1835</v>
      </c>
      <c r="E454" s="555">
        <v>10000</v>
      </c>
      <c r="F454" s="554" t="s">
        <v>1877</v>
      </c>
      <c r="G454" s="554" t="s">
        <v>1878</v>
      </c>
      <c r="H454" s="552" t="s">
        <v>1835</v>
      </c>
      <c r="I454" s="552" t="s">
        <v>1838</v>
      </c>
      <c r="J454" s="552" t="s">
        <v>1811</v>
      </c>
      <c r="K454" s="557"/>
      <c r="L454" s="557"/>
      <c r="M454" s="556"/>
      <c r="N454" s="552">
        <v>2</v>
      </c>
      <c r="O454" s="552">
        <v>6</v>
      </c>
      <c r="P454" s="556">
        <v>60000</v>
      </c>
    </row>
    <row r="455" spans="1:16" ht="13.5" customHeight="1" x14ac:dyDescent="0.2">
      <c r="A455" s="552" t="s">
        <v>1807</v>
      </c>
      <c r="B455" s="552" t="s">
        <v>1406</v>
      </c>
      <c r="C455" s="553" t="s">
        <v>88</v>
      </c>
      <c r="D455" s="554" t="s">
        <v>1812</v>
      </c>
      <c r="E455" s="555">
        <v>3000</v>
      </c>
      <c r="F455" s="554" t="s">
        <v>1879</v>
      </c>
      <c r="G455" s="554" t="s">
        <v>1880</v>
      </c>
      <c r="H455" s="552" t="s">
        <v>1815</v>
      </c>
      <c r="I455" s="552" t="s">
        <v>2392</v>
      </c>
      <c r="J455" s="552" t="s">
        <v>1811</v>
      </c>
      <c r="K455" s="557"/>
      <c r="L455" s="557"/>
      <c r="M455" s="556"/>
      <c r="N455" s="552">
        <v>2</v>
      </c>
      <c r="O455" s="552">
        <v>6</v>
      </c>
      <c r="P455" s="556">
        <v>18000</v>
      </c>
    </row>
    <row r="456" spans="1:16" ht="13.5" customHeight="1" x14ac:dyDescent="0.2">
      <c r="A456" s="552" t="s">
        <v>1807</v>
      </c>
      <c r="B456" s="552" t="s">
        <v>1406</v>
      </c>
      <c r="C456" s="553" t="s">
        <v>88</v>
      </c>
      <c r="D456" s="554" t="s">
        <v>1881</v>
      </c>
      <c r="E456" s="555">
        <v>3800</v>
      </c>
      <c r="F456" s="554" t="s">
        <v>1882</v>
      </c>
      <c r="G456" s="554" t="s">
        <v>1883</v>
      </c>
      <c r="H456" s="552" t="s">
        <v>1884</v>
      </c>
      <c r="I456" s="552" t="s">
        <v>1885</v>
      </c>
      <c r="J456" s="552" t="s">
        <v>1811</v>
      </c>
      <c r="K456" s="557"/>
      <c r="L456" s="557"/>
      <c r="M456" s="556"/>
      <c r="N456" s="552">
        <v>4</v>
      </c>
      <c r="O456" s="552">
        <v>6</v>
      </c>
      <c r="P456" s="556">
        <v>22800</v>
      </c>
    </row>
    <row r="457" spans="1:16" ht="13.5" customHeight="1" x14ac:dyDescent="0.2">
      <c r="A457" s="552" t="s">
        <v>1807</v>
      </c>
      <c r="B457" s="552" t="s">
        <v>1406</v>
      </c>
      <c r="C457" s="553" t="s">
        <v>88</v>
      </c>
      <c r="D457" s="554" t="s">
        <v>1808</v>
      </c>
      <c r="E457" s="555">
        <v>3000</v>
      </c>
      <c r="F457" s="554" t="s">
        <v>1888</v>
      </c>
      <c r="G457" s="554" t="s">
        <v>1889</v>
      </c>
      <c r="H457" s="552" t="s">
        <v>1808</v>
      </c>
      <c r="I457" s="552" t="s">
        <v>1989</v>
      </c>
      <c r="J457" s="552" t="s">
        <v>1811</v>
      </c>
      <c r="K457" s="557"/>
      <c r="L457" s="557"/>
      <c r="M457" s="556"/>
      <c r="N457" s="552">
        <v>2</v>
      </c>
      <c r="O457" s="552">
        <v>6</v>
      </c>
      <c r="P457" s="556">
        <v>18000</v>
      </c>
    </row>
    <row r="458" spans="1:16" ht="13.5" customHeight="1" x14ac:dyDescent="0.2">
      <c r="A458" s="552" t="s">
        <v>1807</v>
      </c>
      <c r="B458" s="552" t="s">
        <v>1406</v>
      </c>
      <c r="C458" s="553" t="s">
        <v>88</v>
      </c>
      <c r="D458" s="554" t="s">
        <v>1835</v>
      </c>
      <c r="E458" s="555">
        <v>7000</v>
      </c>
      <c r="F458" s="554" t="s">
        <v>1892</v>
      </c>
      <c r="G458" s="554" t="s">
        <v>1893</v>
      </c>
      <c r="H458" s="552" t="s">
        <v>1835</v>
      </c>
      <c r="I458" s="552" t="s">
        <v>1838</v>
      </c>
      <c r="J458" s="552" t="s">
        <v>1811</v>
      </c>
      <c r="K458" s="557"/>
      <c r="L458" s="557"/>
      <c r="M458" s="556"/>
      <c r="N458" s="552">
        <v>2</v>
      </c>
      <c r="O458" s="552">
        <v>6</v>
      </c>
      <c r="P458" s="556">
        <v>42000</v>
      </c>
    </row>
    <row r="459" spans="1:16" ht="13.5" customHeight="1" x14ac:dyDescent="0.2">
      <c r="A459" s="552" t="s">
        <v>1807</v>
      </c>
      <c r="B459" s="552" t="s">
        <v>1406</v>
      </c>
      <c r="C459" s="553" t="s">
        <v>88</v>
      </c>
      <c r="D459" s="554" t="s">
        <v>1817</v>
      </c>
      <c r="E459" s="555">
        <v>1560</v>
      </c>
      <c r="F459" s="554" t="s">
        <v>1894</v>
      </c>
      <c r="G459" s="554" t="s">
        <v>1895</v>
      </c>
      <c r="H459" s="552" t="s">
        <v>1820</v>
      </c>
      <c r="I459" s="552" t="s">
        <v>2393</v>
      </c>
      <c r="J459" s="552" t="s">
        <v>2394</v>
      </c>
      <c r="K459" s="557"/>
      <c r="L459" s="557"/>
      <c r="M459" s="556"/>
      <c r="N459" s="552">
        <v>2</v>
      </c>
      <c r="O459" s="552">
        <v>6</v>
      </c>
      <c r="P459" s="556">
        <v>9360</v>
      </c>
    </row>
    <row r="460" spans="1:16" ht="13.5" customHeight="1" x14ac:dyDescent="0.2">
      <c r="A460" s="552" t="s">
        <v>1807</v>
      </c>
      <c r="B460" s="552" t="s">
        <v>1406</v>
      </c>
      <c r="C460" s="553" t="s">
        <v>88</v>
      </c>
      <c r="D460" s="554" t="s">
        <v>1824</v>
      </c>
      <c r="E460" s="555">
        <v>1500</v>
      </c>
      <c r="F460" s="554" t="s">
        <v>1896</v>
      </c>
      <c r="G460" s="554" t="s">
        <v>1897</v>
      </c>
      <c r="H460" s="552" t="s">
        <v>1827</v>
      </c>
      <c r="I460" s="552" t="s">
        <v>2393</v>
      </c>
      <c r="J460" s="552" t="s">
        <v>1811</v>
      </c>
      <c r="K460" s="557"/>
      <c r="L460" s="557"/>
      <c r="M460" s="556"/>
      <c r="N460" s="552">
        <v>2</v>
      </c>
      <c r="O460" s="552">
        <v>6</v>
      </c>
      <c r="P460" s="556">
        <v>9000</v>
      </c>
    </row>
    <row r="461" spans="1:16" ht="13.5" customHeight="1" x14ac:dyDescent="0.2">
      <c r="A461" s="552" t="s">
        <v>1807</v>
      </c>
      <c r="B461" s="552" t="s">
        <v>1406</v>
      </c>
      <c r="C461" s="553" t="s">
        <v>88</v>
      </c>
      <c r="D461" s="554" t="s">
        <v>1859</v>
      </c>
      <c r="E461" s="555">
        <v>1560</v>
      </c>
      <c r="F461" s="554" t="s">
        <v>1898</v>
      </c>
      <c r="G461" s="554" t="s">
        <v>1899</v>
      </c>
      <c r="H461" s="552" t="s">
        <v>1862</v>
      </c>
      <c r="I461" s="552" t="s">
        <v>2393</v>
      </c>
      <c r="J461" s="552" t="s">
        <v>1811</v>
      </c>
      <c r="K461" s="557"/>
      <c r="L461" s="557"/>
      <c r="M461" s="556"/>
      <c r="N461" s="552">
        <v>2</v>
      </c>
      <c r="O461" s="552">
        <v>6</v>
      </c>
      <c r="P461" s="556">
        <v>9360</v>
      </c>
    </row>
    <row r="462" spans="1:16" ht="13.5" customHeight="1" x14ac:dyDescent="0.2">
      <c r="A462" s="552" t="s">
        <v>1807</v>
      </c>
      <c r="B462" s="552" t="s">
        <v>1406</v>
      </c>
      <c r="C462" s="553" t="s">
        <v>88</v>
      </c>
      <c r="D462" s="554" t="s">
        <v>1824</v>
      </c>
      <c r="E462" s="555">
        <v>1600</v>
      </c>
      <c r="F462" s="554" t="s">
        <v>2407</v>
      </c>
      <c r="G462" s="554" t="s">
        <v>2408</v>
      </c>
      <c r="H462" s="552" t="s">
        <v>1827</v>
      </c>
      <c r="I462" s="552" t="s">
        <v>2393</v>
      </c>
      <c r="J462" s="552" t="s">
        <v>1811</v>
      </c>
      <c r="K462" s="557"/>
      <c r="L462" s="557"/>
      <c r="M462" s="556"/>
      <c r="N462" s="552">
        <v>4</v>
      </c>
      <c r="O462" s="552">
        <v>6</v>
      </c>
      <c r="P462" s="556">
        <v>9600</v>
      </c>
    </row>
    <row r="463" spans="1:16" ht="13.5" customHeight="1" x14ac:dyDescent="0.2">
      <c r="A463" s="552" t="s">
        <v>1807</v>
      </c>
      <c r="B463" s="552" t="s">
        <v>1406</v>
      </c>
      <c r="C463" s="553" t="s">
        <v>88</v>
      </c>
      <c r="D463" s="554" t="s">
        <v>1824</v>
      </c>
      <c r="E463" s="555">
        <v>1600</v>
      </c>
      <c r="F463" s="554" t="s">
        <v>1902</v>
      </c>
      <c r="G463" s="554" t="s">
        <v>1903</v>
      </c>
      <c r="H463" s="552" t="s">
        <v>1827</v>
      </c>
      <c r="I463" s="552" t="s">
        <v>2393</v>
      </c>
      <c r="J463" s="552" t="s">
        <v>1811</v>
      </c>
      <c r="K463" s="557"/>
      <c r="L463" s="557"/>
      <c r="M463" s="556"/>
      <c r="N463" s="552">
        <v>4</v>
      </c>
      <c r="O463" s="552">
        <v>6</v>
      </c>
      <c r="P463" s="556">
        <v>9600</v>
      </c>
    </row>
    <row r="464" spans="1:16" ht="13.5" customHeight="1" x14ac:dyDescent="0.2">
      <c r="A464" s="552" t="s">
        <v>1807</v>
      </c>
      <c r="B464" s="552" t="s">
        <v>1406</v>
      </c>
      <c r="C464" s="553" t="s">
        <v>88</v>
      </c>
      <c r="D464" s="554" t="s">
        <v>1808</v>
      </c>
      <c r="E464" s="555">
        <v>2640</v>
      </c>
      <c r="F464" s="554" t="s">
        <v>1904</v>
      </c>
      <c r="G464" s="554" t="s">
        <v>1905</v>
      </c>
      <c r="H464" s="552" t="s">
        <v>1808</v>
      </c>
      <c r="I464" s="552" t="s">
        <v>1989</v>
      </c>
      <c r="J464" s="552" t="s">
        <v>1811</v>
      </c>
      <c r="K464" s="557"/>
      <c r="L464" s="557"/>
      <c r="M464" s="556"/>
      <c r="N464" s="552">
        <v>2</v>
      </c>
      <c r="O464" s="552">
        <v>6</v>
      </c>
      <c r="P464" s="556">
        <v>15840</v>
      </c>
    </row>
    <row r="465" spans="1:16" ht="13.5" customHeight="1" x14ac:dyDescent="0.2">
      <c r="A465" s="552" t="s">
        <v>1807</v>
      </c>
      <c r="B465" s="552" t="s">
        <v>1406</v>
      </c>
      <c r="C465" s="553" t="s">
        <v>88</v>
      </c>
      <c r="D465" s="554" t="s">
        <v>1808</v>
      </c>
      <c r="E465" s="555">
        <v>3500</v>
      </c>
      <c r="F465" s="554" t="s">
        <v>1906</v>
      </c>
      <c r="G465" s="554" t="s">
        <v>1907</v>
      </c>
      <c r="H465" s="552" t="s">
        <v>1808</v>
      </c>
      <c r="I465" s="552" t="s">
        <v>1989</v>
      </c>
      <c r="J465" s="552" t="s">
        <v>1811</v>
      </c>
      <c r="K465" s="557"/>
      <c r="L465" s="557"/>
      <c r="M465" s="556"/>
      <c r="N465" s="552">
        <v>2</v>
      </c>
      <c r="O465" s="552">
        <v>4</v>
      </c>
      <c r="P465" s="556">
        <v>14000</v>
      </c>
    </row>
    <row r="466" spans="1:16" ht="13.5" customHeight="1" x14ac:dyDescent="0.2">
      <c r="A466" s="552" t="s">
        <v>1807</v>
      </c>
      <c r="B466" s="552" t="s">
        <v>1406</v>
      </c>
      <c r="C466" s="553" t="s">
        <v>88</v>
      </c>
      <c r="D466" s="554" t="s">
        <v>1824</v>
      </c>
      <c r="E466" s="555">
        <v>1500</v>
      </c>
      <c r="F466" s="554" t="s">
        <v>1910</v>
      </c>
      <c r="G466" s="554" t="s">
        <v>1911</v>
      </c>
      <c r="H466" s="552" t="s">
        <v>1827</v>
      </c>
      <c r="I466" s="552" t="s">
        <v>2393</v>
      </c>
      <c r="J466" s="552" t="s">
        <v>1811</v>
      </c>
      <c r="K466" s="557"/>
      <c r="L466" s="557"/>
      <c r="M466" s="556"/>
      <c r="N466" s="552">
        <v>2</v>
      </c>
      <c r="O466" s="552">
        <v>6</v>
      </c>
      <c r="P466" s="556">
        <v>9000</v>
      </c>
    </row>
    <row r="467" spans="1:16" ht="13.5" customHeight="1" x14ac:dyDescent="0.2">
      <c r="A467" s="552" t="s">
        <v>1807</v>
      </c>
      <c r="B467" s="552" t="s">
        <v>1406</v>
      </c>
      <c r="C467" s="553" t="s">
        <v>88</v>
      </c>
      <c r="D467" s="554" t="s">
        <v>1824</v>
      </c>
      <c r="E467" s="555">
        <v>1500</v>
      </c>
      <c r="F467" s="554" t="s">
        <v>1912</v>
      </c>
      <c r="G467" s="554" t="s">
        <v>1913</v>
      </c>
      <c r="H467" s="552" t="s">
        <v>1827</v>
      </c>
      <c r="I467" s="552" t="s">
        <v>2393</v>
      </c>
      <c r="J467" s="552" t="s">
        <v>1811</v>
      </c>
      <c r="K467" s="557"/>
      <c r="L467" s="557"/>
      <c r="M467" s="556"/>
      <c r="N467" s="552">
        <v>2</v>
      </c>
      <c r="O467" s="552">
        <v>6</v>
      </c>
      <c r="P467" s="556">
        <v>9000</v>
      </c>
    </row>
    <row r="468" spans="1:16" ht="13.5" customHeight="1" x14ac:dyDescent="0.2">
      <c r="A468" s="552" t="s">
        <v>1807</v>
      </c>
      <c r="B468" s="552" t="s">
        <v>1406</v>
      </c>
      <c r="C468" s="553" t="s">
        <v>88</v>
      </c>
      <c r="D468" s="554" t="s">
        <v>1812</v>
      </c>
      <c r="E468" s="555">
        <v>3800</v>
      </c>
      <c r="F468" s="554" t="s">
        <v>2409</v>
      </c>
      <c r="G468" s="554" t="s">
        <v>2410</v>
      </c>
      <c r="H468" s="552" t="s">
        <v>1815</v>
      </c>
      <c r="I468" s="552" t="s">
        <v>2392</v>
      </c>
      <c r="J468" s="552" t="s">
        <v>1811</v>
      </c>
      <c r="K468" s="557"/>
      <c r="L468" s="557"/>
      <c r="M468" s="556"/>
      <c r="N468" s="552">
        <v>4</v>
      </c>
      <c r="O468" s="552">
        <v>6</v>
      </c>
      <c r="P468" s="556">
        <v>22800</v>
      </c>
    </row>
    <row r="469" spans="1:16" ht="13.5" customHeight="1" x14ac:dyDescent="0.2">
      <c r="A469" s="552" t="s">
        <v>1807</v>
      </c>
      <c r="B469" s="552" t="s">
        <v>1406</v>
      </c>
      <c r="C469" s="553" t="s">
        <v>88</v>
      </c>
      <c r="D469" s="554" t="s">
        <v>1817</v>
      </c>
      <c r="E469" s="555">
        <v>1500</v>
      </c>
      <c r="F469" s="554" t="s">
        <v>2411</v>
      </c>
      <c r="G469" s="554" t="s">
        <v>2412</v>
      </c>
      <c r="H469" s="552" t="s">
        <v>1820</v>
      </c>
      <c r="I469" s="552" t="s">
        <v>2393</v>
      </c>
      <c r="J469" s="552" t="s">
        <v>2394</v>
      </c>
      <c r="K469" s="557"/>
      <c r="L469" s="557"/>
      <c r="M469" s="556"/>
      <c r="N469" s="552">
        <v>2</v>
      </c>
      <c r="O469" s="552">
        <v>6</v>
      </c>
      <c r="P469" s="556">
        <v>9000</v>
      </c>
    </row>
    <row r="470" spans="1:16" ht="13.5" customHeight="1" x14ac:dyDescent="0.2">
      <c r="A470" s="552" t="s">
        <v>1807</v>
      </c>
      <c r="B470" s="552" t="s">
        <v>1406</v>
      </c>
      <c r="C470" s="553" t="s">
        <v>88</v>
      </c>
      <c r="D470" s="554" t="s">
        <v>1845</v>
      </c>
      <c r="E470" s="555">
        <v>2880</v>
      </c>
      <c r="F470" s="554" t="s">
        <v>1926</v>
      </c>
      <c r="G470" s="554" t="s">
        <v>1927</v>
      </c>
      <c r="H470" s="552" t="s">
        <v>1848</v>
      </c>
      <c r="I470" s="552" t="s">
        <v>1849</v>
      </c>
      <c r="J470" s="552" t="s">
        <v>1811</v>
      </c>
      <c r="K470" s="557"/>
      <c r="L470" s="557"/>
      <c r="M470" s="556"/>
      <c r="N470" s="552">
        <v>2</v>
      </c>
      <c r="O470" s="552">
        <v>6</v>
      </c>
      <c r="P470" s="556">
        <v>17280</v>
      </c>
    </row>
    <row r="471" spans="1:16" ht="13.5" customHeight="1" x14ac:dyDescent="0.2">
      <c r="A471" s="552" t="s">
        <v>1807</v>
      </c>
      <c r="B471" s="552" t="s">
        <v>1406</v>
      </c>
      <c r="C471" s="553" t="s">
        <v>88</v>
      </c>
      <c r="D471" s="554" t="s">
        <v>1835</v>
      </c>
      <c r="E471" s="555">
        <v>10000</v>
      </c>
      <c r="F471" s="554" t="s">
        <v>2413</v>
      </c>
      <c r="G471" s="554" t="s">
        <v>2414</v>
      </c>
      <c r="H471" s="552" t="s">
        <v>1835</v>
      </c>
      <c r="I471" s="552" t="s">
        <v>1838</v>
      </c>
      <c r="J471" s="552" t="s">
        <v>1811</v>
      </c>
      <c r="K471" s="557"/>
      <c r="L471" s="557"/>
      <c r="M471" s="556"/>
      <c r="N471" s="552">
        <v>4</v>
      </c>
      <c r="O471" s="552">
        <v>6</v>
      </c>
      <c r="P471" s="556">
        <v>60000</v>
      </c>
    </row>
    <row r="472" spans="1:16" ht="13.5" customHeight="1" x14ac:dyDescent="0.2">
      <c r="A472" s="552" t="s">
        <v>1807</v>
      </c>
      <c r="B472" s="552" t="s">
        <v>1406</v>
      </c>
      <c r="C472" s="553" t="s">
        <v>88</v>
      </c>
      <c r="D472" s="554" t="s">
        <v>1824</v>
      </c>
      <c r="E472" s="555">
        <v>1600</v>
      </c>
      <c r="F472" s="554" t="s">
        <v>1928</v>
      </c>
      <c r="G472" s="554" t="s">
        <v>1929</v>
      </c>
      <c r="H472" s="552" t="s">
        <v>1827</v>
      </c>
      <c r="I472" s="552" t="s">
        <v>2393</v>
      </c>
      <c r="J472" s="552" t="s">
        <v>1811</v>
      </c>
      <c r="K472" s="557"/>
      <c r="L472" s="557"/>
      <c r="M472" s="556"/>
      <c r="N472" s="552">
        <v>4</v>
      </c>
      <c r="O472" s="552">
        <v>6</v>
      </c>
      <c r="P472" s="556">
        <v>9600</v>
      </c>
    </row>
    <row r="473" spans="1:16" ht="13.5" customHeight="1" x14ac:dyDescent="0.2">
      <c r="A473" s="552" t="s">
        <v>1807</v>
      </c>
      <c r="B473" s="552" t="s">
        <v>1406</v>
      </c>
      <c r="C473" s="553" t="s">
        <v>88</v>
      </c>
      <c r="D473" s="554" t="s">
        <v>1850</v>
      </c>
      <c r="E473" s="555">
        <v>1392</v>
      </c>
      <c r="F473" s="554" t="s">
        <v>1930</v>
      </c>
      <c r="G473" s="554" t="s">
        <v>1931</v>
      </c>
      <c r="H473" s="552" t="s">
        <v>1850</v>
      </c>
      <c r="I473" s="552" t="s">
        <v>2393</v>
      </c>
      <c r="J473" s="552" t="s">
        <v>1811</v>
      </c>
      <c r="K473" s="557"/>
      <c r="L473" s="557"/>
      <c r="M473" s="556"/>
      <c r="N473" s="552">
        <v>2</v>
      </c>
      <c r="O473" s="552">
        <v>6</v>
      </c>
      <c r="P473" s="556">
        <v>8352</v>
      </c>
    </row>
    <row r="474" spans="1:16" ht="13.5" customHeight="1" x14ac:dyDescent="0.2">
      <c r="A474" s="552" t="s">
        <v>1807</v>
      </c>
      <c r="B474" s="552" t="s">
        <v>1406</v>
      </c>
      <c r="C474" s="553" t="s">
        <v>88</v>
      </c>
      <c r="D474" s="554" t="s">
        <v>1835</v>
      </c>
      <c r="E474" s="555">
        <v>12350</v>
      </c>
      <c r="F474" s="554" t="s">
        <v>2415</v>
      </c>
      <c r="G474" s="554" t="s">
        <v>2416</v>
      </c>
      <c r="H474" s="552" t="s">
        <v>1835</v>
      </c>
      <c r="I474" s="552" t="s">
        <v>1838</v>
      </c>
      <c r="J474" s="552" t="s">
        <v>1811</v>
      </c>
      <c r="K474" s="557"/>
      <c r="L474" s="557"/>
      <c r="M474" s="556"/>
      <c r="N474" s="552">
        <v>4</v>
      </c>
      <c r="O474" s="552">
        <v>6</v>
      </c>
      <c r="P474" s="556">
        <v>74100</v>
      </c>
    </row>
    <row r="475" spans="1:16" ht="13.5" customHeight="1" x14ac:dyDescent="0.2">
      <c r="A475" s="552" t="s">
        <v>1807</v>
      </c>
      <c r="B475" s="552" t="s">
        <v>1406</v>
      </c>
      <c r="C475" s="553" t="s">
        <v>88</v>
      </c>
      <c r="D475" s="554" t="s">
        <v>1853</v>
      </c>
      <c r="E475" s="555">
        <v>1500</v>
      </c>
      <c r="F475" s="554" t="s">
        <v>1932</v>
      </c>
      <c r="G475" s="554" t="s">
        <v>1933</v>
      </c>
      <c r="H475" s="552" t="s">
        <v>1621</v>
      </c>
      <c r="I475" s="552" t="s">
        <v>1621</v>
      </c>
      <c r="J475" s="552" t="s">
        <v>1856</v>
      </c>
      <c r="K475" s="557"/>
      <c r="L475" s="557"/>
      <c r="M475" s="556"/>
      <c r="N475" s="552">
        <v>4</v>
      </c>
      <c r="O475" s="552">
        <v>6</v>
      </c>
      <c r="P475" s="556">
        <v>9000</v>
      </c>
    </row>
    <row r="476" spans="1:16" ht="13.5" customHeight="1" x14ac:dyDescent="0.2">
      <c r="A476" s="552" t="s">
        <v>1807</v>
      </c>
      <c r="B476" s="552" t="s">
        <v>1406</v>
      </c>
      <c r="C476" s="553" t="s">
        <v>88</v>
      </c>
      <c r="D476" s="554" t="s">
        <v>1817</v>
      </c>
      <c r="E476" s="555">
        <v>1500</v>
      </c>
      <c r="F476" s="554" t="s">
        <v>1934</v>
      </c>
      <c r="G476" s="554" t="s">
        <v>1935</v>
      </c>
      <c r="H476" s="552" t="s">
        <v>1820</v>
      </c>
      <c r="I476" s="552" t="s">
        <v>2393</v>
      </c>
      <c r="J476" s="552" t="s">
        <v>2394</v>
      </c>
      <c r="K476" s="557"/>
      <c r="L476" s="557"/>
      <c r="M476" s="556"/>
      <c r="N476" s="552">
        <v>2</v>
      </c>
      <c r="O476" s="552">
        <v>6</v>
      </c>
      <c r="P476" s="556">
        <v>9000</v>
      </c>
    </row>
    <row r="477" spans="1:16" ht="13.5" customHeight="1" x14ac:dyDescent="0.2">
      <c r="A477" s="552" t="s">
        <v>1807</v>
      </c>
      <c r="B477" s="552" t="s">
        <v>1406</v>
      </c>
      <c r="C477" s="553" t="s">
        <v>88</v>
      </c>
      <c r="D477" s="554" t="s">
        <v>1824</v>
      </c>
      <c r="E477" s="555">
        <v>1330</v>
      </c>
      <c r="F477" s="554" t="s">
        <v>1936</v>
      </c>
      <c r="G477" s="554" t="s">
        <v>1937</v>
      </c>
      <c r="H477" s="552" t="s">
        <v>1827</v>
      </c>
      <c r="I477" s="552" t="s">
        <v>2393</v>
      </c>
      <c r="J477" s="552" t="s">
        <v>1811</v>
      </c>
      <c r="K477" s="557"/>
      <c r="L477" s="557"/>
      <c r="M477" s="556"/>
      <c r="N477" s="552">
        <v>2</v>
      </c>
      <c r="O477" s="552">
        <v>6</v>
      </c>
      <c r="P477" s="556">
        <v>7980</v>
      </c>
    </row>
    <row r="478" spans="1:16" ht="13.5" customHeight="1" x14ac:dyDescent="0.2">
      <c r="A478" s="552" t="s">
        <v>1807</v>
      </c>
      <c r="B478" s="552" t="s">
        <v>1406</v>
      </c>
      <c r="C478" s="553" t="s">
        <v>88</v>
      </c>
      <c r="D478" s="554" t="s">
        <v>1817</v>
      </c>
      <c r="E478" s="555">
        <v>1600</v>
      </c>
      <c r="F478" s="554" t="s">
        <v>1938</v>
      </c>
      <c r="G478" s="554" t="s">
        <v>1939</v>
      </c>
      <c r="H478" s="552" t="s">
        <v>1820</v>
      </c>
      <c r="I478" s="552" t="s">
        <v>2393</v>
      </c>
      <c r="J478" s="552" t="s">
        <v>2394</v>
      </c>
      <c r="K478" s="557"/>
      <c r="L478" s="557"/>
      <c r="M478" s="556"/>
      <c r="N478" s="552">
        <v>2</v>
      </c>
      <c r="O478" s="552">
        <v>6</v>
      </c>
      <c r="P478" s="556">
        <v>9600</v>
      </c>
    </row>
    <row r="479" spans="1:16" ht="13.5" customHeight="1" x14ac:dyDescent="0.2">
      <c r="A479" s="552" t="s">
        <v>1807</v>
      </c>
      <c r="B479" s="552" t="s">
        <v>1406</v>
      </c>
      <c r="C479" s="553" t="s">
        <v>88</v>
      </c>
      <c r="D479" s="554" t="s">
        <v>1824</v>
      </c>
      <c r="E479" s="555">
        <v>1600</v>
      </c>
      <c r="F479" s="554" t="s">
        <v>2417</v>
      </c>
      <c r="G479" s="554" t="s">
        <v>2418</v>
      </c>
      <c r="H479" s="552" t="s">
        <v>1827</v>
      </c>
      <c r="I479" s="552" t="s">
        <v>2393</v>
      </c>
      <c r="J479" s="552" t="s">
        <v>1811</v>
      </c>
      <c r="K479" s="557"/>
      <c r="L479" s="557"/>
      <c r="M479" s="556"/>
      <c r="N479" s="552">
        <v>4</v>
      </c>
      <c r="O479" s="552">
        <v>6</v>
      </c>
      <c r="P479" s="556">
        <v>9600</v>
      </c>
    </row>
    <row r="480" spans="1:16" ht="13.5" customHeight="1" x14ac:dyDescent="0.2">
      <c r="A480" s="552" t="s">
        <v>1807</v>
      </c>
      <c r="B480" s="552" t="s">
        <v>1406</v>
      </c>
      <c r="C480" s="553" t="s">
        <v>88</v>
      </c>
      <c r="D480" s="554" t="s">
        <v>1808</v>
      </c>
      <c r="E480" s="555">
        <v>2880</v>
      </c>
      <c r="F480" s="554" t="s">
        <v>1942</v>
      </c>
      <c r="G480" s="554" t="s">
        <v>1943</v>
      </c>
      <c r="H480" s="552" t="s">
        <v>1808</v>
      </c>
      <c r="I480" s="552" t="s">
        <v>1989</v>
      </c>
      <c r="J480" s="552" t="s">
        <v>1811</v>
      </c>
      <c r="K480" s="557"/>
      <c r="L480" s="557"/>
      <c r="M480" s="556"/>
      <c r="N480" s="552">
        <v>2</v>
      </c>
      <c r="O480" s="552">
        <v>6</v>
      </c>
      <c r="P480" s="556">
        <v>17280</v>
      </c>
    </row>
    <row r="481" spans="1:16" ht="13.5" customHeight="1" x14ac:dyDescent="0.2">
      <c r="A481" s="552" t="s">
        <v>1807</v>
      </c>
      <c r="B481" s="552" t="s">
        <v>1406</v>
      </c>
      <c r="C481" s="553" t="s">
        <v>88</v>
      </c>
      <c r="D481" s="554" t="s">
        <v>1824</v>
      </c>
      <c r="E481" s="555">
        <v>1600</v>
      </c>
      <c r="F481" s="554" t="s">
        <v>2419</v>
      </c>
      <c r="G481" s="554" t="s">
        <v>2420</v>
      </c>
      <c r="H481" s="552" t="s">
        <v>1827</v>
      </c>
      <c r="I481" s="552" t="s">
        <v>2393</v>
      </c>
      <c r="J481" s="552" t="s">
        <v>1811</v>
      </c>
      <c r="K481" s="557"/>
      <c r="L481" s="557"/>
      <c r="M481" s="556"/>
      <c r="N481" s="552">
        <v>4</v>
      </c>
      <c r="O481" s="552">
        <v>6</v>
      </c>
      <c r="P481" s="556">
        <v>9600</v>
      </c>
    </row>
    <row r="482" spans="1:16" ht="13.5" customHeight="1" x14ac:dyDescent="0.2">
      <c r="A482" s="552" t="s">
        <v>1807</v>
      </c>
      <c r="B482" s="552" t="s">
        <v>1406</v>
      </c>
      <c r="C482" s="553" t="s">
        <v>88</v>
      </c>
      <c r="D482" s="554" t="s">
        <v>1808</v>
      </c>
      <c r="E482" s="555">
        <v>3800</v>
      </c>
      <c r="F482" s="554" t="s">
        <v>1908</v>
      </c>
      <c r="G482" s="554" t="s">
        <v>1909</v>
      </c>
      <c r="H482" s="552" t="s">
        <v>1808</v>
      </c>
      <c r="I482" s="552" t="s">
        <v>1989</v>
      </c>
      <c r="J482" s="552" t="s">
        <v>1811</v>
      </c>
      <c r="K482" s="557"/>
      <c r="L482" s="557"/>
      <c r="M482" s="556"/>
      <c r="N482" s="552">
        <v>2</v>
      </c>
      <c r="O482" s="552">
        <v>6</v>
      </c>
      <c r="P482" s="556">
        <v>22800</v>
      </c>
    </row>
    <row r="483" spans="1:16" ht="13.5" customHeight="1" x14ac:dyDescent="0.2">
      <c r="A483" s="552" t="s">
        <v>1807</v>
      </c>
      <c r="B483" s="552" t="s">
        <v>1406</v>
      </c>
      <c r="C483" s="553" t="s">
        <v>88</v>
      </c>
      <c r="D483" s="554" t="s">
        <v>1824</v>
      </c>
      <c r="E483" s="555">
        <v>1500</v>
      </c>
      <c r="F483" s="554" t="s">
        <v>2421</v>
      </c>
      <c r="G483" s="554" t="s">
        <v>2422</v>
      </c>
      <c r="H483" s="552" t="s">
        <v>1827</v>
      </c>
      <c r="I483" s="552" t="s">
        <v>2393</v>
      </c>
      <c r="J483" s="552" t="s">
        <v>1811</v>
      </c>
      <c r="K483" s="557"/>
      <c r="L483" s="557"/>
      <c r="M483" s="556"/>
      <c r="N483" s="552">
        <v>2</v>
      </c>
      <c r="O483" s="552">
        <v>6</v>
      </c>
      <c r="P483" s="556">
        <v>9000</v>
      </c>
    </row>
    <row r="484" spans="1:16" ht="13.5" customHeight="1" x14ac:dyDescent="0.2">
      <c r="A484" s="552" t="s">
        <v>1807</v>
      </c>
      <c r="B484" s="552" t="s">
        <v>1406</v>
      </c>
      <c r="C484" s="553" t="s">
        <v>88</v>
      </c>
      <c r="D484" s="554" t="s">
        <v>1954</v>
      </c>
      <c r="E484" s="555">
        <v>2400</v>
      </c>
      <c r="F484" s="554" t="s">
        <v>1994</v>
      </c>
      <c r="G484" s="554" t="s">
        <v>1995</v>
      </c>
      <c r="H484" s="552" t="s">
        <v>1949</v>
      </c>
      <c r="I484" s="552" t="s">
        <v>1984</v>
      </c>
      <c r="J484" s="552" t="s">
        <v>1811</v>
      </c>
      <c r="K484" s="557"/>
      <c r="L484" s="557"/>
      <c r="M484" s="556"/>
      <c r="N484" s="552">
        <v>2</v>
      </c>
      <c r="O484" s="552">
        <v>6</v>
      </c>
      <c r="P484" s="556">
        <v>14400</v>
      </c>
    </row>
    <row r="485" spans="1:16" ht="13.5" customHeight="1" x14ac:dyDescent="0.2">
      <c r="A485" s="552" t="s">
        <v>1807</v>
      </c>
      <c r="B485" s="552" t="s">
        <v>1406</v>
      </c>
      <c r="C485" s="553" t="s">
        <v>88</v>
      </c>
      <c r="D485" s="554" t="s">
        <v>1951</v>
      </c>
      <c r="E485" s="555">
        <v>2400</v>
      </c>
      <c r="F485" s="554" t="s">
        <v>1952</v>
      </c>
      <c r="G485" s="554" t="s">
        <v>1953</v>
      </c>
      <c r="H485" s="552" t="s">
        <v>1949</v>
      </c>
      <c r="I485" s="552" t="s">
        <v>1984</v>
      </c>
      <c r="J485" s="552" t="s">
        <v>1811</v>
      </c>
      <c r="K485" s="557"/>
      <c r="L485" s="557"/>
      <c r="M485" s="556"/>
      <c r="N485" s="552">
        <v>2</v>
      </c>
      <c r="O485" s="552">
        <v>6</v>
      </c>
      <c r="P485" s="556">
        <v>14400</v>
      </c>
    </row>
    <row r="486" spans="1:16" ht="13.5" customHeight="1" x14ac:dyDescent="0.2">
      <c r="A486" s="552" t="s">
        <v>1807</v>
      </c>
      <c r="B486" s="552" t="s">
        <v>1406</v>
      </c>
      <c r="C486" s="553" t="s">
        <v>88</v>
      </c>
      <c r="D486" s="554" t="s">
        <v>1951</v>
      </c>
      <c r="E486" s="555">
        <v>1800</v>
      </c>
      <c r="F486" s="554" t="s">
        <v>2005</v>
      </c>
      <c r="G486" s="554" t="s">
        <v>2006</v>
      </c>
      <c r="H486" s="552" t="s">
        <v>1949</v>
      </c>
      <c r="I486" s="552" t="s">
        <v>1984</v>
      </c>
      <c r="J486" s="552" t="s">
        <v>1811</v>
      </c>
      <c r="K486" s="557"/>
      <c r="L486" s="557"/>
      <c r="M486" s="556"/>
      <c r="N486" s="552">
        <v>2</v>
      </c>
      <c r="O486" s="552">
        <v>6</v>
      </c>
      <c r="P486" s="556">
        <v>10800</v>
      </c>
    </row>
    <row r="487" spans="1:16" ht="13.5" customHeight="1" x14ac:dyDescent="0.2">
      <c r="A487" s="552" t="s">
        <v>1807</v>
      </c>
      <c r="B487" s="552" t="s">
        <v>1406</v>
      </c>
      <c r="C487" s="553" t="s">
        <v>88</v>
      </c>
      <c r="D487" s="554" t="s">
        <v>1954</v>
      </c>
      <c r="E487" s="555">
        <v>2400</v>
      </c>
      <c r="F487" s="554" t="s">
        <v>1955</v>
      </c>
      <c r="G487" s="554" t="s">
        <v>1956</v>
      </c>
      <c r="H487" s="552" t="s">
        <v>1949</v>
      </c>
      <c r="I487" s="552" t="s">
        <v>1984</v>
      </c>
      <c r="J487" s="552" t="s">
        <v>1811</v>
      </c>
      <c r="K487" s="557"/>
      <c r="L487" s="557"/>
      <c r="M487" s="556"/>
      <c r="N487" s="552">
        <v>2</v>
      </c>
      <c r="O487" s="552">
        <v>6</v>
      </c>
      <c r="P487" s="556">
        <v>14400</v>
      </c>
    </row>
    <row r="488" spans="1:16" ht="13.5" customHeight="1" x14ac:dyDescent="0.2">
      <c r="A488" s="552" t="s">
        <v>1807</v>
      </c>
      <c r="B488" s="552" t="s">
        <v>1406</v>
      </c>
      <c r="C488" s="553" t="s">
        <v>88</v>
      </c>
      <c r="D488" s="554" t="s">
        <v>1808</v>
      </c>
      <c r="E488" s="555">
        <v>2460</v>
      </c>
      <c r="F488" s="554" t="s">
        <v>2423</v>
      </c>
      <c r="G488" s="554" t="s">
        <v>2424</v>
      </c>
      <c r="H488" s="552" t="s">
        <v>1808</v>
      </c>
      <c r="I488" s="552" t="s">
        <v>1989</v>
      </c>
      <c r="J488" s="552" t="s">
        <v>1811</v>
      </c>
      <c r="K488" s="557"/>
      <c r="L488" s="557"/>
      <c r="M488" s="556"/>
      <c r="N488" s="552">
        <v>2</v>
      </c>
      <c r="O488" s="552">
        <v>6</v>
      </c>
      <c r="P488" s="556">
        <v>14760</v>
      </c>
    </row>
    <row r="489" spans="1:16" ht="13.5" customHeight="1" x14ac:dyDescent="0.2">
      <c r="A489" s="552" t="s">
        <v>1807</v>
      </c>
      <c r="B489" s="552" t="s">
        <v>1406</v>
      </c>
      <c r="C489" s="553" t="s">
        <v>88</v>
      </c>
      <c r="D489" s="554" t="s">
        <v>1812</v>
      </c>
      <c r="E489" s="555">
        <v>2400</v>
      </c>
      <c r="F489" s="554" t="s">
        <v>1957</v>
      </c>
      <c r="G489" s="554" t="s">
        <v>1958</v>
      </c>
      <c r="H489" s="552" t="s">
        <v>1815</v>
      </c>
      <c r="I489" s="552" t="s">
        <v>2392</v>
      </c>
      <c r="J489" s="552" t="s">
        <v>1811</v>
      </c>
      <c r="K489" s="557"/>
      <c r="L489" s="557"/>
      <c r="M489" s="556"/>
      <c r="N489" s="552">
        <v>2</v>
      </c>
      <c r="O489" s="552">
        <v>6</v>
      </c>
      <c r="P489" s="556">
        <v>14400</v>
      </c>
    </row>
    <row r="490" spans="1:16" ht="13.5" customHeight="1" x14ac:dyDescent="0.2">
      <c r="A490" s="552" t="s">
        <v>1807</v>
      </c>
      <c r="B490" s="552" t="s">
        <v>1406</v>
      </c>
      <c r="C490" s="553" t="s">
        <v>88</v>
      </c>
      <c r="D490" s="554" t="s">
        <v>1959</v>
      </c>
      <c r="E490" s="555">
        <v>1320</v>
      </c>
      <c r="F490" s="554" t="s">
        <v>1960</v>
      </c>
      <c r="G490" s="554" t="s">
        <v>1961</v>
      </c>
      <c r="H490" s="552" t="s">
        <v>1820</v>
      </c>
      <c r="I490" s="552" t="s">
        <v>2393</v>
      </c>
      <c r="J490" s="552" t="s">
        <v>1811</v>
      </c>
      <c r="K490" s="557"/>
      <c r="L490" s="557"/>
      <c r="M490" s="556"/>
      <c r="N490" s="552">
        <v>2</v>
      </c>
      <c r="O490" s="552">
        <v>6</v>
      </c>
      <c r="P490" s="556">
        <v>7920</v>
      </c>
    </row>
    <row r="491" spans="1:16" ht="13.5" customHeight="1" x14ac:dyDescent="0.2">
      <c r="A491" s="552" t="s">
        <v>1807</v>
      </c>
      <c r="B491" s="552" t="s">
        <v>1406</v>
      </c>
      <c r="C491" s="553" t="s">
        <v>88</v>
      </c>
      <c r="D491" s="554" t="s">
        <v>1808</v>
      </c>
      <c r="E491" s="555">
        <v>8000</v>
      </c>
      <c r="F491" s="554" t="s">
        <v>2425</v>
      </c>
      <c r="G491" s="554" t="s">
        <v>2426</v>
      </c>
      <c r="H491" s="552" t="s">
        <v>1808</v>
      </c>
      <c r="I491" s="552" t="s">
        <v>1989</v>
      </c>
      <c r="J491" s="552" t="s">
        <v>1811</v>
      </c>
      <c r="K491" s="557"/>
      <c r="L491" s="557"/>
      <c r="M491" s="556"/>
      <c r="N491" s="552">
        <v>1</v>
      </c>
      <c r="O491" s="552">
        <v>6</v>
      </c>
      <c r="P491" s="556">
        <v>48000</v>
      </c>
    </row>
    <row r="492" spans="1:16" ht="13.5" customHeight="1" x14ac:dyDescent="0.2">
      <c r="A492" s="552" t="s">
        <v>1807</v>
      </c>
      <c r="B492" s="552" t="s">
        <v>1406</v>
      </c>
      <c r="C492" s="553" t="s">
        <v>88</v>
      </c>
      <c r="D492" s="554" t="s">
        <v>1918</v>
      </c>
      <c r="E492" s="555">
        <v>2400</v>
      </c>
      <c r="F492" s="554" t="s">
        <v>2427</v>
      </c>
      <c r="G492" s="554" t="s">
        <v>2428</v>
      </c>
      <c r="H492" s="552" t="s">
        <v>1921</v>
      </c>
      <c r="I492" s="552" t="s">
        <v>1816</v>
      </c>
      <c r="J492" s="552" t="s">
        <v>2429</v>
      </c>
      <c r="K492" s="557"/>
      <c r="L492" s="557"/>
      <c r="M492" s="556"/>
      <c r="N492" s="552">
        <v>2</v>
      </c>
      <c r="O492" s="552">
        <v>6</v>
      </c>
      <c r="P492" s="556">
        <v>14400</v>
      </c>
    </row>
    <row r="493" spans="1:16" ht="13.5" customHeight="1" x14ac:dyDescent="0.2">
      <c r="A493" s="552" t="s">
        <v>1807</v>
      </c>
      <c r="B493" s="552" t="s">
        <v>1406</v>
      </c>
      <c r="C493" s="553" t="s">
        <v>88</v>
      </c>
      <c r="D493" s="554" t="s">
        <v>1954</v>
      </c>
      <c r="E493" s="555">
        <v>2400</v>
      </c>
      <c r="F493" s="554" t="s">
        <v>1966</v>
      </c>
      <c r="G493" s="554" t="s">
        <v>1967</v>
      </c>
      <c r="H493" s="552" t="s">
        <v>1949</v>
      </c>
      <c r="I493" s="552" t="s">
        <v>1984</v>
      </c>
      <c r="J493" s="552" t="s">
        <v>1811</v>
      </c>
      <c r="K493" s="557"/>
      <c r="L493" s="557"/>
      <c r="M493" s="556"/>
      <c r="N493" s="552">
        <v>2</v>
      </c>
      <c r="O493" s="552">
        <v>6</v>
      </c>
      <c r="P493" s="556">
        <v>14400</v>
      </c>
    </row>
    <row r="494" spans="1:16" ht="13.5" customHeight="1" x14ac:dyDescent="0.2">
      <c r="A494" s="552" t="s">
        <v>1807</v>
      </c>
      <c r="B494" s="552" t="s">
        <v>1406</v>
      </c>
      <c r="C494" s="553" t="s">
        <v>88</v>
      </c>
      <c r="D494" s="554" t="s">
        <v>1978</v>
      </c>
      <c r="E494" s="555">
        <v>1800</v>
      </c>
      <c r="F494" s="554" t="s">
        <v>1979</v>
      </c>
      <c r="G494" s="554" t="s">
        <v>1980</v>
      </c>
      <c r="H494" s="552" t="s">
        <v>1820</v>
      </c>
      <c r="I494" s="552" t="s">
        <v>2393</v>
      </c>
      <c r="J494" s="552" t="s">
        <v>1811</v>
      </c>
      <c r="K494" s="557"/>
      <c r="L494" s="557"/>
      <c r="M494" s="556"/>
      <c r="N494" s="552">
        <v>2</v>
      </c>
      <c r="O494" s="552">
        <v>6</v>
      </c>
      <c r="P494" s="556">
        <v>10800</v>
      </c>
    </row>
    <row r="495" spans="1:16" ht="13.5" customHeight="1" x14ac:dyDescent="0.2">
      <c r="A495" s="552" t="s">
        <v>1807</v>
      </c>
      <c r="B495" s="552" t="s">
        <v>1406</v>
      </c>
      <c r="C495" s="553" t="s">
        <v>88</v>
      </c>
      <c r="D495" s="554" t="s">
        <v>1981</v>
      </c>
      <c r="E495" s="555">
        <v>2160</v>
      </c>
      <c r="F495" s="554" t="s">
        <v>1982</v>
      </c>
      <c r="G495" s="554" t="s">
        <v>1983</v>
      </c>
      <c r="H495" s="552" t="s">
        <v>1949</v>
      </c>
      <c r="I495" s="552" t="s">
        <v>1984</v>
      </c>
      <c r="J495" s="552" t="s">
        <v>1811</v>
      </c>
      <c r="K495" s="557"/>
      <c r="L495" s="557"/>
      <c r="M495" s="556"/>
      <c r="N495" s="552">
        <v>2</v>
      </c>
      <c r="O495" s="552">
        <v>6</v>
      </c>
      <c r="P495" s="556">
        <v>12960</v>
      </c>
    </row>
    <row r="496" spans="1:16" ht="13.5" customHeight="1" x14ac:dyDescent="0.2">
      <c r="A496" s="552" t="s">
        <v>1807</v>
      </c>
      <c r="B496" s="552" t="s">
        <v>1406</v>
      </c>
      <c r="C496" s="553" t="s">
        <v>88</v>
      </c>
      <c r="D496" s="554" t="s">
        <v>1985</v>
      </c>
      <c r="E496" s="555">
        <v>2640</v>
      </c>
      <c r="F496" s="554" t="s">
        <v>1986</v>
      </c>
      <c r="G496" s="554" t="s">
        <v>1987</v>
      </c>
      <c r="H496" s="552" t="s">
        <v>1988</v>
      </c>
      <c r="I496" s="552" t="s">
        <v>1989</v>
      </c>
      <c r="J496" s="552" t="s">
        <v>2394</v>
      </c>
      <c r="K496" s="557"/>
      <c r="L496" s="557"/>
      <c r="M496" s="556"/>
      <c r="N496" s="552"/>
      <c r="O496" s="552">
        <v>6</v>
      </c>
      <c r="P496" s="556">
        <v>15840</v>
      </c>
    </row>
    <row r="497" spans="1:16" ht="13.5" customHeight="1" x14ac:dyDescent="0.2">
      <c r="A497" s="552" t="s">
        <v>1807</v>
      </c>
      <c r="B497" s="552" t="s">
        <v>1406</v>
      </c>
      <c r="C497" s="553" t="s">
        <v>88</v>
      </c>
      <c r="D497" s="554" t="s">
        <v>1596</v>
      </c>
      <c r="E497" s="555">
        <v>1320</v>
      </c>
      <c r="F497" s="554" t="s">
        <v>1990</v>
      </c>
      <c r="G497" s="554" t="s">
        <v>1991</v>
      </c>
      <c r="H497" s="552" t="s">
        <v>1820</v>
      </c>
      <c r="I497" s="552" t="s">
        <v>2393</v>
      </c>
      <c r="J497" s="552" t="s">
        <v>1811</v>
      </c>
      <c r="K497" s="557"/>
      <c r="L497" s="557"/>
      <c r="M497" s="556"/>
      <c r="N497" s="552">
        <v>2</v>
      </c>
      <c r="O497" s="552">
        <v>6</v>
      </c>
      <c r="P497" s="556">
        <v>7920</v>
      </c>
    </row>
    <row r="498" spans="1:16" ht="13.5" customHeight="1" x14ac:dyDescent="0.2">
      <c r="A498" s="552" t="s">
        <v>1807</v>
      </c>
      <c r="B498" s="552" t="s">
        <v>1406</v>
      </c>
      <c r="C498" s="553" t="s">
        <v>88</v>
      </c>
      <c r="D498" s="554" t="s">
        <v>1954</v>
      </c>
      <c r="E498" s="555">
        <v>2400</v>
      </c>
      <c r="F498" s="554" t="s">
        <v>1992</v>
      </c>
      <c r="G498" s="554" t="s">
        <v>1993</v>
      </c>
      <c r="H498" s="552" t="s">
        <v>1964</v>
      </c>
      <c r="I498" s="552" t="s">
        <v>1816</v>
      </c>
      <c r="J498" s="552" t="s">
        <v>1811</v>
      </c>
      <c r="K498" s="557"/>
      <c r="L498" s="557"/>
      <c r="M498" s="556"/>
      <c r="N498" s="552">
        <v>2</v>
      </c>
      <c r="O498" s="552">
        <v>6</v>
      </c>
      <c r="P498" s="556">
        <v>14400</v>
      </c>
    </row>
    <row r="499" spans="1:16" ht="13.5" customHeight="1" x14ac:dyDescent="0.2">
      <c r="A499" s="552" t="s">
        <v>1807</v>
      </c>
      <c r="B499" s="552" t="s">
        <v>1406</v>
      </c>
      <c r="C499" s="553" t="s">
        <v>88</v>
      </c>
      <c r="D499" s="554" t="s">
        <v>1996</v>
      </c>
      <c r="E499" s="555">
        <v>2400</v>
      </c>
      <c r="F499" s="554" t="s">
        <v>1997</v>
      </c>
      <c r="G499" s="554" t="s">
        <v>1998</v>
      </c>
      <c r="H499" s="552" t="s">
        <v>1999</v>
      </c>
      <c r="I499" s="552" t="s">
        <v>2000</v>
      </c>
      <c r="J499" s="552" t="s">
        <v>1475</v>
      </c>
      <c r="K499" s="557"/>
      <c r="L499" s="557"/>
      <c r="M499" s="556"/>
      <c r="N499" s="552">
        <v>2</v>
      </c>
      <c r="O499" s="552">
        <v>6</v>
      </c>
      <c r="P499" s="556">
        <v>14400</v>
      </c>
    </row>
    <row r="500" spans="1:16" ht="13.5" customHeight="1" x14ac:dyDescent="0.2">
      <c r="A500" s="552" t="s">
        <v>1807</v>
      </c>
      <c r="B500" s="552" t="s">
        <v>1406</v>
      </c>
      <c r="C500" s="553" t="s">
        <v>88</v>
      </c>
      <c r="D500" s="554" t="s">
        <v>1951</v>
      </c>
      <c r="E500" s="555">
        <v>1800</v>
      </c>
      <c r="F500" s="554" t="s">
        <v>2001</v>
      </c>
      <c r="G500" s="554" t="s">
        <v>2002</v>
      </c>
      <c r="H500" s="552" t="s">
        <v>1999</v>
      </c>
      <c r="I500" s="552" t="s">
        <v>1965</v>
      </c>
      <c r="J500" s="552" t="s">
        <v>1965</v>
      </c>
      <c r="K500" s="557"/>
      <c r="L500" s="557"/>
      <c r="M500" s="556"/>
      <c r="N500" s="552">
        <v>2</v>
      </c>
      <c r="O500" s="552">
        <v>6</v>
      </c>
      <c r="P500" s="556">
        <v>10800</v>
      </c>
    </row>
    <row r="501" spans="1:16" ht="13.5" customHeight="1" x14ac:dyDescent="0.2">
      <c r="A501" s="552" t="s">
        <v>1807</v>
      </c>
      <c r="B501" s="552" t="s">
        <v>1406</v>
      </c>
      <c r="C501" s="553" t="s">
        <v>88</v>
      </c>
      <c r="D501" s="554" t="s">
        <v>1951</v>
      </c>
      <c r="E501" s="555">
        <v>2160</v>
      </c>
      <c r="F501" s="554" t="s">
        <v>2003</v>
      </c>
      <c r="G501" s="554" t="s">
        <v>2004</v>
      </c>
      <c r="H501" s="552" t="s">
        <v>1949</v>
      </c>
      <c r="I501" s="552" t="s">
        <v>1984</v>
      </c>
      <c r="J501" s="552" t="s">
        <v>1811</v>
      </c>
      <c r="K501" s="557"/>
      <c r="L501" s="557"/>
      <c r="M501" s="556"/>
      <c r="N501" s="552">
        <v>2</v>
      </c>
      <c r="O501" s="552">
        <v>6</v>
      </c>
      <c r="P501" s="556">
        <v>12960</v>
      </c>
    </row>
    <row r="502" spans="1:16" ht="13.5" customHeight="1" x14ac:dyDescent="0.2">
      <c r="A502" s="552" t="s">
        <v>1807</v>
      </c>
      <c r="B502" s="552" t="s">
        <v>1406</v>
      </c>
      <c r="C502" s="553" t="s">
        <v>88</v>
      </c>
      <c r="D502" s="554" t="s">
        <v>2007</v>
      </c>
      <c r="E502" s="555">
        <v>1320</v>
      </c>
      <c r="F502" s="554" t="s">
        <v>2008</v>
      </c>
      <c r="G502" s="554" t="s">
        <v>2009</v>
      </c>
      <c r="H502" s="552" t="s">
        <v>1964</v>
      </c>
      <c r="I502" s="552" t="s">
        <v>1965</v>
      </c>
      <c r="J502" s="552" t="s">
        <v>1965</v>
      </c>
      <c r="K502" s="557"/>
      <c r="L502" s="557"/>
      <c r="M502" s="556"/>
      <c r="N502" s="552">
        <v>2</v>
      </c>
      <c r="O502" s="552">
        <v>6</v>
      </c>
      <c r="P502" s="556">
        <v>7920</v>
      </c>
    </row>
    <row r="503" spans="1:16" ht="13.5" customHeight="1" x14ac:dyDescent="0.2">
      <c r="A503" s="552" t="s">
        <v>1807</v>
      </c>
      <c r="B503" s="552" t="s">
        <v>1406</v>
      </c>
      <c r="C503" s="553" t="s">
        <v>88</v>
      </c>
      <c r="D503" s="554" t="s">
        <v>2010</v>
      </c>
      <c r="E503" s="555">
        <v>1320</v>
      </c>
      <c r="F503" s="554" t="s">
        <v>2011</v>
      </c>
      <c r="G503" s="554" t="s">
        <v>2012</v>
      </c>
      <c r="H503" s="552" t="s">
        <v>1827</v>
      </c>
      <c r="I503" s="552" t="s">
        <v>2393</v>
      </c>
      <c r="J503" s="552" t="s">
        <v>1811</v>
      </c>
      <c r="K503" s="557"/>
      <c r="L503" s="557"/>
      <c r="M503" s="556"/>
      <c r="N503" s="552">
        <v>2</v>
      </c>
      <c r="O503" s="552">
        <v>6</v>
      </c>
      <c r="P503" s="556">
        <v>7920</v>
      </c>
    </row>
    <row r="504" spans="1:16" ht="13.5" customHeight="1" x14ac:dyDescent="0.2">
      <c r="A504" s="552" t="s">
        <v>1807</v>
      </c>
      <c r="B504" s="552" t="s">
        <v>1406</v>
      </c>
      <c r="C504" s="553" t="s">
        <v>88</v>
      </c>
      <c r="D504" s="554" t="s">
        <v>2013</v>
      </c>
      <c r="E504" s="555">
        <v>1320</v>
      </c>
      <c r="F504" s="554" t="s">
        <v>2014</v>
      </c>
      <c r="G504" s="554" t="s">
        <v>2015</v>
      </c>
      <c r="H504" s="552" t="s">
        <v>1820</v>
      </c>
      <c r="I504" s="552" t="s">
        <v>2393</v>
      </c>
      <c r="J504" s="552" t="s">
        <v>1811</v>
      </c>
      <c r="K504" s="557"/>
      <c r="L504" s="557"/>
      <c r="M504" s="556"/>
      <c r="N504" s="552">
        <v>2</v>
      </c>
      <c r="O504" s="552">
        <v>6</v>
      </c>
      <c r="P504" s="556">
        <v>7920</v>
      </c>
    </row>
    <row r="505" spans="1:16" ht="13.5" customHeight="1" x14ac:dyDescent="0.2">
      <c r="A505" s="552" t="s">
        <v>1807</v>
      </c>
      <c r="B505" s="552" t="s">
        <v>1406</v>
      </c>
      <c r="C505" s="553" t="s">
        <v>88</v>
      </c>
      <c r="D505" s="554" t="s">
        <v>2013</v>
      </c>
      <c r="E505" s="555">
        <v>1320</v>
      </c>
      <c r="F505" s="554" t="s">
        <v>2016</v>
      </c>
      <c r="G505" s="554" t="s">
        <v>2017</v>
      </c>
      <c r="H505" s="552" t="s">
        <v>1820</v>
      </c>
      <c r="I505" s="552" t="s">
        <v>2393</v>
      </c>
      <c r="J505" s="552" t="s">
        <v>1811</v>
      </c>
      <c r="K505" s="557"/>
      <c r="L505" s="557"/>
      <c r="M505" s="556"/>
      <c r="N505" s="552">
        <v>2</v>
      </c>
      <c r="O505" s="552">
        <v>6</v>
      </c>
      <c r="P505" s="556">
        <v>7920</v>
      </c>
    </row>
    <row r="506" spans="1:16" ht="13.5" customHeight="1" x14ac:dyDescent="0.2">
      <c r="A506" s="552" t="s">
        <v>1807</v>
      </c>
      <c r="B506" s="552" t="s">
        <v>1406</v>
      </c>
      <c r="C506" s="553" t="s">
        <v>88</v>
      </c>
      <c r="D506" s="554" t="s">
        <v>1951</v>
      </c>
      <c r="E506" s="555">
        <v>2400</v>
      </c>
      <c r="F506" s="554" t="s">
        <v>2021</v>
      </c>
      <c r="G506" s="554" t="s">
        <v>2022</v>
      </c>
      <c r="H506" s="552" t="s">
        <v>1949</v>
      </c>
      <c r="I506" s="552" t="s">
        <v>1984</v>
      </c>
      <c r="J506" s="552" t="s">
        <v>1811</v>
      </c>
      <c r="K506" s="557"/>
      <c r="L506" s="557"/>
      <c r="M506" s="556"/>
      <c r="N506" s="552">
        <v>2</v>
      </c>
      <c r="O506" s="552">
        <v>6</v>
      </c>
      <c r="P506" s="556">
        <v>14400</v>
      </c>
    </row>
    <row r="507" spans="1:16" ht="13.5" customHeight="1" x14ac:dyDescent="0.2">
      <c r="A507" s="552" t="s">
        <v>1807</v>
      </c>
      <c r="B507" s="552" t="s">
        <v>1406</v>
      </c>
      <c r="C507" s="553" t="s">
        <v>88</v>
      </c>
      <c r="D507" s="554" t="s">
        <v>1951</v>
      </c>
      <c r="E507" s="555">
        <v>1800</v>
      </c>
      <c r="F507" s="554" t="s">
        <v>2023</v>
      </c>
      <c r="G507" s="554" t="s">
        <v>2024</v>
      </c>
      <c r="H507" s="552" t="s">
        <v>1964</v>
      </c>
      <c r="I507" s="552" t="s">
        <v>1965</v>
      </c>
      <c r="J507" s="552" t="s">
        <v>1965</v>
      </c>
      <c r="K507" s="557"/>
      <c r="L507" s="557"/>
      <c r="M507" s="556"/>
      <c r="N507" s="552">
        <v>2</v>
      </c>
      <c r="O507" s="552">
        <v>6</v>
      </c>
      <c r="P507" s="556">
        <v>10800</v>
      </c>
    </row>
    <row r="508" spans="1:16" ht="13.5" customHeight="1" x14ac:dyDescent="0.2">
      <c r="A508" s="552" t="s">
        <v>1807</v>
      </c>
      <c r="B508" s="552" t="s">
        <v>1406</v>
      </c>
      <c r="C508" s="553" t="s">
        <v>88</v>
      </c>
      <c r="D508" s="554" t="s">
        <v>1951</v>
      </c>
      <c r="E508" s="555">
        <v>1320</v>
      </c>
      <c r="F508" s="554" t="s">
        <v>2025</v>
      </c>
      <c r="G508" s="554" t="s">
        <v>2026</v>
      </c>
      <c r="H508" s="552" t="s">
        <v>2027</v>
      </c>
      <c r="I508" s="552" t="s">
        <v>1965</v>
      </c>
      <c r="J508" s="552" t="s">
        <v>1965</v>
      </c>
      <c r="K508" s="557"/>
      <c r="L508" s="557"/>
      <c r="M508" s="556"/>
      <c r="N508" s="552">
        <v>2</v>
      </c>
      <c r="O508" s="552">
        <v>6</v>
      </c>
      <c r="P508" s="556">
        <v>7920</v>
      </c>
    </row>
    <row r="509" spans="1:16" ht="13.5" customHeight="1" x14ac:dyDescent="0.2">
      <c r="A509" s="552" t="s">
        <v>1807</v>
      </c>
      <c r="B509" s="552" t="s">
        <v>1406</v>
      </c>
      <c r="C509" s="553" t="s">
        <v>88</v>
      </c>
      <c r="D509" s="554" t="s">
        <v>1817</v>
      </c>
      <c r="E509" s="555">
        <v>1320</v>
      </c>
      <c r="F509" s="554" t="s">
        <v>2028</v>
      </c>
      <c r="G509" s="554" t="s">
        <v>2029</v>
      </c>
      <c r="H509" s="552" t="s">
        <v>1820</v>
      </c>
      <c r="I509" s="552" t="s">
        <v>2393</v>
      </c>
      <c r="J509" s="552" t="s">
        <v>2394</v>
      </c>
      <c r="K509" s="557"/>
      <c r="L509" s="557"/>
      <c r="M509" s="556"/>
      <c r="N509" s="552">
        <v>2</v>
      </c>
      <c r="O509" s="552">
        <v>6</v>
      </c>
      <c r="P509" s="556">
        <v>7920</v>
      </c>
    </row>
    <row r="510" spans="1:16" ht="13.5" customHeight="1" x14ac:dyDescent="0.2">
      <c r="A510" s="552" t="s">
        <v>1807</v>
      </c>
      <c r="B510" s="552" t="s">
        <v>1406</v>
      </c>
      <c r="C510" s="553" t="s">
        <v>88</v>
      </c>
      <c r="D510" s="554" t="s">
        <v>2032</v>
      </c>
      <c r="E510" s="555">
        <v>1320</v>
      </c>
      <c r="F510" s="554" t="s">
        <v>2033</v>
      </c>
      <c r="G510" s="554" t="s">
        <v>2034</v>
      </c>
      <c r="H510" s="552" t="s">
        <v>1862</v>
      </c>
      <c r="I510" s="552" t="s">
        <v>2393</v>
      </c>
      <c r="J510" s="552" t="s">
        <v>1811</v>
      </c>
      <c r="K510" s="557"/>
      <c r="L510" s="557"/>
      <c r="M510" s="556"/>
      <c r="N510" s="552">
        <v>2</v>
      </c>
      <c r="O510" s="552">
        <v>6</v>
      </c>
      <c r="P510" s="556">
        <v>7920</v>
      </c>
    </row>
    <row r="511" spans="1:16" ht="13.5" customHeight="1" x14ac:dyDescent="0.2">
      <c r="A511" s="552" t="s">
        <v>1807</v>
      </c>
      <c r="B511" s="552" t="s">
        <v>1406</v>
      </c>
      <c r="C511" s="553" t="s">
        <v>88</v>
      </c>
      <c r="D511" s="554" t="s">
        <v>2035</v>
      </c>
      <c r="E511" s="555">
        <v>1320</v>
      </c>
      <c r="F511" s="554" t="s">
        <v>2036</v>
      </c>
      <c r="G511" s="554" t="s">
        <v>2037</v>
      </c>
      <c r="H511" s="552" t="s">
        <v>1820</v>
      </c>
      <c r="I511" s="552" t="s">
        <v>2393</v>
      </c>
      <c r="J511" s="552" t="s">
        <v>2394</v>
      </c>
      <c r="K511" s="557"/>
      <c r="L511" s="557"/>
      <c r="M511" s="556"/>
      <c r="N511" s="552">
        <v>2</v>
      </c>
      <c r="O511" s="552">
        <v>6</v>
      </c>
      <c r="P511" s="556">
        <v>7920</v>
      </c>
    </row>
    <row r="512" spans="1:16" ht="13.5" customHeight="1" x14ac:dyDescent="0.2">
      <c r="A512" s="552" t="s">
        <v>1807</v>
      </c>
      <c r="B512" s="552" t="s">
        <v>1406</v>
      </c>
      <c r="C512" s="553" t="s">
        <v>88</v>
      </c>
      <c r="D512" s="554" t="s">
        <v>2007</v>
      </c>
      <c r="E512" s="555">
        <v>1560</v>
      </c>
      <c r="F512" s="554" t="s">
        <v>2038</v>
      </c>
      <c r="G512" s="554" t="s">
        <v>2039</v>
      </c>
      <c r="H512" s="552" t="s">
        <v>1862</v>
      </c>
      <c r="I512" s="552" t="s">
        <v>2393</v>
      </c>
      <c r="J512" s="552" t="s">
        <v>1811</v>
      </c>
      <c r="K512" s="557"/>
      <c r="L512" s="557"/>
      <c r="M512" s="556"/>
      <c r="N512" s="552">
        <v>2</v>
      </c>
      <c r="O512" s="552">
        <v>6</v>
      </c>
      <c r="P512" s="556">
        <v>9360</v>
      </c>
    </row>
    <row r="513" spans="1:16" ht="13.5" customHeight="1" x14ac:dyDescent="0.2">
      <c r="A513" s="552" t="s">
        <v>1807</v>
      </c>
      <c r="B513" s="552" t="s">
        <v>1406</v>
      </c>
      <c r="C513" s="553" t="s">
        <v>88</v>
      </c>
      <c r="D513" s="554" t="s">
        <v>1812</v>
      </c>
      <c r="E513" s="555">
        <v>2000</v>
      </c>
      <c r="F513" s="554" t="s">
        <v>2040</v>
      </c>
      <c r="G513" s="554" t="s">
        <v>2041</v>
      </c>
      <c r="H513" s="552" t="s">
        <v>1815</v>
      </c>
      <c r="I513" s="552" t="s">
        <v>2392</v>
      </c>
      <c r="J513" s="552" t="s">
        <v>1811</v>
      </c>
      <c r="K513" s="557"/>
      <c r="L513" s="557"/>
      <c r="M513" s="556"/>
      <c r="N513" s="552">
        <v>2</v>
      </c>
      <c r="O513" s="552">
        <v>6</v>
      </c>
      <c r="P513" s="556">
        <v>12000</v>
      </c>
    </row>
    <row r="514" spans="1:16" ht="13.5" customHeight="1" x14ac:dyDescent="0.2">
      <c r="A514" s="552" t="s">
        <v>1807</v>
      </c>
      <c r="B514" s="552" t="s">
        <v>1406</v>
      </c>
      <c r="C514" s="553" t="s">
        <v>88</v>
      </c>
      <c r="D514" s="554" t="s">
        <v>2007</v>
      </c>
      <c r="E514" s="555">
        <v>1320</v>
      </c>
      <c r="F514" s="554" t="s">
        <v>2430</v>
      </c>
      <c r="G514" s="554" t="s">
        <v>2431</v>
      </c>
      <c r="H514" s="552" t="s">
        <v>2432</v>
      </c>
      <c r="I514" s="552" t="s">
        <v>2393</v>
      </c>
      <c r="J514" s="552" t="s">
        <v>1811</v>
      </c>
      <c r="K514" s="557"/>
      <c r="L514" s="557"/>
      <c r="M514" s="556"/>
      <c r="N514" s="552">
        <v>2</v>
      </c>
      <c r="O514" s="552">
        <v>6</v>
      </c>
      <c r="P514" s="556">
        <v>7920</v>
      </c>
    </row>
    <row r="515" spans="1:16" ht="13.5" customHeight="1" x14ac:dyDescent="0.2">
      <c r="A515" s="552" t="s">
        <v>1807</v>
      </c>
      <c r="B515" s="552" t="s">
        <v>1406</v>
      </c>
      <c r="C515" s="553" t="s">
        <v>88</v>
      </c>
      <c r="D515" s="554" t="s">
        <v>2007</v>
      </c>
      <c r="E515" s="555">
        <v>1000</v>
      </c>
      <c r="F515" s="554" t="s">
        <v>2433</v>
      </c>
      <c r="G515" s="554" t="s">
        <v>2434</v>
      </c>
      <c r="H515" s="552" t="s">
        <v>2432</v>
      </c>
      <c r="I515" s="552" t="s">
        <v>2393</v>
      </c>
      <c r="J515" s="552" t="s">
        <v>1811</v>
      </c>
      <c r="K515" s="557"/>
      <c r="L515" s="557"/>
      <c r="M515" s="556"/>
      <c r="N515" s="552">
        <v>2</v>
      </c>
      <c r="O515" s="552">
        <v>6</v>
      </c>
      <c r="P515" s="556">
        <v>6000</v>
      </c>
    </row>
    <row r="516" spans="1:16" ht="13.5" customHeight="1" x14ac:dyDescent="0.2">
      <c r="A516" s="552" t="s">
        <v>1807</v>
      </c>
      <c r="B516" s="552" t="s">
        <v>1406</v>
      </c>
      <c r="C516" s="553" t="s">
        <v>88</v>
      </c>
      <c r="D516" s="554" t="s">
        <v>2010</v>
      </c>
      <c r="E516" s="555">
        <v>1320</v>
      </c>
      <c r="F516" s="554" t="s">
        <v>2044</v>
      </c>
      <c r="G516" s="554" t="s">
        <v>2045</v>
      </c>
      <c r="H516" s="552" t="s">
        <v>1621</v>
      </c>
      <c r="I516" s="552" t="s">
        <v>1621</v>
      </c>
      <c r="J516" s="552" t="s">
        <v>1856</v>
      </c>
      <c r="K516" s="557"/>
      <c r="L516" s="557"/>
      <c r="M516" s="556"/>
      <c r="N516" s="552">
        <v>2</v>
      </c>
      <c r="O516" s="552">
        <v>6</v>
      </c>
      <c r="P516" s="556">
        <v>7920</v>
      </c>
    </row>
    <row r="517" spans="1:16" ht="13.5" customHeight="1" x14ac:dyDescent="0.2">
      <c r="A517" s="552" t="s">
        <v>1807</v>
      </c>
      <c r="B517" s="552" t="s">
        <v>1406</v>
      </c>
      <c r="C517" s="553" t="s">
        <v>88</v>
      </c>
      <c r="D517" s="554" t="s">
        <v>1824</v>
      </c>
      <c r="E517" s="555">
        <v>1500</v>
      </c>
      <c r="F517" s="554" t="s">
        <v>2435</v>
      </c>
      <c r="G517" s="554" t="s">
        <v>2436</v>
      </c>
      <c r="H517" s="552" t="s">
        <v>1827</v>
      </c>
      <c r="I517" s="552" t="s">
        <v>2393</v>
      </c>
      <c r="J517" s="552" t="s">
        <v>1811</v>
      </c>
      <c r="K517" s="557"/>
      <c r="L517" s="557"/>
      <c r="M517" s="556"/>
      <c r="N517" s="552">
        <v>4</v>
      </c>
      <c r="O517" s="552">
        <v>6</v>
      </c>
      <c r="P517" s="556">
        <v>9000</v>
      </c>
    </row>
    <row r="518" spans="1:16" ht="13.5" customHeight="1" x14ac:dyDescent="0.2">
      <c r="A518" s="552" t="s">
        <v>1807</v>
      </c>
      <c r="B518" s="552" t="s">
        <v>1406</v>
      </c>
      <c r="C518" s="553" t="s">
        <v>88</v>
      </c>
      <c r="D518" s="554" t="s">
        <v>2046</v>
      </c>
      <c r="E518" s="555">
        <v>1320</v>
      </c>
      <c r="F518" s="554" t="s">
        <v>2047</v>
      </c>
      <c r="G518" s="554" t="s">
        <v>2048</v>
      </c>
      <c r="H518" s="552" t="s">
        <v>1820</v>
      </c>
      <c r="I518" s="552" t="s">
        <v>2393</v>
      </c>
      <c r="J518" s="552" t="s">
        <v>1811</v>
      </c>
      <c r="K518" s="557"/>
      <c r="L518" s="557"/>
      <c r="M518" s="556"/>
      <c r="N518" s="552">
        <v>2</v>
      </c>
      <c r="O518" s="552">
        <v>6</v>
      </c>
      <c r="P518" s="556">
        <v>7920</v>
      </c>
    </row>
    <row r="519" spans="1:16" ht="13.5" customHeight="1" x14ac:dyDescent="0.2">
      <c r="A519" s="552" t="s">
        <v>1807</v>
      </c>
      <c r="B519" s="552" t="s">
        <v>1406</v>
      </c>
      <c r="C519" s="553" t="s">
        <v>88</v>
      </c>
      <c r="D519" s="554" t="s">
        <v>1845</v>
      </c>
      <c r="E519" s="555">
        <v>2400</v>
      </c>
      <c r="F519" s="554" t="s">
        <v>2049</v>
      </c>
      <c r="G519" s="554" t="s">
        <v>2050</v>
      </c>
      <c r="H519" s="552" t="s">
        <v>1848</v>
      </c>
      <c r="I519" s="552" t="s">
        <v>1849</v>
      </c>
      <c r="J519" s="552" t="s">
        <v>1811</v>
      </c>
      <c r="K519" s="557"/>
      <c r="L519" s="557"/>
      <c r="M519" s="556"/>
      <c r="N519" s="552">
        <v>2</v>
      </c>
      <c r="O519" s="552">
        <v>6</v>
      </c>
      <c r="P519" s="556">
        <v>14400</v>
      </c>
    </row>
    <row r="520" spans="1:16" ht="13.5" customHeight="1" x14ac:dyDescent="0.2">
      <c r="A520" s="552" t="s">
        <v>1807</v>
      </c>
      <c r="B520" s="552" t="s">
        <v>1406</v>
      </c>
      <c r="C520" s="553" t="s">
        <v>88</v>
      </c>
      <c r="D520" s="554" t="s">
        <v>2007</v>
      </c>
      <c r="E520" s="555">
        <v>1320</v>
      </c>
      <c r="F520" s="554" t="s">
        <v>2051</v>
      </c>
      <c r="G520" s="554" t="s">
        <v>2052</v>
      </c>
      <c r="H520" s="552" t="s">
        <v>1820</v>
      </c>
      <c r="I520" s="552" t="s">
        <v>2393</v>
      </c>
      <c r="J520" s="552" t="s">
        <v>1811</v>
      </c>
      <c r="K520" s="557"/>
      <c r="L520" s="557"/>
      <c r="M520" s="556"/>
      <c r="N520" s="552">
        <v>2</v>
      </c>
      <c r="O520" s="552">
        <v>6</v>
      </c>
      <c r="P520" s="556">
        <v>7920</v>
      </c>
    </row>
    <row r="521" spans="1:16" ht="13.5" customHeight="1" x14ac:dyDescent="0.2">
      <c r="A521" s="552" t="s">
        <v>1807</v>
      </c>
      <c r="B521" s="552" t="s">
        <v>1406</v>
      </c>
      <c r="C521" s="553" t="s">
        <v>88</v>
      </c>
      <c r="D521" s="554" t="s">
        <v>1817</v>
      </c>
      <c r="E521" s="555">
        <v>1320</v>
      </c>
      <c r="F521" s="554" t="s">
        <v>2053</v>
      </c>
      <c r="G521" s="554" t="s">
        <v>2054</v>
      </c>
      <c r="H521" s="552" t="s">
        <v>1820</v>
      </c>
      <c r="I521" s="552" t="s">
        <v>2393</v>
      </c>
      <c r="J521" s="552" t="s">
        <v>2394</v>
      </c>
      <c r="K521" s="557"/>
      <c r="L521" s="557"/>
      <c r="M521" s="556"/>
      <c r="N521" s="552">
        <v>2</v>
      </c>
      <c r="O521" s="552">
        <v>6</v>
      </c>
      <c r="P521" s="556">
        <v>7920</v>
      </c>
    </row>
    <row r="522" spans="1:16" ht="13.5" customHeight="1" x14ac:dyDescent="0.2">
      <c r="A522" s="552" t="s">
        <v>1807</v>
      </c>
      <c r="B522" s="552" t="s">
        <v>1406</v>
      </c>
      <c r="C522" s="553" t="s">
        <v>88</v>
      </c>
      <c r="D522" s="554" t="s">
        <v>1812</v>
      </c>
      <c r="E522" s="555">
        <v>2400</v>
      </c>
      <c r="F522" s="554" t="s">
        <v>2437</v>
      </c>
      <c r="G522" s="554" t="s">
        <v>2438</v>
      </c>
      <c r="H522" s="552" t="s">
        <v>1815</v>
      </c>
      <c r="I522" s="552" t="s">
        <v>2392</v>
      </c>
      <c r="J522" s="552" t="s">
        <v>1811</v>
      </c>
      <c r="K522" s="557"/>
      <c r="L522" s="557"/>
      <c r="M522" s="556"/>
      <c r="N522" s="552">
        <v>2</v>
      </c>
      <c r="O522" s="552">
        <v>6</v>
      </c>
      <c r="P522" s="556">
        <v>14400</v>
      </c>
    </row>
    <row r="523" spans="1:16" ht="13.5" customHeight="1" x14ac:dyDescent="0.2">
      <c r="A523" s="552" t="s">
        <v>1807</v>
      </c>
      <c r="B523" s="552" t="s">
        <v>1406</v>
      </c>
      <c r="C523" s="553" t="s">
        <v>88</v>
      </c>
      <c r="D523" s="554" t="s">
        <v>1824</v>
      </c>
      <c r="E523" s="555">
        <v>1500</v>
      </c>
      <c r="F523" s="554" t="s">
        <v>2439</v>
      </c>
      <c r="G523" s="554" t="s">
        <v>2440</v>
      </c>
      <c r="H523" s="552" t="s">
        <v>1827</v>
      </c>
      <c r="I523" s="552" t="s">
        <v>2393</v>
      </c>
      <c r="J523" s="552" t="s">
        <v>1811</v>
      </c>
      <c r="K523" s="557"/>
      <c r="L523" s="557"/>
      <c r="M523" s="556"/>
      <c r="N523" s="552">
        <v>4</v>
      </c>
      <c r="O523" s="552">
        <v>6</v>
      </c>
      <c r="P523" s="556">
        <v>9000</v>
      </c>
    </row>
    <row r="524" spans="1:16" ht="13.5" customHeight="1" x14ac:dyDescent="0.2">
      <c r="A524" s="552" t="s">
        <v>1807</v>
      </c>
      <c r="B524" s="552" t="s">
        <v>1406</v>
      </c>
      <c r="C524" s="553" t="s">
        <v>88</v>
      </c>
      <c r="D524" s="554" t="s">
        <v>1850</v>
      </c>
      <c r="E524" s="555">
        <v>1600</v>
      </c>
      <c r="F524" s="554" t="s">
        <v>2055</v>
      </c>
      <c r="G524" s="554" t="s">
        <v>2056</v>
      </c>
      <c r="H524" s="552" t="s">
        <v>1850</v>
      </c>
      <c r="I524" s="552" t="s">
        <v>2393</v>
      </c>
      <c r="J524" s="552" t="s">
        <v>1811</v>
      </c>
      <c r="K524" s="557"/>
      <c r="L524" s="557"/>
      <c r="M524" s="556"/>
      <c r="N524" s="552">
        <v>4</v>
      </c>
      <c r="O524" s="552">
        <v>6</v>
      </c>
      <c r="P524" s="556">
        <v>9600</v>
      </c>
    </row>
    <row r="525" spans="1:16" ht="13.5" customHeight="1" x14ac:dyDescent="0.2">
      <c r="A525" s="552" t="s">
        <v>1807</v>
      </c>
      <c r="B525" s="552" t="s">
        <v>1406</v>
      </c>
      <c r="C525" s="553" t="s">
        <v>88</v>
      </c>
      <c r="D525" s="554" t="s">
        <v>1812</v>
      </c>
      <c r="E525" s="555">
        <v>2208</v>
      </c>
      <c r="F525" s="554" t="s">
        <v>2057</v>
      </c>
      <c r="G525" s="554" t="s">
        <v>2058</v>
      </c>
      <c r="H525" s="552" t="s">
        <v>1815</v>
      </c>
      <c r="I525" s="552" t="s">
        <v>2392</v>
      </c>
      <c r="J525" s="552" t="s">
        <v>1811</v>
      </c>
      <c r="K525" s="557"/>
      <c r="L525" s="557"/>
      <c r="M525" s="556"/>
      <c r="N525" s="552">
        <v>2</v>
      </c>
      <c r="O525" s="552">
        <v>6</v>
      </c>
      <c r="P525" s="556">
        <v>13248</v>
      </c>
    </row>
    <row r="526" spans="1:16" ht="13.5" customHeight="1" x14ac:dyDescent="0.2">
      <c r="A526" s="552" t="s">
        <v>1807</v>
      </c>
      <c r="B526" s="552" t="s">
        <v>1406</v>
      </c>
      <c r="C526" s="553" t="s">
        <v>88</v>
      </c>
      <c r="D526" s="554" t="s">
        <v>1845</v>
      </c>
      <c r="E526" s="555">
        <v>2208</v>
      </c>
      <c r="F526" s="554" t="s">
        <v>2061</v>
      </c>
      <c r="G526" s="554" t="s">
        <v>2062</v>
      </c>
      <c r="H526" s="552" t="s">
        <v>1848</v>
      </c>
      <c r="I526" s="552" t="s">
        <v>1849</v>
      </c>
      <c r="J526" s="552" t="s">
        <v>1811</v>
      </c>
      <c r="K526" s="557"/>
      <c r="L526" s="557"/>
      <c r="M526" s="556"/>
      <c r="N526" s="552">
        <v>2</v>
      </c>
      <c r="O526" s="552">
        <v>6</v>
      </c>
      <c r="P526" s="556">
        <v>13248</v>
      </c>
    </row>
    <row r="527" spans="1:16" ht="13.5" customHeight="1" x14ac:dyDescent="0.2">
      <c r="A527" s="552" t="s">
        <v>1807</v>
      </c>
      <c r="B527" s="552" t="s">
        <v>1406</v>
      </c>
      <c r="C527" s="553" t="s">
        <v>88</v>
      </c>
      <c r="D527" s="554" t="s">
        <v>1812</v>
      </c>
      <c r="E527" s="555">
        <v>3000</v>
      </c>
      <c r="F527" s="554" t="s">
        <v>2065</v>
      </c>
      <c r="G527" s="554" t="s">
        <v>2066</v>
      </c>
      <c r="H527" s="552" t="s">
        <v>1815</v>
      </c>
      <c r="I527" s="552" t="s">
        <v>2392</v>
      </c>
      <c r="J527" s="552" t="s">
        <v>1811</v>
      </c>
      <c r="K527" s="557"/>
      <c r="L527" s="557"/>
      <c r="M527" s="556"/>
      <c r="N527" s="552">
        <v>2</v>
      </c>
      <c r="O527" s="552">
        <v>6</v>
      </c>
      <c r="P527" s="556">
        <v>18000</v>
      </c>
    </row>
    <row r="528" spans="1:16" ht="13.5" customHeight="1" x14ac:dyDescent="0.2">
      <c r="A528" s="552" t="s">
        <v>1807</v>
      </c>
      <c r="B528" s="552" t="s">
        <v>1406</v>
      </c>
      <c r="C528" s="553" t="s">
        <v>88</v>
      </c>
      <c r="D528" s="554" t="s">
        <v>1812</v>
      </c>
      <c r="E528" s="555">
        <v>3000</v>
      </c>
      <c r="F528" s="554" t="s">
        <v>2441</v>
      </c>
      <c r="G528" s="554" t="s">
        <v>2442</v>
      </c>
      <c r="H528" s="552" t="s">
        <v>1815</v>
      </c>
      <c r="I528" s="552" t="s">
        <v>2392</v>
      </c>
      <c r="J528" s="552" t="s">
        <v>1811</v>
      </c>
      <c r="K528" s="557"/>
      <c r="L528" s="557"/>
      <c r="M528" s="556"/>
      <c r="N528" s="552">
        <v>2</v>
      </c>
      <c r="O528" s="552">
        <v>6</v>
      </c>
      <c r="P528" s="556">
        <v>18000</v>
      </c>
    </row>
    <row r="529" spans="1:16" ht="13.5" customHeight="1" x14ac:dyDescent="0.2">
      <c r="A529" s="552" t="s">
        <v>1807</v>
      </c>
      <c r="B529" s="552" t="s">
        <v>1406</v>
      </c>
      <c r="C529" s="553" t="s">
        <v>88</v>
      </c>
      <c r="D529" s="554" t="s">
        <v>1808</v>
      </c>
      <c r="E529" s="555">
        <v>2208</v>
      </c>
      <c r="F529" s="554" t="s">
        <v>2069</v>
      </c>
      <c r="G529" s="554" t="s">
        <v>2070</v>
      </c>
      <c r="H529" s="552" t="s">
        <v>1808</v>
      </c>
      <c r="I529" s="552" t="s">
        <v>1989</v>
      </c>
      <c r="J529" s="552" t="s">
        <v>1811</v>
      </c>
      <c r="K529" s="557"/>
      <c r="L529" s="557"/>
      <c r="M529" s="556"/>
      <c r="N529" s="552">
        <v>2</v>
      </c>
      <c r="O529" s="552">
        <v>6</v>
      </c>
      <c r="P529" s="556">
        <v>13248</v>
      </c>
    </row>
    <row r="530" spans="1:16" ht="13.5" customHeight="1" x14ac:dyDescent="0.2">
      <c r="A530" s="552" t="s">
        <v>1807</v>
      </c>
      <c r="B530" s="552" t="s">
        <v>1406</v>
      </c>
      <c r="C530" s="553" t="s">
        <v>88</v>
      </c>
      <c r="D530" s="554" t="s">
        <v>1824</v>
      </c>
      <c r="E530" s="555">
        <v>1500</v>
      </c>
      <c r="F530" s="554" t="s">
        <v>2443</v>
      </c>
      <c r="G530" s="554" t="s">
        <v>2444</v>
      </c>
      <c r="H530" s="552" t="s">
        <v>1827</v>
      </c>
      <c r="I530" s="552" t="s">
        <v>2393</v>
      </c>
      <c r="J530" s="552" t="s">
        <v>1811</v>
      </c>
      <c r="K530" s="557"/>
      <c r="L530" s="557"/>
      <c r="M530" s="556"/>
      <c r="N530" s="552">
        <v>1</v>
      </c>
      <c r="O530" s="552">
        <v>2</v>
      </c>
      <c r="P530" s="556">
        <v>3000</v>
      </c>
    </row>
    <row r="531" spans="1:16" ht="13.5" customHeight="1" x14ac:dyDescent="0.2">
      <c r="A531" s="552" t="s">
        <v>1807</v>
      </c>
      <c r="B531" s="552" t="s">
        <v>1406</v>
      </c>
      <c r="C531" s="553" t="s">
        <v>88</v>
      </c>
      <c r="D531" s="554" t="s">
        <v>1808</v>
      </c>
      <c r="E531" s="555">
        <v>3000</v>
      </c>
      <c r="F531" s="554" t="s">
        <v>2445</v>
      </c>
      <c r="G531" s="554" t="s">
        <v>2446</v>
      </c>
      <c r="H531" s="552" t="s">
        <v>1808</v>
      </c>
      <c r="I531" s="552" t="s">
        <v>1989</v>
      </c>
      <c r="J531" s="552" t="s">
        <v>1811</v>
      </c>
      <c r="K531" s="557"/>
      <c r="L531" s="557"/>
      <c r="M531" s="556"/>
      <c r="N531" s="552">
        <v>4</v>
      </c>
      <c r="O531" s="552">
        <v>6</v>
      </c>
      <c r="P531" s="556">
        <v>18000</v>
      </c>
    </row>
    <row r="532" spans="1:16" ht="13.5" customHeight="1" x14ac:dyDescent="0.2">
      <c r="A532" s="552" t="s">
        <v>1807</v>
      </c>
      <c r="B532" s="552" t="s">
        <v>1406</v>
      </c>
      <c r="C532" s="553" t="s">
        <v>88</v>
      </c>
      <c r="D532" s="554" t="s">
        <v>1808</v>
      </c>
      <c r="E532" s="555">
        <v>2208</v>
      </c>
      <c r="F532" s="554" t="s">
        <v>2075</v>
      </c>
      <c r="G532" s="554" t="s">
        <v>2076</v>
      </c>
      <c r="H532" s="552" t="s">
        <v>1808</v>
      </c>
      <c r="I532" s="552" t="s">
        <v>1989</v>
      </c>
      <c r="J532" s="552" t="s">
        <v>1811</v>
      </c>
      <c r="K532" s="557"/>
      <c r="L532" s="557"/>
      <c r="M532" s="556"/>
      <c r="N532" s="552">
        <v>2</v>
      </c>
      <c r="O532" s="552">
        <v>6</v>
      </c>
      <c r="P532" s="556">
        <v>13248</v>
      </c>
    </row>
    <row r="533" spans="1:16" ht="13.5" customHeight="1" x14ac:dyDescent="0.2">
      <c r="A533" s="552" t="s">
        <v>1807</v>
      </c>
      <c r="B533" s="552" t="s">
        <v>1406</v>
      </c>
      <c r="C533" s="553" t="s">
        <v>88</v>
      </c>
      <c r="D533" s="554" t="s">
        <v>1812</v>
      </c>
      <c r="E533" s="555">
        <v>2208</v>
      </c>
      <c r="F533" s="554" t="s">
        <v>2077</v>
      </c>
      <c r="G533" s="554" t="s">
        <v>2078</v>
      </c>
      <c r="H533" s="552" t="s">
        <v>1815</v>
      </c>
      <c r="I533" s="552" t="s">
        <v>2392</v>
      </c>
      <c r="J533" s="552" t="s">
        <v>1811</v>
      </c>
      <c r="K533" s="557"/>
      <c r="L533" s="557"/>
      <c r="M533" s="556"/>
      <c r="N533" s="552">
        <v>2</v>
      </c>
      <c r="O533" s="552">
        <v>6</v>
      </c>
      <c r="P533" s="556">
        <v>13248</v>
      </c>
    </row>
    <row r="534" spans="1:16" ht="13.5" customHeight="1" x14ac:dyDescent="0.2">
      <c r="A534" s="552" t="s">
        <v>1807</v>
      </c>
      <c r="B534" s="552" t="s">
        <v>1406</v>
      </c>
      <c r="C534" s="553" t="s">
        <v>88</v>
      </c>
      <c r="D534" s="554" t="s">
        <v>1968</v>
      </c>
      <c r="E534" s="555">
        <v>2520</v>
      </c>
      <c r="F534" s="554" t="s">
        <v>2079</v>
      </c>
      <c r="G534" s="554" t="s">
        <v>2080</v>
      </c>
      <c r="H534" s="552" t="s">
        <v>1971</v>
      </c>
      <c r="I534" s="552" t="s">
        <v>1816</v>
      </c>
      <c r="J534" s="552" t="s">
        <v>1811</v>
      </c>
      <c r="K534" s="557"/>
      <c r="L534" s="557"/>
      <c r="M534" s="556"/>
      <c r="N534" s="552">
        <v>2</v>
      </c>
      <c r="O534" s="552">
        <v>6</v>
      </c>
      <c r="P534" s="556">
        <v>15120</v>
      </c>
    </row>
    <row r="535" spans="1:16" ht="13.5" customHeight="1" x14ac:dyDescent="0.2">
      <c r="A535" s="552" t="s">
        <v>1807</v>
      </c>
      <c r="B535" s="552" t="s">
        <v>1406</v>
      </c>
      <c r="C535" s="553" t="s">
        <v>88</v>
      </c>
      <c r="D535" s="554" t="s">
        <v>1968</v>
      </c>
      <c r="E535" s="555">
        <v>3000</v>
      </c>
      <c r="F535" s="554" t="s">
        <v>2447</v>
      </c>
      <c r="G535" s="554" t="s">
        <v>2448</v>
      </c>
      <c r="H535" s="552" t="s">
        <v>1971</v>
      </c>
      <c r="I535" s="552" t="s">
        <v>1816</v>
      </c>
      <c r="J535" s="552" t="s">
        <v>1811</v>
      </c>
      <c r="K535" s="557"/>
      <c r="L535" s="557"/>
      <c r="M535" s="556"/>
      <c r="N535" s="552">
        <v>4</v>
      </c>
      <c r="O535" s="552">
        <v>6</v>
      </c>
      <c r="P535" s="556">
        <v>18000</v>
      </c>
    </row>
    <row r="536" spans="1:16" ht="13.5" customHeight="1" x14ac:dyDescent="0.2">
      <c r="A536" s="552" t="s">
        <v>1807</v>
      </c>
      <c r="B536" s="552" t="s">
        <v>1406</v>
      </c>
      <c r="C536" s="553" t="s">
        <v>88</v>
      </c>
      <c r="D536" s="554" t="s">
        <v>1845</v>
      </c>
      <c r="E536" s="555">
        <v>2220</v>
      </c>
      <c r="F536" s="554" t="s">
        <v>2085</v>
      </c>
      <c r="G536" s="554" t="s">
        <v>2086</v>
      </c>
      <c r="H536" s="552" t="s">
        <v>1848</v>
      </c>
      <c r="I536" s="552" t="s">
        <v>1849</v>
      </c>
      <c r="J536" s="552" t="s">
        <v>1811</v>
      </c>
      <c r="K536" s="557"/>
      <c r="L536" s="557"/>
      <c r="M536" s="556"/>
      <c r="N536" s="552">
        <v>2</v>
      </c>
      <c r="O536" s="552">
        <v>6</v>
      </c>
      <c r="P536" s="556">
        <v>13320</v>
      </c>
    </row>
    <row r="537" spans="1:16" ht="13.5" customHeight="1" x14ac:dyDescent="0.2">
      <c r="A537" s="552" t="s">
        <v>1807</v>
      </c>
      <c r="B537" s="552" t="s">
        <v>1406</v>
      </c>
      <c r="C537" s="553" t="s">
        <v>88</v>
      </c>
      <c r="D537" s="554" t="s">
        <v>1824</v>
      </c>
      <c r="E537" s="555">
        <v>2100</v>
      </c>
      <c r="F537" s="554" t="s">
        <v>2384</v>
      </c>
      <c r="G537" s="554" t="s">
        <v>2385</v>
      </c>
      <c r="H537" s="552" t="s">
        <v>1827</v>
      </c>
      <c r="I537" s="552" t="s">
        <v>2393</v>
      </c>
      <c r="J537" s="552" t="s">
        <v>1811</v>
      </c>
      <c r="K537" s="557"/>
      <c r="L537" s="557"/>
      <c r="M537" s="556"/>
      <c r="N537" s="552">
        <v>4</v>
      </c>
      <c r="O537" s="552">
        <v>6</v>
      </c>
      <c r="P537" s="556">
        <v>12600</v>
      </c>
    </row>
    <row r="538" spans="1:16" ht="13.5" customHeight="1" x14ac:dyDescent="0.2">
      <c r="A538" s="552" t="s">
        <v>1807</v>
      </c>
      <c r="B538" s="552" t="s">
        <v>1406</v>
      </c>
      <c r="C538" s="553" t="s">
        <v>88</v>
      </c>
      <c r="D538" s="554" t="s">
        <v>1850</v>
      </c>
      <c r="E538" s="555">
        <v>1600</v>
      </c>
      <c r="F538" s="554" t="s">
        <v>2449</v>
      </c>
      <c r="G538" s="554" t="s">
        <v>2450</v>
      </c>
      <c r="H538" s="552" t="s">
        <v>1850</v>
      </c>
      <c r="I538" s="552" t="s">
        <v>2393</v>
      </c>
      <c r="J538" s="552" t="s">
        <v>1811</v>
      </c>
      <c r="K538" s="557"/>
      <c r="L538" s="557"/>
      <c r="M538" s="556"/>
      <c r="N538" s="552">
        <v>1</v>
      </c>
      <c r="O538" s="552">
        <v>6</v>
      </c>
      <c r="P538" s="556">
        <v>9600</v>
      </c>
    </row>
    <row r="539" spans="1:16" ht="13.5" customHeight="1" x14ac:dyDescent="0.2">
      <c r="A539" s="552" t="s">
        <v>1807</v>
      </c>
      <c r="B539" s="552" t="s">
        <v>1406</v>
      </c>
      <c r="C539" s="553" t="s">
        <v>88</v>
      </c>
      <c r="D539" s="554" t="s">
        <v>1808</v>
      </c>
      <c r="E539" s="555">
        <v>2400</v>
      </c>
      <c r="F539" s="554" t="s">
        <v>2087</v>
      </c>
      <c r="G539" s="554" t="s">
        <v>2088</v>
      </c>
      <c r="H539" s="552" t="s">
        <v>1808</v>
      </c>
      <c r="I539" s="552" t="s">
        <v>1989</v>
      </c>
      <c r="J539" s="552" t="s">
        <v>1811</v>
      </c>
      <c r="K539" s="557"/>
      <c r="L539" s="557"/>
      <c r="M539" s="556"/>
      <c r="N539" s="552">
        <v>2</v>
      </c>
      <c r="O539" s="552">
        <v>6</v>
      </c>
      <c r="P539" s="556">
        <v>14400</v>
      </c>
    </row>
    <row r="540" spans="1:16" ht="13.5" customHeight="1" x14ac:dyDescent="0.2">
      <c r="A540" s="552" t="s">
        <v>1807</v>
      </c>
      <c r="B540" s="552" t="s">
        <v>1406</v>
      </c>
      <c r="C540" s="553" t="s">
        <v>88</v>
      </c>
      <c r="D540" s="554" t="s">
        <v>1812</v>
      </c>
      <c r="E540" s="555">
        <v>3000</v>
      </c>
      <c r="F540" s="554" t="s">
        <v>2089</v>
      </c>
      <c r="G540" s="554" t="s">
        <v>2090</v>
      </c>
      <c r="H540" s="552" t="s">
        <v>1815</v>
      </c>
      <c r="I540" s="552" t="s">
        <v>2392</v>
      </c>
      <c r="J540" s="552" t="s">
        <v>1811</v>
      </c>
      <c r="K540" s="557"/>
      <c r="L540" s="557"/>
      <c r="M540" s="556"/>
      <c r="N540" s="552">
        <v>4</v>
      </c>
      <c r="O540" s="552">
        <v>6</v>
      </c>
      <c r="P540" s="556">
        <v>18000</v>
      </c>
    </row>
    <row r="541" spans="1:16" ht="13.5" customHeight="1" x14ac:dyDescent="0.2">
      <c r="A541" s="552" t="s">
        <v>1807</v>
      </c>
      <c r="B541" s="552" t="s">
        <v>1406</v>
      </c>
      <c r="C541" s="553" t="s">
        <v>88</v>
      </c>
      <c r="D541" s="554" t="s">
        <v>1808</v>
      </c>
      <c r="E541" s="555">
        <v>3000</v>
      </c>
      <c r="F541" s="554" t="s">
        <v>2451</v>
      </c>
      <c r="G541" s="554" t="s">
        <v>2452</v>
      </c>
      <c r="H541" s="552" t="s">
        <v>1808</v>
      </c>
      <c r="I541" s="552" t="s">
        <v>1989</v>
      </c>
      <c r="J541" s="552" t="s">
        <v>1811</v>
      </c>
      <c r="K541" s="557"/>
      <c r="L541" s="557"/>
      <c r="M541" s="556"/>
      <c r="N541" s="552">
        <v>4</v>
      </c>
      <c r="O541" s="552">
        <v>6</v>
      </c>
      <c r="P541" s="556">
        <v>18000</v>
      </c>
    </row>
    <row r="542" spans="1:16" ht="13.5" customHeight="1" x14ac:dyDescent="0.2">
      <c r="A542" s="552" t="s">
        <v>1807</v>
      </c>
      <c r="B542" s="552" t="s">
        <v>1406</v>
      </c>
      <c r="C542" s="553" t="s">
        <v>88</v>
      </c>
      <c r="D542" s="554" t="s">
        <v>1974</v>
      </c>
      <c r="E542" s="555">
        <v>2640</v>
      </c>
      <c r="F542" s="554" t="s">
        <v>2091</v>
      </c>
      <c r="G542" s="554" t="s">
        <v>2092</v>
      </c>
      <c r="H542" s="552" t="s">
        <v>1977</v>
      </c>
      <c r="I542" s="552" t="s">
        <v>1974</v>
      </c>
      <c r="J542" s="552" t="s">
        <v>1811</v>
      </c>
      <c r="K542" s="557"/>
      <c r="L542" s="557"/>
      <c r="M542" s="556"/>
      <c r="N542" s="552">
        <v>2</v>
      </c>
      <c r="O542" s="552">
        <v>6</v>
      </c>
      <c r="P542" s="556">
        <v>15840</v>
      </c>
    </row>
    <row r="543" spans="1:16" ht="13.5" customHeight="1" x14ac:dyDescent="0.2">
      <c r="A543" s="552" t="s">
        <v>1807</v>
      </c>
      <c r="B543" s="552" t="s">
        <v>1406</v>
      </c>
      <c r="C543" s="553" t="s">
        <v>88</v>
      </c>
      <c r="D543" s="554" t="s">
        <v>1808</v>
      </c>
      <c r="E543" s="555">
        <v>3000</v>
      </c>
      <c r="F543" s="554" t="s">
        <v>2453</v>
      </c>
      <c r="G543" s="554" t="s">
        <v>2454</v>
      </c>
      <c r="H543" s="552" t="s">
        <v>1808</v>
      </c>
      <c r="I543" s="552" t="s">
        <v>1989</v>
      </c>
      <c r="J543" s="552" t="s">
        <v>1811</v>
      </c>
      <c r="K543" s="557"/>
      <c r="L543" s="557"/>
      <c r="M543" s="556"/>
      <c r="N543" s="552">
        <v>4</v>
      </c>
      <c r="O543" s="552">
        <v>6</v>
      </c>
      <c r="P543" s="556">
        <v>18000</v>
      </c>
    </row>
    <row r="544" spans="1:16" ht="13.5" customHeight="1" x14ac:dyDescent="0.2">
      <c r="A544" s="552" t="s">
        <v>1807</v>
      </c>
      <c r="B544" s="552" t="s">
        <v>1406</v>
      </c>
      <c r="C544" s="553" t="s">
        <v>88</v>
      </c>
      <c r="D544" s="554" t="s">
        <v>1808</v>
      </c>
      <c r="E544" s="555">
        <v>3000</v>
      </c>
      <c r="F544" s="554" t="s">
        <v>2095</v>
      </c>
      <c r="G544" s="554" t="s">
        <v>2096</v>
      </c>
      <c r="H544" s="552" t="s">
        <v>1808</v>
      </c>
      <c r="I544" s="552" t="s">
        <v>1989</v>
      </c>
      <c r="J544" s="552" t="s">
        <v>1811</v>
      </c>
      <c r="K544" s="557"/>
      <c r="L544" s="557"/>
      <c r="M544" s="556"/>
      <c r="N544" s="552">
        <v>4</v>
      </c>
      <c r="O544" s="552">
        <v>6</v>
      </c>
      <c r="P544" s="556">
        <v>18000</v>
      </c>
    </row>
    <row r="545" spans="1:16" ht="13.5" customHeight="1" x14ac:dyDescent="0.2">
      <c r="A545" s="552" t="s">
        <v>1807</v>
      </c>
      <c r="B545" s="552" t="s">
        <v>1406</v>
      </c>
      <c r="C545" s="553" t="s">
        <v>88</v>
      </c>
      <c r="D545" s="554" t="s">
        <v>1835</v>
      </c>
      <c r="E545" s="555">
        <v>5520</v>
      </c>
      <c r="F545" s="554" t="s">
        <v>2097</v>
      </c>
      <c r="G545" s="554" t="s">
        <v>2098</v>
      </c>
      <c r="H545" s="552" t="s">
        <v>1835</v>
      </c>
      <c r="I545" s="552" t="s">
        <v>1838</v>
      </c>
      <c r="J545" s="552" t="s">
        <v>1811</v>
      </c>
      <c r="K545" s="557"/>
      <c r="L545" s="557"/>
      <c r="M545" s="556"/>
      <c r="N545" s="552">
        <v>2</v>
      </c>
      <c r="O545" s="552">
        <v>6</v>
      </c>
      <c r="P545" s="556">
        <v>33120</v>
      </c>
    </row>
    <row r="546" spans="1:16" ht="13.5" customHeight="1" x14ac:dyDescent="0.2">
      <c r="A546" s="552" t="s">
        <v>1807</v>
      </c>
      <c r="B546" s="552" t="s">
        <v>1406</v>
      </c>
      <c r="C546" s="553" t="s">
        <v>88</v>
      </c>
      <c r="D546" s="554" t="s">
        <v>1835</v>
      </c>
      <c r="E546" s="555">
        <v>9000</v>
      </c>
      <c r="F546" s="554" t="s">
        <v>2455</v>
      </c>
      <c r="G546" s="554" t="s">
        <v>2456</v>
      </c>
      <c r="H546" s="552" t="s">
        <v>1835</v>
      </c>
      <c r="I546" s="552" t="s">
        <v>1838</v>
      </c>
      <c r="J546" s="552" t="s">
        <v>1811</v>
      </c>
      <c r="K546" s="557"/>
      <c r="L546" s="557"/>
      <c r="M546" s="556"/>
      <c r="N546" s="552">
        <v>4</v>
      </c>
      <c r="O546" s="552">
        <v>6</v>
      </c>
      <c r="P546" s="556">
        <v>54000</v>
      </c>
    </row>
    <row r="547" spans="1:16" ht="13.5" customHeight="1" x14ac:dyDescent="0.2">
      <c r="A547" s="552" t="s">
        <v>1807</v>
      </c>
      <c r="B547" s="552" t="s">
        <v>1406</v>
      </c>
      <c r="C547" s="553" t="s">
        <v>88</v>
      </c>
      <c r="D547" s="554" t="s">
        <v>1835</v>
      </c>
      <c r="E547" s="555">
        <v>9000</v>
      </c>
      <c r="F547" s="554" t="s">
        <v>2457</v>
      </c>
      <c r="G547" s="554" t="s">
        <v>2458</v>
      </c>
      <c r="H547" s="552" t="s">
        <v>1835</v>
      </c>
      <c r="I547" s="552" t="s">
        <v>2459</v>
      </c>
      <c r="J547" s="552" t="s">
        <v>1811</v>
      </c>
      <c r="K547" s="557"/>
      <c r="L547" s="557"/>
      <c r="M547" s="556"/>
      <c r="N547" s="552">
        <v>4</v>
      </c>
      <c r="O547" s="552">
        <v>6</v>
      </c>
      <c r="P547" s="556">
        <v>54000</v>
      </c>
    </row>
    <row r="548" spans="1:16" ht="13.5" customHeight="1" x14ac:dyDescent="0.2">
      <c r="A548" s="552" t="s">
        <v>1807</v>
      </c>
      <c r="B548" s="552" t="s">
        <v>1406</v>
      </c>
      <c r="C548" s="553" t="s">
        <v>88</v>
      </c>
      <c r="D548" s="554" t="s">
        <v>1812</v>
      </c>
      <c r="E548" s="555">
        <v>2208</v>
      </c>
      <c r="F548" s="554" t="s">
        <v>2101</v>
      </c>
      <c r="G548" s="554" t="s">
        <v>2102</v>
      </c>
      <c r="H548" s="552" t="s">
        <v>1815</v>
      </c>
      <c r="I548" s="552" t="s">
        <v>2392</v>
      </c>
      <c r="J548" s="552" t="s">
        <v>1811</v>
      </c>
      <c r="K548" s="557"/>
      <c r="L548" s="557"/>
      <c r="M548" s="556"/>
      <c r="N548" s="552">
        <v>2</v>
      </c>
      <c r="O548" s="552">
        <v>6</v>
      </c>
      <c r="P548" s="556">
        <v>13248</v>
      </c>
    </row>
    <row r="549" spans="1:16" ht="13.5" customHeight="1" x14ac:dyDescent="0.2">
      <c r="A549" s="552" t="s">
        <v>1807</v>
      </c>
      <c r="B549" s="552" t="s">
        <v>1406</v>
      </c>
      <c r="C549" s="553" t="s">
        <v>88</v>
      </c>
      <c r="D549" s="554" t="s">
        <v>1812</v>
      </c>
      <c r="E549" s="555">
        <v>3000</v>
      </c>
      <c r="F549" s="554" t="s">
        <v>2103</v>
      </c>
      <c r="G549" s="554" t="s">
        <v>2104</v>
      </c>
      <c r="H549" s="552" t="s">
        <v>1815</v>
      </c>
      <c r="I549" s="552" t="s">
        <v>2392</v>
      </c>
      <c r="J549" s="552" t="s">
        <v>1811</v>
      </c>
      <c r="K549" s="557"/>
      <c r="L549" s="557"/>
      <c r="M549" s="556"/>
      <c r="N549" s="552">
        <v>2</v>
      </c>
      <c r="O549" s="552">
        <v>6</v>
      </c>
      <c r="P549" s="556">
        <v>18000</v>
      </c>
    </row>
    <row r="550" spans="1:16" ht="13.5" customHeight="1" x14ac:dyDescent="0.2">
      <c r="A550" s="552" t="s">
        <v>1807</v>
      </c>
      <c r="B550" s="552" t="s">
        <v>1406</v>
      </c>
      <c r="C550" s="553" t="s">
        <v>88</v>
      </c>
      <c r="D550" s="554" t="s">
        <v>1835</v>
      </c>
      <c r="E550" s="555">
        <v>9000</v>
      </c>
      <c r="F550" s="554" t="s">
        <v>2460</v>
      </c>
      <c r="G550" s="554" t="s">
        <v>2461</v>
      </c>
      <c r="H550" s="552" t="s">
        <v>1835</v>
      </c>
      <c r="I550" s="552" t="s">
        <v>1838</v>
      </c>
      <c r="J550" s="552" t="s">
        <v>1811</v>
      </c>
      <c r="K550" s="557"/>
      <c r="L550" s="557"/>
      <c r="M550" s="556"/>
      <c r="N550" s="552">
        <v>4</v>
      </c>
      <c r="O550" s="552">
        <v>6</v>
      </c>
      <c r="P550" s="556">
        <v>54000</v>
      </c>
    </row>
    <row r="551" spans="1:16" ht="13.5" customHeight="1" x14ac:dyDescent="0.2">
      <c r="A551" s="552" t="s">
        <v>1807</v>
      </c>
      <c r="B551" s="552" t="s">
        <v>1406</v>
      </c>
      <c r="C551" s="553" t="s">
        <v>88</v>
      </c>
      <c r="D551" s="554" t="s">
        <v>1812</v>
      </c>
      <c r="E551" s="555">
        <v>2208</v>
      </c>
      <c r="F551" s="554" t="s">
        <v>2105</v>
      </c>
      <c r="G551" s="554" t="s">
        <v>2106</v>
      </c>
      <c r="H551" s="552" t="s">
        <v>1815</v>
      </c>
      <c r="I551" s="552" t="s">
        <v>2392</v>
      </c>
      <c r="J551" s="552" t="s">
        <v>1811</v>
      </c>
      <c r="K551" s="557"/>
      <c r="L551" s="557"/>
      <c r="M551" s="556"/>
      <c r="N551" s="552">
        <v>2</v>
      </c>
      <c r="O551" s="552">
        <v>6</v>
      </c>
      <c r="P551" s="556">
        <v>13248</v>
      </c>
    </row>
    <row r="552" spans="1:16" ht="13.5" customHeight="1" x14ac:dyDescent="0.2">
      <c r="A552" s="552" t="s">
        <v>1807</v>
      </c>
      <c r="B552" s="552" t="s">
        <v>1406</v>
      </c>
      <c r="C552" s="553" t="s">
        <v>88</v>
      </c>
      <c r="D552" s="554" t="s">
        <v>1808</v>
      </c>
      <c r="E552" s="555">
        <v>2208</v>
      </c>
      <c r="F552" s="554" t="s">
        <v>2107</v>
      </c>
      <c r="G552" s="554" t="s">
        <v>2108</v>
      </c>
      <c r="H552" s="552" t="s">
        <v>1808</v>
      </c>
      <c r="I552" s="552" t="s">
        <v>1989</v>
      </c>
      <c r="J552" s="552" t="s">
        <v>1811</v>
      </c>
      <c r="K552" s="557"/>
      <c r="L552" s="557"/>
      <c r="M552" s="556"/>
      <c r="N552" s="552">
        <v>2</v>
      </c>
      <c r="O552" s="552">
        <v>6</v>
      </c>
      <c r="P552" s="556">
        <v>13248</v>
      </c>
    </row>
    <row r="553" spans="1:16" ht="13.5" customHeight="1" x14ac:dyDescent="0.2">
      <c r="A553" s="552" t="s">
        <v>1807</v>
      </c>
      <c r="B553" s="552" t="s">
        <v>1406</v>
      </c>
      <c r="C553" s="553" t="s">
        <v>88</v>
      </c>
      <c r="D553" s="554" t="s">
        <v>1850</v>
      </c>
      <c r="E553" s="555">
        <v>1320</v>
      </c>
      <c r="F553" s="554" t="s">
        <v>2109</v>
      </c>
      <c r="G553" s="554" t="s">
        <v>2110</v>
      </c>
      <c r="H553" s="552" t="s">
        <v>1850</v>
      </c>
      <c r="I553" s="552" t="s">
        <v>2393</v>
      </c>
      <c r="J553" s="552" t="s">
        <v>1811</v>
      </c>
      <c r="K553" s="557"/>
      <c r="L553" s="557"/>
      <c r="M553" s="556"/>
      <c r="N553" s="552">
        <v>2</v>
      </c>
      <c r="O553" s="552">
        <v>6</v>
      </c>
      <c r="P553" s="556">
        <v>7920</v>
      </c>
    </row>
    <row r="554" spans="1:16" ht="13.5" customHeight="1" x14ac:dyDescent="0.2">
      <c r="A554" s="552" t="s">
        <v>1807</v>
      </c>
      <c r="B554" s="552" t="s">
        <v>1406</v>
      </c>
      <c r="C554" s="553" t="s">
        <v>88</v>
      </c>
      <c r="D554" s="554" t="s">
        <v>1824</v>
      </c>
      <c r="E554" s="555">
        <v>1320</v>
      </c>
      <c r="F554" s="554" t="s">
        <v>2111</v>
      </c>
      <c r="G554" s="554" t="s">
        <v>2112</v>
      </c>
      <c r="H554" s="552" t="s">
        <v>1827</v>
      </c>
      <c r="I554" s="552" t="s">
        <v>2393</v>
      </c>
      <c r="J554" s="552" t="s">
        <v>1811</v>
      </c>
      <c r="K554" s="557"/>
      <c r="L554" s="557"/>
      <c r="M554" s="556"/>
      <c r="N554" s="552">
        <v>4</v>
      </c>
      <c r="O554" s="552">
        <v>6</v>
      </c>
      <c r="P554" s="556">
        <v>7920</v>
      </c>
    </row>
    <row r="555" spans="1:16" ht="13.5" customHeight="1" x14ac:dyDescent="0.2">
      <c r="A555" s="552" t="s">
        <v>1807</v>
      </c>
      <c r="B555" s="552" t="s">
        <v>1406</v>
      </c>
      <c r="C555" s="553" t="s">
        <v>88</v>
      </c>
      <c r="D555" s="554" t="s">
        <v>1835</v>
      </c>
      <c r="E555" s="555">
        <v>9000</v>
      </c>
      <c r="F555" s="554" t="s">
        <v>2462</v>
      </c>
      <c r="G555" s="554" t="s">
        <v>2463</v>
      </c>
      <c r="H555" s="552" t="s">
        <v>1835</v>
      </c>
      <c r="I555" s="552" t="s">
        <v>1838</v>
      </c>
      <c r="J555" s="552" t="s">
        <v>1811</v>
      </c>
      <c r="K555" s="557"/>
      <c r="L555" s="557"/>
      <c r="M555" s="556"/>
      <c r="N555" s="552">
        <v>4</v>
      </c>
      <c r="O555" s="552">
        <v>6</v>
      </c>
      <c r="P555" s="556">
        <v>54000</v>
      </c>
    </row>
    <row r="556" spans="1:16" ht="13.5" customHeight="1" x14ac:dyDescent="0.2">
      <c r="A556" s="552" t="s">
        <v>1807</v>
      </c>
      <c r="B556" s="552" t="s">
        <v>1406</v>
      </c>
      <c r="C556" s="553" t="s">
        <v>88</v>
      </c>
      <c r="D556" s="554" t="s">
        <v>1812</v>
      </c>
      <c r="E556" s="555">
        <v>3000</v>
      </c>
      <c r="F556" s="554" t="s">
        <v>2464</v>
      </c>
      <c r="G556" s="554" t="s">
        <v>2465</v>
      </c>
      <c r="H556" s="552" t="s">
        <v>1815</v>
      </c>
      <c r="I556" s="552" t="s">
        <v>2392</v>
      </c>
      <c r="J556" s="552" t="s">
        <v>1811</v>
      </c>
      <c r="K556" s="557"/>
      <c r="L556" s="557"/>
      <c r="M556" s="556"/>
      <c r="N556" s="552">
        <v>2</v>
      </c>
      <c r="O556" s="552">
        <v>6</v>
      </c>
      <c r="P556" s="556">
        <v>18000</v>
      </c>
    </row>
    <row r="557" spans="1:16" ht="13.5" customHeight="1" x14ac:dyDescent="0.2">
      <c r="A557" s="552" t="s">
        <v>1807</v>
      </c>
      <c r="B557" s="552" t="s">
        <v>1406</v>
      </c>
      <c r="C557" s="553" t="s">
        <v>88</v>
      </c>
      <c r="D557" s="554" t="s">
        <v>1808</v>
      </c>
      <c r="E557" s="555">
        <v>2208</v>
      </c>
      <c r="F557" s="554" t="s">
        <v>2466</v>
      </c>
      <c r="G557" s="554" t="s">
        <v>2467</v>
      </c>
      <c r="H557" s="552" t="s">
        <v>1808</v>
      </c>
      <c r="I557" s="552" t="s">
        <v>1989</v>
      </c>
      <c r="J557" s="552" t="s">
        <v>1811</v>
      </c>
      <c r="K557" s="557"/>
      <c r="L557" s="557"/>
      <c r="M557" s="556"/>
      <c r="N557" s="552">
        <v>2</v>
      </c>
      <c r="O557" s="552">
        <v>6</v>
      </c>
      <c r="P557" s="556">
        <v>13248</v>
      </c>
    </row>
    <row r="558" spans="1:16" ht="13.5" customHeight="1" x14ac:dyDescent="0.2">
      <c r="A558" s="552" t="s">
        <v>1807</v>
      </c>
      <c r="B558" s="552" t="s">
        <v>1406</v>
      </c>
      <c r="C558" s="553" t="s">
        <v>88</v>
      </c>
      <c r="D558" s="554" t="s">
        <v>1853</v>
      </c>
      <c r="E558" s="555">
        <v>500</v>
      </c>
      <c r="F558" s="554" t="s">
        <v>2119</v>
      </c>
      <c r="G558" s="554" t="s">
        <v>2120</v>
      </c>
      <c r="H558" s="552" t="s">
        <v>1621</v>
      </c>
      <c r="I558" s="552" t="s">
        <v>1621</v>
      </c>
      <c r="J558" s="552" t="s">
        <v>1856</v>
      </c>
      <c r="K558" s="557"/>
      <c r="L558" s="557"/>
      <c r="M558" s="556"/>
      <c r="N558" s="552">
        <v>4</v>
      </c>
      <c r="O558" s="552">
        <v>6</v>
      </c>
      <c r="P558" s="556">
        <v>3000</v>
      </c>
    </row>
    <row r="559" spans="1:16" ht="13.5" customHeight="1" x14ac:dyDescent="0.2">
      <c r="A559" s="552" t="s">
        <v>1807</v>
      </c>
      <c r="B559" s="552" t="s">
        <v>1406</v>
      </c>
      <c r="C559" s="553" t="s">
        <v>88</v>
      </c>
      <c r="D559" s="554" t="s">
        <v>1853</v>
      </c>
      <c r="E559" s="555">
        <v>1320</v>
      </c>
      <c r="F559" s="554" t="s">
        <v>2121</v>
      </c>
      <c r="G559" s="554" t="s">
        <v>2122</v>
      </c>
      <c r="H559" s="552" t="s">
        <v>1621</v>
      </c>
      <c r="I559" s="552" t="s">
        <v>1621</v>
      </c>
      <c r="J559" s="552" t="s">
        <v>1856</v>
      </c>
      <c r="K559" s="557"/>
      <c r="L559" s="557"/>
      <c r="M559" s="556"/>
      <c r="N559" s="552">
        <v>4</v>
      </c>
      <c r="O559" s="552">
        <v>6</v>
      </c>
      <c r="P559" s="556">
        <v>7920</v>
      </c>
    </row>
    <row r="560" spans="1:16" ht="13.5" customHeight="1" x14ac:dyDescent="0.2">
      <c r="A560" s="552" t="s">
        <v>1807</v>
      </c>
      <c r="B560" s="552" t="s">
        <v>1406</v>
      </c>
      <c r="C560" s="553" t="s">
        <v>88</v>
      </c>
      <c r="D560" s="554" t="s">
        <v>1824</v>
      </c>
      <c r="E560" s="555">
        <v>1500</v>
      </c>
      <c r="F560" s="554" t="s">
        <v>2123</v>
      </c>
      <c r="G560" s="554" t="s">
        <v>2124</v>
      </c>
      <c r="H560" s="552" t="s">
        <v>1827</v>
      </c>
      <c r="I560" s="552" t="s">
        <v>2393</v>
      </c>
      <c r="J560" s="552" t="s">
        <v>1811</v>
      </c>
      <c r="K560" s="557"/>
      <c r="L560" s="557"/>
      <c r="M560" s="556"/>
      <c r="N560" s="552">
        <v>4</v>
      </c>
      <c r="O560" s="552">
        <v>6</v>
      </c>
      <c r="P560" s="556">
        <v>9000</v>
      </c>
    </row>
    <row r="561" spans="1:16" ht="13.5" customHeight="1" x14ac:dyDescent="0.2">
      <c r="A561" s="552" t="s">
        <v>1807</v>
      </c>
      <c r="B561" s="552" t="s">
        <v>1406</v>
      </c>
      <c r="C561" s="553" t="s">
        <v>88</v>
      </c>
      <c r="D561" s="554" t="s">
        <v>1817</v>
      </c>
      <c r="E561" s="555">
        <v>1320</v>
      </c>
      <c r="F561" s="554" t="s">
        <v>2125</v>
      </c>
      <c r="G561" s="554" t="s">
        <v>2126</v>
      </c>
      <c r="H561" s="552" t="s">
        <v>1820</v>
      </c>
      <c r="I561" s="552" t="s">
        <v>2393</v>
      </c>
      <c r="J561" s="552" t="s">
        <v>2394</v>
      </c>
      <c r="K561" s="557"/>
      <c r="L561" s="557"/>
      <c r="M561" s="556"/>
      <c r="N561" s="552">
        <v>2</v>
      </c>
      <c r="O561" s="552">
        <v>6</v>
      </c>
      <c r="P561" s="556">
        <v>7920</v>
      </c>
    </row>
    <row r="562" spans="1:16" ht="13.5" customHeight="1" x14ac:dyDescent="0.2">
      <c r="A562" s="552" t="s">
        <v>1807</v>
      </c>
      <c r="B562" s="552" t="s">
        <v>1406</v>
      </c>
      <c r="C562" s="553" t="s">
        <v>88</v>
      </c>
      <c r="D562" s="554" t="s">
        <v>1824</v>
      </c>
      <c r="E562" s="555">
        <v>1320</v>
      </c>
      <c r="F562" s="554" t="s">
        <v>2127</v>
      </c>
      <c r="G562" s="554" t="s">
        <v>2128</v>
      </c>
      <c r="H562" s="552" t="s">
        <v>1827</v>
      </c>
      <c r="I562" s="552" t="s">
        <v>2393</v>
      </c>
      <c r="J562" s="552" t="s">
        <v>1811</v>
      </c>
      <c r="K562" s="557"/>
      <c r="L562" s="557"/>
      <c r="M562" s="556"/>
      <c r="N562" s="552">
        <v>4</v>
      </c>
      <c r="O562" s="552">
        <v>6</v>
      </c>
      <c r="P562" s="556">
        <v>7920</v>
      </c>
    </row>
    <row r="563" spans="1:16" ht="13.5" customHeight="1" x14ac:dyDescent="0.2">
      <c r="A563" s="552" t="s">
        <v>1807</v>
      </c>
      <c r="B563" s="552" t="s">
        <v>1406</v>
      </c>
      <c r="C563" s="553" t="s">
        <v>88</v>
      </c>
      <c r="D563" s="554" t="s">
        <v>1824</v>
      </c>
      <c r="E563" s="555">
        <v>1200</v>
      </c>
      <c r="F563" s="554" t="s">
        <v>2131</v>
      </c>
      <c r="G563" s="554" t="s">
        <v>2132</v>
      </c>
      <c r="H563" s="552" t="s">
        <v>1827</v>
      </c>
      <c r="I563" s="552" t="s">
        <v>2393</v>
      </c>
      <c r="J563" s="552" t="s">
        <v>1811</v>
      </c>
      <c r="K563" s="557"/>
      <c r="L563" s="557"/>
      <c r="M563" s="556"/>
      <c r="N563" s="552">
        <v>4</v>
      </c>
      <c r="O563" s="552">
        <v>6</v>
      </c>
      <c r="P563" s="556">
        <v>7200</v>
      </c>
    </row>
    <row r="564" spans="1:16" ht="13.5" customHeight="1" x14ac:dyDescent="0.2">
      <c r="A564" s="552" t="s">
        <v>1807</v>
      </c>
      <c r="B564" s="552" t="s">
        <v>1406</v>
      </c>
      <c r="C564" s="553" t="s">
        <v>88</v>
      </c>
      <c r="D564" s="554" t="s">
        <v>1824</v>
      </c>
      <c r="E564" s="555">
        <v>1200</v>
      </c>
      <c r="F564" s="554" t="s">
        <v>2133</v>
      </c>
      <c r="G564" s="554" t="s">
        <v>2134</v>
      </c>
      <c r="H564" s="552" t="s">
        <v>1827</v>
      </c>
      <c r="I564" s="552" t="s">
        <v>2393</v>
      </c>
      <c r="J564" s="552" t="s">
        <v>1811</v>
      </c>
      <c r="K564" s="557"/>
      <c r="L564" s="557"/>
      <c r="M564" s="556"/>
      <c r="N564" s="552">
        <v>4</v>
      </c>
      <c r="O564" s="552">
        <v>6</v>
      </c>
      <c r="P564" s="556">
        <v>7200</v>
      </c>
    </row>
    <row r="565" spans="1:16" ht="13.5" customHeight="1" x14ac:dyDescent="0.2">
      <c r="A565" s="552" t="s">
        <v>1807</v>
      </c>
      <c r="B565" s="552" t="s">
        <v>1406</v>
      </c>
      <c r="C565" s="553" t="s">
        <v>88</v>
      </c>
      <c r="D565" s="554" t="s">
        <v>1824</v>
      </c>
      <c r="E565" s="555">
        <v>1500</v>
      </c>
      <c r="F565" s="554" t="s">
        <v>2135</v>
      </c>
      <c r="G565" s="554" t="s">
        <v>2136</v>
      </c>
      <c r="H565" s="552" t="s">
        <v>1827</v>
      </c>
      <c r="I565" s="552" t="s">
        <v>2393</v>
      </c>
      <c r="J565" s="552" t="s">
        <v>1811</v>
      </c>
      <c r="K565" s="557"/>
      <c r="L565" s="557"/>
      <c r="M565" s="556"/>
      <c r="N565" s="552">
        <v>4</v>
      </c>
      <c r="O565" s="552">
        <v>6</v>
      </c>
      <c r="P565" s="556">
        <v>9000</v>
      </c>
    </row>
    <row r="566" spans="1:16" ht="13.5" customHeight="1" x14ac:dyDescent="0.2">
      <c r="A566" s="552" t="s">
        <v>1807</v>
      </c>
      <c r="B566" s="552" t="s">
        <v>1406</v>
      </c>
      <c r="C566" s="553" t="s">
        <v>88</v>
      </c>
      <c r="D566" s="554" t="s">
        <v>1824</v>
      </c>
      <c r="E566" s="555">
        <v>1500</v>
      </c>
      <c r="F566" s="554" t="s">
        <v>2137</v>
      </c>
      <c r="G566" s="554" t="s">
        <v>2138</v>
      </c>
      <c r="H566" s="552" t="s">
        <v>1827</v>
      </c>
      <c r="I566" s="552" t="s">
        <v>2393</v>
      </c>
      <c r="J566" s="552" t="s">
        <v>1811</v>
      </c>
      <c r="K566" s="557"/>
      <c r="L566" s="557"/>
      <c r="M566" s="556"/>
      <c r="N566" s="552">
        <v>4</v>
      </c>
      <c r="O566" s="552">
        <v>6</v>
      </c>
      <c r="P566" s="556">
        <v>9000</v>
      </c>
    </row>
    <row r="567" spans="1:16" ht="13.5" customHeight="1" x14ac:dyDescent="0.2">
      <c r="A567" s="552" t="s">
        <v>1807</v>
      </c>
      <c r="B567" s="552" t="s">
        <v>1406</v>
      </c>
      <c r="C567" s="553" t="s">
        <v>88</v>
      </c>
      <c r="D567" s="554" t="s">
        <v>1853</v>
      </c>
      <c r="E567" s="555">
        <v>1500</v>
      </c>
      <c r="F567" s="554" t="s">
        <v>2139</v>
      </c>
      <c r="G567" s="554" t="s">
        <v>2140</v>
      </c>
      <c r="H567" s="552" t="s">
        <v>1621</v>
      </c>
      <c r="I567" s="552" t="s">
        <v>1621</v>
      </c>
      <c r="J567" s="552" t="s">
        <v>1856</v>
      </c>
      <c r="K567" s="557"/>
      <c r="L567" s="557"/>
      <c r="M567" s="556"/>
      <c r="N567" s="552">
        <v>4</v>
      </c>
      <c r="O567" s="552">
        <v>6</v>
      </c>
      <c r="P567" s="556">
        <v>9000</v>
      </c>
    </row>
    <row r="568" spans="1:16" ht="13.5" customHeight="1" x14ac:dyDescent="0.2">
      <c r="A568" s="552" t="s">
        <v>1807</v>
      </c>
      <c r="B568" s="552" t="s">
        <v>1406</v>
      </c>
      <c r="C568" s="553" t="s">
        <v>88</v>
      </c>
      <c r="D568" s="554" t="s">
        <v>1824</v>
      </c>
      <c r="E568" s="555">
        <v>1500</v>
      </c>
      <c r="F568" s="554" t="s">
        <v>2141</v>
      </c>
      <c r="G568" s="554" t="s">
        <v>2142</v>
      </c>
      <c r="H568" s="552" t="s">
        <v>1827</v>
      </c>
      <c r="I568" s="552" t="s">
        <v>2393</v>
      </c>
      <c r="J568" s="552" t="s">
        <v>1811</v>
      </c>
      <c r="K568" s="557"/>
      <c r="L568" s="557"/>
      <c r="M568" s="556"/>
      <c r="N568" s="552">
        <v>4</v>
      </c>
      <c r="O568" s="552">
        <v>6</v>
      </c>
      <c r="P568" s="556">
        <v>9000</v>
      </c>
    </row>
    <row r="569" spans="1:16" ht="13.5" customHeight="1" x14ac:dyDescent="0.2">
      <c r="A569" s="552" t="s">
        <v>1807</v>
      </c>
      <c r="B569" s="552" t="s">
        <v>1406</v>
      </c>
      <c r="C569" s="553" t="s">
        <v>88</v>
      </c>
      <c r="D569" s="554" t="s">
        <v>1824</v>
      </c>
      <c r="E569" s="555">
        <v>1500</v>
      </c>
      <c r="F569" s="554" t="s">
        <v>2143</v>
      </c>
      <c r="G569" s="554" t="s">
        <v>2144</v>
      </c>
      <c r="H569" s="552" t="s">
        <v>1827</v>
      </c>
      <c r="I569" s="552" t="s">
        <v>2393</v>
      </c>
      <c r="J569" s="552" t="s">
        <v>1811</v>
      </c>
      <c r="K569" s="557"/>
      <c r="L569" s="557"/>
      <c r="M569" s="556"/>
      <c r="N569" s="552">
        <v>4</v>
      </c>
      <c r="O569" s="552">
        <v>6</v>
      </c>
      <c r="P569" s="556">
        <v>9000</v>
      </c>
    </row>
    <row r="570" spans="1:16" ht="13.5" customHeight="1" x14ac:dyDescent="0.2">
      <c r="A570" s="552" t="s">
        <v>1807</v>
      </c>
      <c r="B570" s="552" t="s">
        <v>1406</v>
      </c>
      <c r="C570" s="553" t="s">
        <v>88</v>
      </c>
      <c r="D570" s="554" t="s">
        <v>2018</v>
      </c>
      <c r="E570" s="555">
        <v>1320</v>
      </c>
      <c r="F570" s="554" t="s">
        <v>2145</v>
      </c>
      <c r="G570" s="554" t="s">
        <v>2146</v>
      </c>
      <c r="H570" s="552" t="s">
        <v>1820</v>
      </c>
      <c r="I570" s="552" t="s">
        <v>2393</v>
      </c>
      <c r="J570" s="552" t="s">
        <v>1811</v>
      </c>
      <c r="K570" s="557"/>
      <c r="L570" s="557"/>
      <c r="M570" s="556"/>
      <c r="N570" s="552">
        <v>2</v>
      </c>
      <c r="O570" s="552">
        <v>6</v>
      </c>
      <c r="P570" s="556">
        <v>7920</v>
      </c>
    </row>
    <row r="571" spans="1:16" ht="13.5" customHeight="1" x14ac:dyDescent="0.2">
      <c r="A571" s="552" t="s">
        <v>1807</v>
      </c>
      <c r="B571" s="552" t="s">
        <v>1406</v>
      </c>
      <c r="C571" s="553" t="s">
        <v>88</v>
      </c>
      <c r="D571" s="554" t="s">
        <v>1824</v>
      </c>
      <c r="E571" s="555">
        <v>1500</v>
      </c>
      <c r="F571" s="554" t="s">
        <v>2030</v>
      </c>
      <c r="G571" s="554" t="s">
        <v>2031</v>
      </c>
      <c r="H571" s="552" t="s">
        <v>1827</v>
      </c>
      <c r="I571" s="552" t="s">
        <v>2393</v>
      </c>
      <c r="J571" s="552" t="s">
        <v>1811</v>
      </c>
      <c r="K571" s="557"/>
      <c r="L571" s="557"/>
      <c r="M571" s="556"/>
      <c r="N571" s="552">
        <v>4</v>
      </c>
      <c r="O571" s="552">
        <v>6</v>
      </c>
      <c r="P571" s="556">
        <v>9000</v>
      </c>
    </row>
    <row r="572" spans="1:16" ht="13.5" customHeight="1" x14ac:dyDescent="0.2">
      <c r="A572" s="552" t="s">
        <v>1807</v>
      </c>
      <c r="B572" s="552" t="s">
        <v>1406</v>
      </c>
      <c r="C572" s="553" t="s">
        <v>88</v>
      </c>
      <c r="D572" s="554" t="s">
        <v>1824</v>
      </c>
      <c r="E572" s="555">
        <v>1320</v>
      </c>
      <c r="F572" s="554" t="s">
        <v>2149</v>
      </c>
      <c r="G572" s="554" t="s">
        <v>2150</v>
      </c>
      <c r="H572" s="552" t="s">
        <v>1827</v>
      </c>
      <c r="I572" s="552" t="s">
        <v>2393</v>
      </c>
      <c r="J572" s="552" t="s">
        <v>1811</v>
      </c>
      <c r="K572" s="557"/>
      <c r="L572" s="557"/>
      <c r="M572" s="556"/>
      <c r="N572" s="552">
        <v>2</v>
      </c>
      <c r="O572" s="552">
        <v>6</v>
      </c>
      <c r="P572" s="556">
        <v>7920</v>
      </c>
    </row>
    <row r="573" spans="1:16" ht="13.5" customHeight="1" x14ac:dyDescent="0.2">
      <c r="A573" s="552" t="s">
        <v>1807</v>
      </c>
      <c r="B573" s="552" t="s">
        <v>1406</v>
      </c>
      <c r="C573" s="553" t="s">
        <v>88</v>
      </c>
      <c r="D573" s="554" t="s">
        <v>1824</v>
      </c>
      <c r="E573" s="555">
        <v>1500</v>
      </c>
      <c r="F573" s="554" t="s">
        <v>2151</v>
      </c>
      <c r="G573" s="554" t="s">
        <v>2152</v>
      </c>
      <c r="H573" s="552" t="s">
        <v>1827</v>
      </c>
      <c r="I573" s="552" t="s">
        <v>2393</v>
      </c>
      <c r="J573" s="552" t="s">
        <v>1811</v>
      </c>
      <c r="K573" s="557"/>
      <c r="L573" s="557"/>
      <c r="M573" s="556"/>
      <c r="N573" s="552">
        <v>4</v>
      </c>
      <c r="O573" s="552">
        <v>6</v>
      </c>
      <c r="P573" s="556">
        <v>9000</v>
      </c>
    </row>
    <row r="574" spans="1:16" ht="13.5" customHeight="1" x14ac:dyDescent="0.2">
      <c r="A574" s="552" t="s">
        <v>1807</v>
      </c>
      <c r="B574" s="552" t="s">
        <v>1406</v>
      </c>
      <c r="C574" s="553" t="s">
        <v>88</v>
      </c>
      <c r="D574" s="554" t="s">
        <v>1824</v>
      </c>
      <c r="E574" s="555">
        <v>1400</v>
      </c>
      <c r="F574" s="554" t="s">
        <v>2153</v>
      </c>
      <c r="G574" s="554" t="s">
        <v>2154</v>
      </c>
      <c r="H574" s="552" t="s">
        <v>1827</v>
      </c>
      <c r="I574" s="552" t="s">
        <v>2393</v>
      </c>
      <c r="J574" s="552" t="s">
        <v>1811</v>
      </c>
      <c r="K574" s="557"/>
      <c r="L574" s="557"/>
      <c r="M574" s="556"/>
      <c r="N574" s="552">
        <v>2</v>
      </c>
      <c r="O574" s="552">
        <v>6</v>
      </c>
      <c r="P574" s="556">
        <v>8400</v>
      </c>
    </row>
    <row r="575" spans="1:16" ht="13.5" customHeight="1" x14ac:dyDescent="0.2">
      <c r="A575" s="552" t="s">
        <v>1807</v>
      </c>
      <c r="B575" s="552" t="s">
        <v>1406</v>
      </c>
      <c r="C575" s="553" t="s">
        <v>88</v>
      </c>
      <c r="D575" s="554" t="s">
        <v>1824</v>
      </c>
      <c r="E575" s="555">
        <v>1500</v>
      </c>
      <c r="F575" s="554" t="s">
        <v>2159</v>
      </c>
      <c r="G575" s="554" t="s">
        <v>2160</v>
      </c>
      <c r="H575" s="552" t="s">
        <v>1827</v>
      </c>
      <c r="I575" s="552" t="s">
        <v>2393</v>
      </c>
      <c r="J575" s="552" t="s">
        <v>1811</v>
      </c>
      <c r="K575" s="557"/>
      <c r="L575" s="557"/>
      <c r="M575" s="556"/>
      <c r="N575" s="552">
        <v>4</v>
      </c>
      <c r="O575" s="552">
        <v>6</v>
      </c>
      <c r="P575" s="556">
        <v>9000</v>
      </c>
    </row>
    <row r="576" spans="1:16" ht="13.5" customHeight="1" x14ac:dyDescent="0.2">
      <c r="A576" s="552" t="s">
        <v>1807</v>
      </c>
      <c r="B576" s="552" t="s">
        <v>1406</v>
      </c>
      <c r="C576" s="553" t="s">
        <v>88</v>
      </c>
      <c r="D576" s="554" t="s">
        <v>1824</v>
      </c>
      <c r="E576" s="555">
        <v>1500</v>
      </c>
      <c r="F576" s="554" t="s">
        <v>2163</v>
      </c>
      <c r="G576" s="554" t="s">
        <v>2164</v>
      </c>
      <c r="H576" s="552" t="s">
        <v>1827</v>
      </c>
      <c r="I576" s="552" t="s">
        <v>2393</v>
      </c>
      <c r="J576" s="552" t="s">
        <v>1811</v>
      </c>
      <c r="K576" s="557"/>
      <c r="L576" s="557"/>
      <c r="M576" s="556"/>
      <c r="N576" s="552">
        <v>4</v>
      </c>
      <c r="O576" s="552">
        <v>6</v>
      </c>
      <c r="P576" s="556">
        <v>9000</v>
      </c>
    </row>
    <row r="577" spans="1:16" ht="13.5" customHeight="1" x14ac:dyDescent="0.2">
      <c r="A577" s="552" t="s">
        <v>1807</v>
      </c>
      <c r="B577" s="552" t="s">
        <v>1406</v>
      </c>
      <c r="C577" s="553" t="s">
        <v>88</v>
      </c>
      <c r="D577" s="554" t="s">
        <v>1817</v>
      </c>
      <c r="E577" s="555">
        <v>1320</v>
      </c>
      <c r="F577" s="554" t="s">
        <v>2468</v>
      </c>
      <c r="G577" s="554" t="s">
        <v>2469</v>
      </c>
      <c r="H577" s="552" t="s">
        <v>1820</v>
      </c>
      <c r="I577" s="552" t="s">
        <v>2393</v>
      </c>
      <c r="J577" s="552" t="s">
        <v>2394</v>
      </c>
      <c r="K577" s="557"/>
      <c r="L577" s="557"/>
      <c r="M577" s="556"/>
      <c r="N577" s="552">
        <v>2</v>
      </c>
      <c r="O577" s="552">
        <v>6</v>
      </c>
      <c r="P577" s="556">
        <v>7920</v>
      </c>
    </row>
    <row r="578" spans="1:16" ht="13.5" customHeight="1" x14ac:dyDescent="0.2">
      <c r="A578" s="552" t="s">
        <v>1807</v>
      </c>
      <c r="B578" s="552" t="s">
        <v>1406</v>
      </c>
      <c r="C578" s="553" t="s">
        <v>88</v>
      </c>
      <c r="D578" s="554" t="s">
        <v>1817</v>
      </c>
      <c r="E578" s="555">
        <v>1320</v>
      </c>
      <c r="F578" s="554" t="s">
        <v>2169</v>
      </c>
      <c r="G578" s="554" t="s">
        <v>2170</v>
      </c>
      <c r="H578" s="552" t="s">
        <v>1820</v>
      </c>
      <c r="I578" s="552" t="s">
        <v>2393</v>
      </c>
      <c r="J578" s="552" t="s">
        <v>2394</v>
      </c>
      <c r="K578" s="557"/>
      <c r="L578" s="557"/>
      <c r="M578" s="556"/>
      <c r="N578" s="552">
        <v>2</v>
      </c>
      <c r="O578" s="552">
        <v>6</v>
      </c>
      <c r="P578" s="556">
        <v>7920</v>
      </c>
    </row>
    <row r="579" spans="1:16" ht="13.5" customHeight="1" x14ac:dyDescent="0.2">
      <c r="A579" s="552" t="s">
        <v>1807</v>
      </c>
      <c r="B579" s="552" t="s">
        <v>1406</v>
      </c>
      <c r="C579" s="553" t="s">
        <v>88</v>
      </c>
      <c r="D579" s="554" t="s">
        <v>2007</v>
      </c>
      <c r="E579" s="555">
        <v>1400</v>
      </c>
      <c r="F579" s="554" t="s">
        <v>2470</v>
      </c>
      <c r="G579" s="554" t="s">
        <v>2471</v>
      </c>
      <c r="H579" s="552" t="s">
        <v>1964</v>
      </c>
      <c r="I579" s="552" t="s">
        <v>1965</v>
      </c>
      <c r="J579" s="552" t="s">
        <v>1965</v>
      </c>
      <c r="K579" s="557"/>
      <c r="L579" s="557"/>
      <c r="M579" s="556"/>
      <c r="N579" s="552">
        <v>2</v>
      </c>
      <c r="O579" s="552">
        <v>6</v>
      </c>
      <c r="P579" s="556">
        <v>8400</v>
      </c>
    </row>
    <row r="580" spans="1:16" ht="13.5" customHeight="1" x14ac:dyDescent="0.2">
      <c r="A580" s="552" t="s">
        <v>1807</v>
      </c>
      <c r="B580" s="552" t="s">
        <v>1406</v>
      </c>
      <c r="C580" s="553" t="s">
        <v>88</v>
      </c>
      <c r="D580" s="554" t="s">
        <v>1824</v>
      </c>
      <c r="E580" s="555">
        <v>1500</v>
      </c>
      <c r="F580" s="554" t="s">
        <v>2171</v>
      </c>
      <c r="G580" s="554" t="s">
        <v>2172</v>
      </c>
      <c r="H580" s="552" t="s">
        <v>1827</v>
      </c>
      <c r="I580" s="552" t="s">
        <v>2393</v>
      </c>
      <c r="J580" s="552" t="s">
        <v>1811</v>
      </c>
      <c r="K580" s="557"/>
      <c r="L580" s="557"/>
      <c r="M580" s="556"/>
      <c r="N580" s="552">
        <v>2</v>
      </c>
      <c r="O580" s="552">
        <v>6</v>
      </c>
      <c r="P580" s="556">
        <v>9000</v>
      </c>
    </row>
    <row r="581" spans="1:16" ht="13.5" customHeight="1" x14ac:dyDescent="0.2">
      <c r="A581" s="552" t="s">
        <v>1807</v>
      </c>
      <c r="B581" s="552" t="s">
        <v>1406</v>
      </c>
      <c r="C581" s="553" t="s">
        <v>88</v>
      </c>
      <c r="D581" s="554" t="s">
        <v>2173</v>
      </c>
      <c r="E581" s="555">
        <v>1320</v>
      </c>
      <c r="F581" s="554" t="s">
        <v>2174</v>
      </c>
      <c r="G581" s="554" t="s">
        <v>2175</v>
      </c>
      <c r="H581" s="552" t="s">
        <v>1827</v>
      </c>
      <c r="I581" s="552" t="s">
        <v>2393</v>
      </c>
      <c r="J581" s="552" t="s">
        <v>1811</v>
      </c>
      <c r="K581" s="557"/>
      <c r="L581" s="557"/>
      <c r="M581" s="556"/>
      <c r="N581" s="552">
        <v>2</v>
      </c>
      <c r="O581" s="552">
        <v>6</v>
      </c>
      <c r="P581" s="556">
        <v>7920</v>
      </c>
    </row>
    <row r="582" spans="1:16" ht="13.5" customHeight="1" x14ac:dyDescent="0.2">
      <c r="A582" s="552" t="s">
        <v>1807</v>
      </c>
      <c r="B582" s="552" t="s">
        <v>1406</v>
      </c>
      <c r="C582" s="553" t="s">
        <v>88</v>
      </c>
      <c r="D582" s="554" t="s">
        <v>1808</v>
      </c>
      <c r="E582" s="555">
        <v>2208</v>
      </c>
      <c r="F582" s="554" t="s">
        <v>2178</v>
      </c>
      <c r="G582" s="554" t="s">
        <v>2179</v>
      </c>
      <c r="H582" s="552" t="s">
        <v>1808</v>
      </c>
      <c r="I582" s="552" t="s">
        <v>1989</v>
      </c>
      <c r="J582" s="552" t="s">
        <v>1811</v>
      </c>
      <c r="K582" s="557"/>
      <c r="L582" s="557"/>
      <c r="M582" s="556"/>
      <c r="N582" s="552">
        <v>2</v>
      </c>
      <c r="O582" s="552">
        <v>6</v>
      </c>
      <c r="P582" s="556">
        <v>13248</v>
      </c>
    </row>
    <row r="583" spans="1:16" ht="13.5" customHeight="1" x14ac:dyDescent="0.2">
      <c r="A583" s="552" t="s">
        <v>1807</v>
      </c>
      <c r="B583" s="552" t="s">
        <v>1406</v>
      </c>
      <c r="C583" s="553" t="s">
        <v>88</v>
      </c>
      <c r="D583" s="554" t="s">
        <v>1812</v>
      </c>
      <c r="E583" s="555">
        <v>2208</v>
      </c>
      <c r="F583" s="554" t="s">
        <v>2180</v>
      </c>
      <c r="G583" s="554" t="s">
        <v>2181</v>
      </c>
      <c r="H583" s="552" t="s">
        <v>1815</v>
      </c>
      <c r="I583" s="552" t="s">
        <v>2392</v>
      </c>
      <c r="J583" s="552" t="s">
        <v>1811</v>
      </c>
      <c r="K583" s="557"/>
      <c r="L583" s="557"/>
      <c r="M583" s="556"/>
      <c r="N583" s="552">
        <v>4</v>
      </c>
      <c r="O583" s="552">
        <v>6</v>
      </c>
      <c r="P583" s="556">
        <v>13248</v>
      </c>
    </row>
    <row r="584" spans="1:16" ht="13.5" customHeight="1" x14ac:dyDescent="0.2">
      <c r="A584" s="552" t="s">
        <v>1807</v>
      </c>
      <c r="B584" s="552" t="s">
        <v>1406</v>
      </c>
      <c r="C584" s="553" t="s">
        <v>88</v>
      </c>
      <c r="D584" s="554" t="s">
        <v>1824</v>
      </c>
      <c r="E584" s="555">
        <v>1200</v>
      </c>
      <c r="F584" s="554" t="s">
        <v>2472</v>
      </c>
      <c r="G584" s="554" t="s">
        <v>2473</v>
      </c>
      <c r="H584" s="552" t="s">
        <v>1827</v>
      </c>
      <c r="I584" s="552" t="s">
        <v>2393</v>
      </c>
      <c r="J584" s="552" t="s">
        <v>1811</v>
      </c>
      <c r="K584" s="557"/>
      <c r="L584" s="557"/>
      <c r="M584" s="556"/>
      <c r="N584" s="552">
        <v>1</v>
      </c>
      <c r="O584" s="552">
        <v>3</v>
      </c>
      <c r="P584" s="556">
        <v>3600</v>
      </c>
    </row>
    <row r="585" spans="1:16" ht="13.5" customHeight="1" x14ac:dyDescent="0.2">
      <c r="A585" s="552" t="s">
        <v>1807</v>
      </c>
      <c r="B585" s="552" t="s">
        <v>1406</v>
      </c>
      <c r="C585" s="553" t="s">
        <v>88</v>
      </c>
      <c r="D585" s="554" t="s">
        <v>1824</v>
      </c>
      <c r="E585" s="555">
        <v>1320</v>
      </c>
      <c r="F585" s="554" t="s">
        <v>2182</v>
      </c>
      <c r="G585" s="554" t="s">
        <v>2183</v>
      </c>
      <c r="H585" s="552" t="s">
        <v>1827</v>
      </c>
      <c r="I585" s="552" t="s">
        <v>2393</v>
      </c>
      <c r="J585" s="552" t="s">
        <v>1811</v>
      </c>
      <c r="K585" s="557"/>
      <c r="L585" s="557"/>
      <c r="M585" s="556"/>
      <c r="N585" s="552">
        <v>2</v>
      </c>
      <c r="O585" s="552">
        <v>6</v>
      </c>
      <c r="P585" s="556">
        <v>7920</v>
      </c>
    </row>
    <row r="586" spans="1:16" ht="13.5" customHeight="1" x14ac:dyDescent="0.2">
      <c r="A586" s="552" t="s">
        <v>1807</v>
      </c>
      <c r="B586" s="552" t="s">
        <v>1406</v>
      </c>
      <c r="C586" s="553" t="s">
        <v>88</v>
      </c>
      <c r="D586" s="554" t="s">
        <v>2010</v>
      </c>
      <c r="E586" s="555">
        <v>1320</v>
      </c>
      <c r="F586" s="554" t="s">
        <v>2188</v>
      </c>
      <c r="G586" s="554" t="s">
        <v>2189</v>
      </c>
      <c r="H586" s="552" t="s">
        <v>1621</v>
      </c>
      <c r="I586" s="552" t="s">
        <v>1621</v>
      </c>
      <c r="J586" s="552" t="s">
        <v>1856</v>
      </c>
      <c r="K586" s="557"/>
      <c r="L586" s="557"/>
      <c r="M586" s="556"/>
      <c r="N586" s="552">
        <v>2</v>
      </c>
      <c r="O586" s="552">
        <v>6</v>
      </c>
      <c r="P586" s="556">
        <v>7920</v>
      </c>
    </row>
    <row r="587" spans="1:16" ht="13.5" customHeight="1" x14ac:dyDescent="0.2">
      <c r="A587" s="552" t="s">
        <v>1807</v>
      </c>
      <c r="B587" s="552" t="s">
        <v>1406</v>
      </c>
      <c r="C587" s="553" t="s">
        <v>88</v>
      </c>
      <c r="D587" s="554" t="s">
        <v>1824</v>
      </c>
      <c r="E587" s="555">
        <v>1500</v>
      </c>
      <c r="F587" s="554" t="s">
        <v>2155</v>
      </c>
      <c r="G587" s="554" t="s">
        <v>2156</v>
      </c>
      <c r="H587" s="552" t="s">
        <v>1827</v>
      </c>
      <c r="I587" s="552" t="s">
        <v>2393</v>
      </c>
      <c r="J587" s="552" t="s">
        <v>1811</v>
      </c>
      <c r="K587" s="557"/>
      <c r="L587" s="557"/>
      <c r="M587" s="556"/>
      <c r="N587" s="552">
        <v>4</v>
      </c>
      <c r="O587" s="552">
        <v>6</v>
      </c>
      <c r="P587" s="556">
        <v>9000</v>
      </c>
    </row>
    <row r="588" spans="1:16" ht="13.5" customHeight="1" x14ac:dyDescent="0.2">
      <c r="A588" s="552" t="s">
        <v>1807</v>
      </c>
      <c r="B588" s="552" t="s">
        <v>1406</v>
      </c>
      <c r="C588" s="553" t="s">
        <v>88</v>
      </c>
      <c r="D588" s="554" t="s">
        <v>1824</v>
      </c>
      <c r="E588" s="555">
        <v>1500</v>
      </c>
      <c r="F588" s="554" t="s">
        <v>2157</v>
      </c>
      <c r="G588" s="554" t="s">
        <v>2158</v>
      </c>
      <c r="H588" s="552" t="s">
        <v>1827</v>
      </c>
      <c r="I588" s="552" t="s">
        <v>2393</v>
      </c>
      <c r="J588" s="552" t="s">
        <v>1811</v>
      </c>
      <c r="K588" s="557"/>
      <c r="L588" s="557"/>
      <c r="M588" s="556"/>
      <c r="N588" s="552">
        <v>4</v>
      </c>
      <c r="O588" s="552">
        <v>6</v>
      </c>
      <c r="P588" s="556">
        <v>9000</v>
      </c>
    </row>
    <row r="589" spans="1:16" ht="13.5" customHeight="1" x14ac:dyDescent="0.2">
      <c r="A589" s="552" t="s">
        <v>1807</v>
      </c>
      <c r="B589" s="552" t="s">
        <v>1406</v>
      </c>
      <c r="C589" s="553" t="s">
        <v>88</v>
      </c>
      <c r="D589" s="554" t="s">
        <v>1808</v>
      </c>
      <c r="E589" s="555">
        <v>3000</v>
      </c>
      <c r="F589" s="554" t="s">
        <v>2474</v>
      </c>
      <c r="G589" s="554" t="s">
        <v>2233</v>
      </c>
      <c r="H589" s="552" t="s">
        <v>1808</v>
      </c>
      <c r="I589" s="552" t="s">
        <v>1989</v>
      </c>
      <c r="J589" s="552" t="s">
        <v>1811</v>
      </c>
      <c r="K589" s="557"/>
      <c r="L589" s="557"/>
      <c r="M589" s="556"/>
      <c r="N589" s="552">
        <v>4</v>
      </c>
      <c r="O589" s="552">
        <v>6</v>
      </c>
      <c r="P589" s="556">
        <v>18000</v>
      </c>
    </row>
    <row r="590" spans="1:16" ht="13.5" customHeight="1" x14ac:dyDescent="0.2">
      <c r="A590" s="552" t="s">
        <v>1807</v>
      </c>
      <c r="B590" s="552" t="s">
        <v>1406</v>
      </c>
      <c r="C590" s="553" t="s">
        <v>88</v>
      </c>
      <c r="D590" s="554" t="s">
        <v>1845</v>
      </c>
      <c r="E590" s="555">
        <v>2700</v>
      </c>
      <c r="F590" s="554" t="s">
        <v>2212</v>
      </c>
      <c r="G590" s="554" t="s">
        <v>2213</v>
      </c>
      <c r="H590" s="552" t="s">
        <v>1848</v>
      </c>
      <c r="I590" s="552" t="s">
        <v>1849</v>
      </c>
      <c r="J590" s="552" t="s">
        <v>1811</v>
      </c>
      <c r="K590" s="557"/>
      <c r="L590" s="557"/>
      <c r="M590" s="556"/>
      <c r="N590" s="552">
        <v>2</v>
      </c>
      <c r="O590" s="552">
        <v>6</v>
      </c>
      <c r="P590" s="556">
        <v>16200</v>
      </c>
    </row>
    <row r="591" spans="1:16" ht="13.5" customHeight="1" x14ac:dyDescent="0.2">
      <c r="A591" s="552" t="s">
        <v>1807</v>
      </c>
      <c r="B591" s="552" t="s">
        <v>1406</v>
      </c>
      <c r="C591" s="553" t="s">
        <v>88</v>
      </c>
      <c r="D591" s="554" t="s">
        <v>1808</v>
      </c>
      <c r="E591" s="555">
        <v>2700</v>
      </c>
      <c r="F591" s="554" t="s">
        <v>2214</v>
      </c>
      <c r="G591" s="554" t="s">
        <v>2215</v>
      </c>
      <c r="H591" s="552" t="s">
        <v>1808</v>
      </c>
      <c r="I591" s="552" t="s">
        <v>1989</v>
      </c>
      <c r="J591" s="552" t="s">
        <v>1811</v>
      </c>
      <c r="K591" s="557"/>
      <c r="L591" s="557"/>
      <c r="M591" s="556"/>
      <c r="N591" s="552">
        <v>2</v>
      </c>
      <c r="O591" s="552">
        <v>6</v>
      </c>
      <c r="P591" s="556">
        <v>16200</v>
      </c>
    </row>
    <row r="592" spans="1:16" ht="13.5" customHeight="1" x14ac:dyDescent="0.2">
      <c r="A592" s="552" t="s">
        <v>1807</v>
      </c>
      <c r="B592" s="552" t="s">
        <v>1406</v>
      </c>
      <c r="C592" s="553" t="s">
        <v>88</v>
      </c>
      <c r="D592" s="554" t="s">
        <v>1817</v>
      </c>
      <c r="E592" s="555">
        <v>1428</v>
      </c>
      <c r="F592" s="554" t="s">
        <v>2216</v>
      </c>
      <c r="G592" s="554" t="s">
        <v>2217</v>
      </c>
      <c r="H592" s="552" t="s">
        <v>1820</v>
      </c>
      <c r="I592" s="552" t="s">
        <v>2393</v>
      </c>
      <c r="J592" s="552" t="s">
        <v>2394</v>
      </c>
      <c r="K592" s="557"/>
      <c r="L592" s="557"/>
      <c r="M592" s="556"/>
      <c r="N592" s="552">
        <v>2</v>
      </c>
      <c r="O592" s="552">
        <v>6</v>
      </c>
      <c r="P592" s="556">
        <v>8568</v>
      </c>
    </row>
    <row r="593" spans="1:16" ht="13.5" customHeight="1" x14ac:dyDescent="0.2">
      <c r="A593" s="552" t="s">
        <v>1807</v>
      </c>
      <c r="B593" s="552" t="s">
        <v>1406</v>
      </c>
      <c r="C593" s="553" t="s">
        <v>88</v>
      </c>
      <c r="D593" s="554" t="s">
        <v>1853</v>
      </c>
      <c r="E593" s="555">
        <v>1428</v>
      </c>
      <c r="F593" s="554" t="s">
        <v>2220</v>
      </c>
      <c r="G593" s="554" t="s">
        <v>2221</v>
      </c>
      <c r="H593" s="552" t="s">
        <v>1621</v>
      </c>
      <c r="I593" s="552" t="s">
        <v>1621</v>
      </c>
      <c r="J593" s="552" t="s">
        <v>1856</v>
      </c>
      <c r="K593" s="557"/>
      <c r="L593" s="557"/>
      <c r="M593" s="556"/>
      <c r="N593" s="552">
        <v>2</v>
      </c>
      <c r="O593" s="552">
        <v>6</v>
      </c>
      <c r="P593" s="556">
        <v>8568</v>
      </c>
    </row>
    <row r="594" spans="1:16" ht="13.5" customHeight="1" x14ac:dyDescent="0.2">
      <c r="A594" s="552" t="s">
        <v>1807</v>
      </c>
      <c r="B594" s="552" t="s">
        <v>1406</v>
      </c>
      <c r="C594" s="553" t="s">
        <v>88</v>
      </c>
      <c r="D594" s="554" t="s">
        <v>1824</v>
      </c>
      <c r="E594" s="555">
        <v>1750</v>
      </c>
      <c r="F594" s="554" t="s">
        <v>2222</v>
      </c>
      <c r="G594" s="554" t="s">
        <v>2223</v>
      </c>
      <c r="H594" s="552" t="s">
        <v>1827</v>
      </c>
      <c r="I594" s="552" t="s">
        <v>2393</v>
      </c>
      <c r="J594" s="552" t="s">
        <v>1811</v>
      </c>
      <c r="K594" s="557"/>
      <c r="L594" s="557"/>
      <c r="M594" s="556"/>
      <c r="N594" s="552">
        <v>2</v>
      </c>
      <c r="O594" s="552">
        <v>6</v>
      </c>
      <c r="P594" s="556">
        <v>10500</v>
      </c>
    </row>
    <row r="595" spans="1:16" ht="13.5" customHeight="1" x14ac:dyDescent="0.2">
      <c r="A595" s="552" t="s">
        <v>1807</v>
      </c>
      <c r="B595" s="552" t="s">
        <v>1406</v>
      </c>
      <c r="C595" s="553" t="s">
        <v>88</v>
      </c>
      <c r="D595" s="554" t="s">
        <v>1812</v>
      </c>
      <c r="E595" s="555">
        <v>2700</v>
      </c>
      <c r="F595" s="554" t="s">
        <v>2475</v>
      </c>
      <c r="G595" s="554" t="s">
        <v>2476</v>
      </c>
      <c r="H595" s="552" t="s">
        <v>1815</v>
      </c>
      <c r="I595" s="552" t="s">
        <v>2392</v>
      </c>
      <c r="J595" s="552" t="s">
        <v>1811</v>
      </c>
      <c r="K595" s="557"/>
      <c r="L595" s="557"/>
      <c r="M595" s="556"/>
      <c r="N595" s="552">
        <v>2</v>
      </c>
      <c r="O595" s="552">
        <v>6</v>
      </c>
      <c r="P595" s="556">
        <v>16200</v>
      </c>
    </row>
    <row r="596" spans="1:16" ht="13.5" customHeight="1" x14ac:dyDescent="0.2">
      <c r="A596" s="552" t="s">
        <v>1807</v>
      </c>
      <c r="B596" s="552" t="s">
        <v>1406</v>
      </c>
      <c r="C596" s="553" t="s">
        <v>88</v>
      </c>
      <c r="D596" s="554" t="s">
        <v>1824</v>
      </c>
      <c r="E596" s="555">
        <v>1750</v>
      </c>
      <c r="F596" s="554" t="s">
        <v>2477</v>
      </c>
      <c r="G596" s="554" t="s">
        <v>2478</v>
      </c>
      <c r="H596" s="552" t="s">
        <v>1827</v>
      </c>
      <c r="I596" s="552" t="s">
        <v>2393</v>
      </c>
      <c r="J596" s="552" t="s">
        <v>1811</v>
      </c>
      <c r="K596" s="557"/>
      <c r="L596" s="557"/>
      <c r="M596" s="556"/>
      <c r="N596" s="552">
        <v>2</v>
      </c>
      <c r="O596" s="552">
        <v>6</v>
      </c>
      <c r="P596" s="556">
        <v>10500</v>
      </c>
    </row>
    <row r="597" spans="1:16" ht="13.5" customHeight="1" x14ac:dyDescent="0.2">
      <c r="A597" s="552" t="s">
        <v>1807</v>
      </c>
      <c r="B597" s="552" t="s">
        <v>1406</v>
      </c>
      <c r="C597" s="553" t="s">
        <v>88</v>
      </c>
      <c r="D597" s="554" t="s">
        <v>1824</v>
      </c>
      <c r="E597" s="555">
        <v>1500</v>
      </c>
      <c r="F597" s="554" t="s">
        <v>2479</v>
      </c>
      <c r="G597" s="554" t="s">
        <v>2480</v>
      </c>
      <c r="H597" s="552" t="s">
        <v>1827</v>
      </c>
      <c r="I597" s="552" t="s">
        <v>2393</v>
      </c>
      <c r="J597" s="552" t="s">
        <v>1811</v>
      </c>
      <c r="K597" s="557"/>
      <c r="L597" s="557"/>
      <c r="M597" s="556"/>
      <c r="N597" s="552">
        <v>4</v>
      </c>
      <c r="O597" s="552">
        <v>6</v>
      </c>
      <c r="P597" s="556">
        <v>9000</v>
      </c>
    </row>
    <row r="598" spans="1:16" ht="13.5" customHeight="1" x14ac:dyDescent="0.2">
      <c r="A598" s="552" t="s">
        <v>1807</v>
      </c>
      <c r="B598" s="552" t="s">
        <v>1406</v>
      </c>
      <c r="C598" s="553" t="s">
        <v>88</v>
      </c>
      <c r="D598" s="554" t="s">
        <v>2032</v>
      </c>
      <c r="E598" s="555">
        <v>1392</v>
      </c>
      <c r="F598" s="554" t="s">
        <v>2228</v>
      </c>
      <c r="G598" s="554" t="s">
        <v>2229</v>
      </c>
      <c r="H598" s="552" t="s">
        <v>1862</v>
      </c>
      <c r="I598" s="552" t="s">
        <v>2393</v>
      </c>
      <c r="J598" s="552" t="s">
        <v>1811</v>
      </c>
      <c r="K598" s="557"/>
      <c r="L598" s="557"/>
      <c r="M598" s="556"/>
      <c r="N598" s="552">
        <v>2</v>
      </c>
      <c r="O598" s="552">
        <v>6</v>
      </c>
      <c r="P598" s="556">
        <v>8352</v>
      </c>
    </row>
    <row r="599" spans="1:16" ht="13.5" customHeight="1" x14ac:dyDescent="0.2">
      <c r="A599" s="552" t="s">
        <v>1807</v>
      </c>
      <c r="B599" s="552" t="s">
        <v>1406</v>
      </c>
      <c r="C599" s="553" t="s">
        <v>88</v>
      </c>
      <c r="D599" s="554" t="s">
        <v>1853</v>
      </c>
      <c r="E599" s="555">
        <v>1392</v>
      </c>
      <c r="F599" s="554" t="s">
        <v>2370</v>
      </c>
      <c r="G599" s="554" t="s">
        <v>2371</v>
      </c>
      <c r="H599" s="552" t="s">
        <v>1621</v>
      </c>
      <c r="I599" s="552" t="s">
        <v>1621</v>
      </c>
      <c r="J599" s="552" t="s">
        <v>1856</v>
      </c>
      <c r="K599" s="557"/>
      <c r="L599" s="557"/>
      <c r="M599" s="556"/>
      <c r="N599" s="552">
        <v>2</v>
      </c>
      <c r="O599" s="552">
        <v>6</v>
      </c>
      <c r="P599" s="556">
        <v>8352</v>
      </c>
    </row>
    <row r="600" spans="1:16" ht="13.5" customHeight="1" x14ac:dyDescent="0.2">
      <c r="A600" s="552" t="s">
        <v>1807</v>
      </c>
      <c r="B600" s="552" t="s">
        <v>1406</v>
      </c>
      <c r="C600" s="553" t="s">
        <v>88</v>
      </c>
      <c r="D600" s="554" t="s">
        <v>1808</v>
      </c>
      <c r="E600" s="555">
        <v>2340</v>
      </c>
      <c r="F600" s="554" t="s">
        <v>2236</v>
      </c>
      <c r="G600" s="554" t="s">
        <v>2237</v>
      </c>
      <c r="H600" s="552" t="s">
        <v>1808</v>
      </c>
      <c r="I600" s="552" t="s">
        <v>1989</v>
      </c>
      <c r="J600" s="552" t="s">
        <v>1811</v>
      </c>
      <c r="K600" s="557"/>
      <c r="L600" s="557"/>
      <c r="M600" s="556"/>
      <c r="N600" s="552">
        <v>2</v>
      </c>
      <c r="O600" s="552">
        <v>6</v>
      </c>
      <c r="P600" s="556">
        <v>14040</v>
      </c>
    </row>
    <row r="601" spans="1:16" ht="13.5" customHeight="1" x14ac:dyDescent="0.2">
      <c r="A601" s="552" t="s">
        <v>1807</v>
      </c>
      <c r="B601" s="552" t="s">
        <v>1406</v>
      </c>
      <c r="C601" s="553" t="s">
        <v>88</v>
      </c>
      <c r="D601" s="554" t="s">
        <v>1824</v>
      </c>
      <c r="E601" s="555">
        <v>1500</v>
      </c>
      <c r="F601" s="554" t="s">
        <v>2322</v>
      </c>
      <c r="G601" s="554" t="s">
        <v>2323</v>
      </c>
      <c r="H601" s="552" t="s">
        <v>1827</v>
      </c>
      <c r="I601" s="552" t="s">
        <v>2393</v>
      </c>
      <c r="J601" s="552" t="s">
        <v>1811</v>
      </c>
      <c r="K601" s="557"/>
      <c r="L601" s="557"/>
      <c r="M601" s="556"/>
      <c r="N601" s="552">
        <v>1</v>
      </c>
      <c r="O601" s="552">
        <v>2</v>
      </c>
      <c r="P601" s="556">
        <v>3000</v>
      </c>
    </row>
    <row r="602" spans="1:16" ht="13.5" customHeight="1" x14ac:dyDescent="0.2">
      <c r="A602" s="552" t="s">
        <v>1807</v>
      </c>
      <c r="B602" s="552" t="s">
        <v>1406</v>
      </c>
      <c r="C602" s="553" t="s">
        <v>88</v>
      </c>
      <c r="D602" s="554" t="s">
        <v>1812</v>
      </c>
      <c r="E602" s="555">
        <v>3200</v>
      </c>
      <c r="F602" s="554" t="s">
        <v>2481</v>
      </c>
      <c r="G602" s="554" t="s">
        <v>2482</v>
      </c>
      <c r="H602" s="552" t="s">
        <v>1815</v>
      </c>
      <c r="I602" s="552" t="s">
        <v>2392</v>
      </c>
      <c r="J602" s="552" t="s">
        <v>1811</v>
      </c>
      <c r="K602" s="557"/>
      <c r="L602" s="557"/>
      <c r="M602" s="556"/>
      <c r="N602" s="552">
        <v>4</v>
      </c>
      <c r="O602" s="552">
        <v>6</v>
      </c>
      <c r="P602" s="556">
        <v>19200</v>
      </c>
    </row>
    <row r="603" spans="1:16" ht="13.5" customHeight="1" x14ac:dyDescent="0.2">
      <c r="A603" s="552" t="s">
        <v>1807</v>
      </c>
      <c r="B603" s="552" t="s">
        <v>1406</v>
      </c>
      <c r="C603" s="553" t="s">
        <v>88</v>
      </c>
      <c r="D603" s="554" t="s">
        <v>1808</v>
      </c>
      <c r="E603" s="555">
        <v>2220</v>
      </c>
      <c r="F603" s="554" t="s">
        <v>2242</v>
      </c>
      <c r="G603" s="554" t="s">
        <v>2243</v>
      </c>
      <c r="H603" s="552" t="s">
        <v>1808</v>
      </c>
      <c r="I603" s="552" t="s">
        <v>1989</v>
      </c>
      <c r="J603" s="552" t="s">
        <v>1811</v>
      </c>
      <c r="K603" s="557"/>
      <c r="L603" s="557"/>
      <c r="M603" s="556"/>
      <c r="N603" s="552">
        <v>2</v>
      </c>
      <c r="O603" s="552">
        <v>6</v>
      </c>
      <c r="P603" s="556">
        <v>13320</v>
      </c>
    </row>
    <row r="604" spans="1:16" ht="13.5" customHeight="1" x14ac:dyDescent="0.2">
      <c r="A604" s="552" t="s">
        <v>1807</v>
      </c>
      <c r="B604" s="552" t="s">
        <v>1406</v>
      </c>
      <c r="C604" s="553" t="s">
        <v>88</v>
      </c>
      <c r="D604" s="554" t="s">
        <v>1824</v>
      </c>
      <c r="E604" s="555">
        <v>1500</v>
      </c>
      <c r="F604" s="554" t="s">
        <v>2256</v>
      </c>
      <c r="G604" s="554" t="s">
        <v>2257</v>
      </c>
      <c r="H604" s="552" t="s">
        <v>1827</v>
      </c>
      <c r="I604" s="552" t="s">
        <v>2393</v>
      </c>
      <c r="J604" s="552" t="s">
        <v>1811</v>
      </c>
      <c r="K604" s="557"/>
      <c r="L604" s="557"/>
      <c r="M604" s="556"/>
      <c r="N604" s="552">
        <v>4</v>
      </c>
      <c r="O604" s="552">
        <v>6</v>
      </c>
      <c r="P604" s="556">
        <v>9000</v>
      </c>
    </row>
    <row r="605" spans="1:16" ht="13.5" customHeight="1" x14ac:dyDescent="0.2">
      <c r="A605" s="552" t="s">
        <v>1807</v>
      </c>
      <c r="B605" s="552" t="s">
        <v>1406</v>
      </c>
      <c r="C605" s="553" t="s">
        <v>88</v>
      </c>
      <c r="D605" s="554" t="s">
        <v>1824</v>
      </c>
      <c r="E605" s="555">
        <v>1392</v>
      </c>
      <c r="F605" s="554" t="s">
        <v>2248</v>
      </c>
      <c r="G605" s="554" t="s">
        <v>2249</v>
      </c>
      <c r="H605" s="552" t="s">
        <v>1827</v>
      </c>
      <c r="I605" s="552" t="s">
        <v>2393</v>
      </c>
      <c r="J605" s="552" t="s">
        <v>1811</v>
      </c>
      <c r="K605" s="557"/>
      <c r="L605" s="557"/>
      <c r="M605" s="556"/>
      <c r="N605" s="552">
        <v>2</v>
      </c>
      <c r="O605" s="552">
        <v>6</v>
      </c>
      <c r="P605" s="556">
        <v>8352</v>
      </c>
    </row>
    <row r="606" spans="1:16" ht="13.5" customHeight="1" x14ac:dyDescent="0.2">
      <c r="A606" s="552" t="s">
        <v>1807</v>
      </c>
      <c r="B606" s="552" t="s">
        <v>1406</v>
      </c>
      <c r="C606" s="553" t="s">
        <v>88</v>
      </c>
      <c r="D606" s="554" t="s">
        <v>1824</v>
      </c>
      <c r="E606" s="555">
        <v>1200</v>
      </c>
      <c r="F606" s="554" t="s">
        <v>2250</v>
      </c>
      <c r="G606" s="554" t="s">
        <v>2251</v>
      </c>
      <c r="H606" s="552" t="s">
        <v>1827</v>
      </c>
      <c r="I606" s="552" t="s">
        <v>2393</v>
      </c>
      <c r="J606" s="552" t="s">
        <v>1811</v>
      </c>
      <c r="K606" s="557"/>
      <c r="L606" s="557"/>
      <c r="M606" s="556"/>
      <c r="N606" s="552">
        <v>2</v>
      </c>
      <c r="O606" s="552">
        <v>6</v>
      </c>
      <c r="P606" s="556">
        <v>7200</v>
      </c>
    </row>
    <row r="607" spans="1:16" ht="13.5" customHeight="1" x14ac:dyDescent="0.2">
      <c r="A607" s="552" t="s">
        <v>1807</v>
      </c>
      <c r="B607" s="552" t="s">
        <v>1406</v>
      </c>
      <c r="C607" s="553" t="s">
        <v>88</v>
      </c>
      <c r="D607" s="554" t="s">
        <v>1824</v>
      </c>
      <c r="E607" s="555">
        <v>1392</v>
      </c>
      <c r="F607" s="554" t="s">
        <v>2483</v>
      </c>
      <c r="G607" s="554" t="s">
        <v>2484</v>
      </c>
      <c r="H607" s="552" t="s">
        <v>1827</v>
      </c>
      <c r="I607" s="552" t="s">
        <v>2393</v>
      </c>
      <c r="J607" s="552" t="s">
        <v>1811</v>
      </c>
      <c r="K607" s="557"/>
      <c r="L607" s="557"/>
      <c r="M607" s="556"/>
      <c r="N607" s="552">
        <v>4</v>
      </c>
      <c r="O607" s="552">
        <v>6</v>
      </c>
      <c r="P607" s="556">
        <v>8352</v>
      </c>
    </row>
    <row r="608" spans="1:16" ht="13.5" customHeight="1" x14ac:dyDescent="0.2">
      <c r="A608" s="552" t="s">
        <v>1807</v>
      </c>
      <c r="B608" s="552" t="s">
        <v>1406</v>
      </c>
      <c r="C608" s="553" t="s">
        <v>88</v>
      </c>
      <c r="D608" s="554" t="s">
        <v>1808</v>
      </c>
      <c r="E608" s="555">
        <v>2400</v>
      </c>
      <c r="F608" s="554" t="s">
        <v>2254</v>
      </c>
      <c r="G608" s="554" t="s">
        <v>2255</v>
      </c>
      <c r="H608" s="552" t="s">
        <v>1808</v>
      </c>
      <c r="I608" s="552" t="s">
        <v>1989</v>
      </c>
      <c r="J608" s="552" t="s">
        <v>1811</v>
      </c>
      <c r="K608" s="557"/>
      <c r="L608" s="557"/>
      <c r="M608" s="556"/>
      <c r="N608" s="552">
        <v>2</v>
      </c>
      <c r="O608" s="552">
        <v>6</v>
      </c>
      <c r="P608" s="556">
        <v>14400</v>
      </c>
    </row>
    <row r="609" spans="1:16" ht="13.5" customHeight="1" x14ac:dyDescent="0.2">
      <c r="A609" s="552" t="s">
        <v>1807</v>
      </c>
      <c r="B609" s="552" t="s">
        <v>1406</v>
      </c>
      <c r="C609" s="553" t="s">
        <v>88</v>
      </c>
      <c r="D609" s="554" t="s">
        <v>1824</v>
      </c>
      <c r="E609" s="555">
        <v>1392</v>
      </c>
      <c r="F609" s="554" t="s">
        <v>2260</v>
      </c>
      <c r="G609" s="554" t="s">
        <v>2261</v>
      </c>
      <c r="H609" s="552" t="s">
        <v>1827</v>
      </c>
      <c r="I609" s="552" t="s">
        <v>2393</v>
      </c>
      <c r="J609" s="552" t="s">
        <v>1811</v>
      </c>
      <c r="K609" s="557"/>
      <c r="L609" s="557"/>
      <c r="M609" s="556"/>
      <c r="N609" s="552">
        <v>2</v>
      </c>
      <c r="O609" s="552">
        <v>6</v>
      </c>
      <c r="P609" s="556">
        <v>8352</v>
      </c>
    </row>
    <row r="610" spans="1:16" ht="13.5" customHeight="1" x14ac:dyDescent="0.2">
      <c r="A610" s="552" t="s">
        <v>1807</v>
      </c>
      <c r="B610" s="552" t="s">
        <v>1406</v>
      </c>
      <c r="C610" s="553" t="s">
        <v>88</v>
      </c>
      <c r="D610" s="554" t="s">
        <v>1808</v>
      </c>
      <c r="E610" s="555">
        <v>2280</v>
      </c>
      <c r="F610" s="554" t="s">
        <v>2264</v>
      </c>
      <c r="G610" s="554" t="s">
        <v>2265</v>
      </c>
      <c r="H610" s="552" t="s">
        <v>1808</v>
      </c>
      <c r="I610" s="552" t="s">
        <v>1989</v>
      </c>
      <c r="J610" s="552" t="s">
        <v>1811</v>
      </c>
      <c r="K610" s="557"/>
      <c r="L610" s="557"/>
      <c r="M610" s="556"/>
      <c r="N610" s="552">
        <v>2</v>
      </c>
      <c r="O610" s="552">
        <v>6</v>
      </c>
      <c r="P610" s="556">
        <v>13680</v>
      </c>
    </row>
    <row r="611" spans="1:16" ht="13.5" customHeight="1" x14ac:dyDescent="0.2">
      <c r="A611" s="552" t="s">
        <v>1807</v>
      </c>
      <c r="B611" s="552" t="s">
        <v>1406</v>
      </c>
      <c r="C611" s="553" t="s">
        <v>88</v>
      </c>
      <c r="D611" s="554" t="s">
        <v>1808</v>
      </c>
      <c r="E611" s="555">
        <v>3000</v>
      </c>
      <c r="F611" s="554" t="s">
        <v>2268</v>
      </c>
      <c r="G611" s="554" t="s">
        <v>2269</v>
      </c>
      <c r="H611" s="552" t="s">
        <v>1808</v>
      </c>
      <c r="I611" s="552" t="s">
        <v>1989</v>
      </c>
      <c r="J611" s="552" t="s">
        <v>1811</v>
      </c>
      <c r="K611" s="557"/>
      <c r="L611" s="557"/>
      <c r="M611" s="556"/>
      <c r="N611" s="552">
        <v>4</v>
      </c>
      <c r="O611" s="552">
        <v>6</v>
      </c>
      <c r="P611" s="556">
        <v>18000</v>
      </c>
    </row>
    <row r="612" spans="1:16" ht="13.5" customHeight="1" x14ac:dyDescent="0.2">
      <c r="A612" s="552" t="s">
        <v>1807</v>
      </c>
      <c r="B612" s="552" t="s">
        <v>1406</v>
      </c>
      <c r="C612" s="553" t="s">
        <v>88</v>
      </c>
      <c r="D612" s="554" t="s">
        <v>1845</v>
      </c>
      <c r="E612" s="555">
        <v>3000</v>
      </c>
      <c r="F612" s="554" t="s">
        <v>2485</v>
      </c>
      <c r="G612" s="554" t="s">
        <v>2486</v>
      </c>
      <c r="H612" s="552" t="s">
        <v>1848</v>
      </c>
      <c r="I612" s="552" t="s">
        <v>1849</v>
      </c>
      <c r="J612" s="552" t="s">
        <v>1811</v>
      </c>
      <c r="K612" s="557"/>
      <c r="L612" s="557"/>
      <c r="M612" s="556"/>
      <c r="N612" s="552">
        <v>4</v>
      </c>
      <c r="O612" s="552">
        <v>6</v>
      </c>
      <c r="P612" s="556">
        <v>18000</v>
      </c>
    </row>
    <row r="613" spans="1:16" ht="13.5" customHeight="1" x14ac:dyDescent="0.2">
      <c r="A613" s="552" t="s">
        <v>1807</v>
      </c>
      <c r="B613" s="552" t="s">
        <v>1406</v>
      </c>
      <c r="C613" s="553" t="s">
        <v>88</v>
      </c>
      <c r="D613" s="554" t="s">
        <v>1845</v>
      </c>
      <c r="E613" s="555">
        <v>2280</v>
      </c>
      <c r="F613" s="554" t="s">
        <v>2270</v>
      </c>
      <c r="G613" s="554" t="s">
        <v>2271</v>
      </c>
      <c r="H613" s="552" t="s">
        <v>1848</v>
      </c>
      <c r="I613" s="552" t="s">
        <v>1849</v>
      </c>
      <c r="J613" s="552" t="s">
        <v>1811</v>
      </c>
      <c r="K613" s="557"/>
      <c r="L613" s="557"/>
      <c r="M613" s="556"/>
      <c r="N613" s="552">
        <v>2</v>
      </c>
      <c r="O613" s="552">
        <v>6</v>
      </c>
      <c r="P613" s="556">
        <v>13680</v>
      </c>
    </row>
    <row r="614" spans="1:16" ht="13.5" customHeight="1" x14ac:dyDescent="0.2">
      <c r="A614" s="552" t="s">
        <v>1807</v>
      </c>
      <c r="B614" s="552" t="s">
        <v>1406</v>
      </c>
      <c r="C614" s="553" t="s">
        <v>88</v>
      </c>
      <c r="D614" s="554" t="s">
        <v>1812</v>
      </c>
      <c r="E614" s="555">
        <v>2280</v>
      </c>
      <c r="F614" s="554" t="s">
        <v>2272</v>
      </c>
      <c r="G614" s="554" t="s">
        <v>2273</v>
      </c>
      <c r="H614" s="552" t="s">
        <v>1815</v>
      </c>
      <c r="I614" s="552" t="s">
        <v>2392</v>
      </c>
      <c r="J614" s="552" t="s">
        <v>1811</v>
      </c>
      <c r="K614" s="557"/>
      <c r="L614" s="557"/>
      <c r="M614" s="556"/>
      <c r="N614" s="552">
        <v>2</v>
      </c>
      <c r="O614" s="552">
        <v>6</v>
      </c>
      <c r="P614" s="556">
        <v>13680</v>
      </c>
    </row>
    <row r="615" spans="1:16" ht="13.5" customHeight="1" x14ac:dyDescent="0.2">
      <c r="A615" s="552" t="s">
        <v>1807</v>
      </c>
      <c r="B615" s="552" t="s">
        <v>1406</v>
      </c>
      <c r="C615" s="553" t="s">
        <v>88</v>
      </c>
      <c r="D615" s="554" t="s">
        <v>1850</v>
      </c>
      <c r="E615" s="555">
        <v>1380</v>
      </c>
      <c r="F615" s="554" t="s">
        <v>2274</v>
      </c>
      <c r="G615" s="554" t="s">
        <v>2275</v>
      </c>
      <c r="H615" s="552" t="s">
        <v>1850</v>
      </c>
      <c r="I615" s="552" t="s">
        <v>2393</v>
      </c>
      <c r="J615" s="552" t="s">
        <v>1811</v>
      </c>
      <c r="K615" s="557"/>
      <c r="L615" s="557"/>
      <c r="M615" s="556"/>
      <c r="N615" s="552">
        <v>2</v>
      </c>
      <c r="O615" s="552">
        <v>6</v>
      </c>
      <c r="P615" s="556">
        <v>8280</v>
      </c>
    </row>
    <row r="616" spans="1:16" ht="13.5" customHeight="1" x14ac:dyDescent="0.2">
      <c r="A616" s="552" t="s">
        <v>1807</v>
      </c>
      <c r="B616" s="552" t="s">
        <v>1406</v>
      </c>
      <c r="C616" s="553" t="s">
        <v>88</v>
      </c>
      <c r="D616" s="554" t="s">
        <v>1817</v>
      </c>
      <c r="E616" s="555">
        <v>1380</v>
      </c>
      <c r="F616" s="554" t="s">
        <v>2278</v>
      </c>
      <c r="G616" s="554" t="s">
        <v>2279</v>
      </c>
      <c r="H616" s="552" t="s">
        <v>1820</v>
      </c>
      <c r="I616" s="552" t="s">
        <v>2393</v>
      </c>
      <c r="J616" s="552" t="s">
        <v>2394</v>
      </c>
      <c r="K616" s="557"/>
      <c r="L616" s="557"/>
      <c r="M616" s="556"/>
      <c r="N616" s="552">
        <v>2</v>
      </c>
      <c r="O616" s="552">
        <v>6</v>
      </c>
      <c r="P616" s="556">
        <v>8280</v>
      </c>
    </row>
    <row r="617" spans="1:16" ht="13.5" customHeight="1" x14ac:dyDescent="0.2">
      <c r="A617" s="552" t="s">
        <v>1807</v>
      </c>
      <c r="B617" s="552" t="s">
        <v>1406</v>
      </c>
      <c r="C617" s="553" t="s">
        <v>88</v>
      </c>
      <c r="D617" s="554" t="s">
        <v>1817</v>
      </c>
      <c r="E617" s="555">
        <v>1392</v>
      </c>
      <c r="F617" s="554" t="s">
        <v>2280</v>
      </c>
      <c r="G617" s="554" t="s">
        <v>2281</v>
      </c>
      <c r="H617" s="552" t="s">
        <v>1820</v>
      </c>
      <c r="I617" s="552" t="s">
        <v>2393</v>
      </c>
      <c r="J617" s="552" t="s">
        <v>2394</v>
      </c>
      <c r="K617" s="557"/>
      <c r="L617" s="557"/>
      <c r="M617" s="556"/>
      <c r="N617" s="552">
        <v>2</v>
      </c>
      <c r="O617" s="552">
        <v>6</v>
      </c>
      <c r="P617" s="556">
        <v>8352</v>
      </c>
    </row>
    <row r="618" spans="1:16" ht="13.5" customHeight="1" x14ac:dyDescent="0.2">
      <c r="A618" s="552" t="s">
        <v>1807</v>
      </c>
      <c r="B618" s="552" t="s">
        <v>1406</v>
      </c>
      <c r="C618" s="553" t="s">
        <v>88</v>
      </c>
      <c r="D618" s="554" t="s">
        <v>1812</v>
      </c>
      <c r="E618" s="555">
        <v>2340</v>
      </c>
      <c r="F618" s="554" t="s">
        <v>2284</v>
      </c>
      <c r="G618" s="554" t="s">
        <v>2285</v>
      </c>
      <c r="H618" s="552" t="s">
        <v>1815</v>
      </c>
      <c r="I618" s="552" t="s">
        <v>2392</v>
      </c>
      <c r="J618" s="552" t="s">
        <v>1811</v>
      </c>
      <c r="K618" s="557"/>
      <c r="L618" s="557"/>
      <c r="M618" s="556"/>
      <c r="N618" s="552">
        <v>2</v>
      </c>
      <c r="O618" s="552">
        <v>6</v>
      </c>
      <c r="P618" s="556">
        <v>14040</v>
      </c>
    </row>
    <row r="619" spans="1:16" ht="13.5" customHeight="1" x14ac:dyDescent="0.2">
      <c r="A619" s="552" t="s">
        <v>1807</v>
      </c>
      <c r="B619" s="552" t="s">
        <v>1406</v>
      </c>
      <c r="C619" s="553" t="s">
        <v>88</v>
      </c>
      <c r="D619" s="554" t="s">
        <v>1853</v>
      </c>
      <c r="E619" s="555">
        <v>1380</v>
      </c>
      <c r="F619" s="554" t="s">
        <v>2286</v>
      </c>
      <c r="G619" s="554" t="s">
        <v>2287</v>
      </c>
      <c r="H619" s="552" t="s">
        <v>1621</v>
      </c>
      <c r="I619" s="552" t="s">
        <v>1621</v>
      </c>
      <c r="J619" s="552" t="s">
        <v>1856</v>
      </c>
      <c r="K619" s="557"/>
      <c r="L619" s="557"/>
      <c r="M619" s="556"/>
      <c r="N619" s="552">
        <v>2</v>
      </c>
      <c r="O619" s="552">
        <v>6</v>
      </c>
      <c r="P619" s="556">
        <v>8280</v>
      </c>
    </row>
    <row r="620" spans="1:16" ht="13.5" customHeight="1" x14ac:dyDescent="0.2">
      <c r="A620" s="552" t="s">
        <v>1807</v>
      </c>
      <c r="B620" s="552" t="s">
        <v>1406</v>
      </c>
      <c r="C620" s="553" t="s">
        <v>88</v>
      </c>
      <c r="D620" s="554" t="s">
        <v>1845</v>
      </c>
      <c r="E620" s="555">
        <v>2300</v>
      </c>
      <c r="F620" s="554" t="s">
        <v>2294</v>
      </c>
      <c r="G620" s="554" t="s">
        <v>2295</v>
      </c>
      <c r="H620" s="552" t="s">
        <v>1848</v>
      </c>
      <c r="I620" s="552" t="s">
        <v>1849</v>
      </c>
      <c r="J620" s="552" t="s">
        <v>1811</v>
      </c>
      <c r="K620" s="557"/>
      <c r="L620" s="557"/>
      <c r="M620" s="556"/>
      <c r="N620" s="552">
        <v>2</v>
      </c>
      <c r="O620" s="552">
        <v>6</v>
      </c>
      <c r="P620" s="556">
        <v>13800</v>
      </c>
    </row>
    <row r="621" spans="1:16" ht="13.5" customHeight="1" x14ac:dyDescent="0.2">
      <c r="A621" s="552" t="s">
        <v>1807</v>
      </c>
      <c r="B621" s="552" t="s">
        <v>1406</v>
      </c>
      <c r="C621" s="553" t="s">
        <v>88</v>
      </c>
      <c r="D621" s="554" t="s">
        <v>1853</v>
      </c>
      <c r="E621" s="555">
        <v>1416</v>
      </c>
      <c r="F621" s="554" t="s">
        <v>2296</v>
      </c>
      <c r="G621" s="554" t="s">
        <v>2297</v>
      </c>
      <c r="H621" s="552" t="s">
        <v>1621</v>
      </c>
      <c r="I621" s="552" t="s">
        <v>1621</v>
      </c>
      <c r="J621" s="552" t="s">
        <v>1856</v>
      </c>
      <c r="K621" s="557"/>
      <c r="L621" s="557"/>
      <c r="M621" s="556"/>
      <c r="N621" s="552">
        <v>2</v>
      </c>
      <c r="O621" s="552">
        <v>6</v>
      </c>
      <c r="P621" s="556">
        <v>8496</v>
      </c>
    </row>
    <row r="622" spans="1:16" ht="13.5" customHeight="1" x14ac:dyDescent="0.2">
      <c r="A622" s="552" t="s">
        <v>1807</v>
      </c>
      <c r="B622" s="552" t="s">
        <v>1406</v>
      </c>
      <c r="C622" s="553" t="s">
        <v>88</v>
      </c>
      <c r="D622" s="554" t="s">
        <v>1824</v>
      </c>
      <c r="E622" s="555">
        <v>1380</v>
      </c>
      <c r="F622" s="554" t="s">
        <v>2487</v>
      </c>
      <c r="G622" s="554" t="s">
        <v>2488</v>
      </c>
      <c r="H622" s="552" t="s">
        <v>1827</v>
      </c>
      <c r="I622" s="552" t="s">
        <v>2393</v>
      </c>
      <c r="J622" s="552" t="s">
        <v>1811</v>
      </c>
      <c r="K622" s="557"/>
      <c r="L622" s="557"/>
      <c r="M622" s="556"/>
      <c r="N622" s="552">
        <v>4</v>
      </c>
      <c r="O622" s="552">
        <v>6</v>
      </c>
      <c r="P622" s="556">
        <v>8280</v>
      </c>
    </row>
    <row r="623" spans="1:16" ht="13.5" customHeight="1" x14ac:dyDescent="0.2">
      <c r="A623" s="552" t="s">
        <v>1807</v>
      </c>
      <c r="B623" s="552" t="s">
        <v>1406</v>
      </c>
      <c r="C623" s="553" t="s">
        <v>88</v>
      </c>
      <c r="D623" s="554" t="s">
        <v>1817</v>
      </c>
      <c r="E623" s="555">
        <v>1380</v>
      </c>
      <c r="F623" s="554" t="s">
        <v>2300</v>
      </c>
      <c r="G623" s="554" t="s">
        <v>2301</v>
      </c>
      <c r="H623" s="552" t="s">
        <v>1820</v>
      </c>
      <c r="I623" s="552" t="s">
        <v>2393</v>
      </c>
      <c r="J623" s="552" t="s">
        <v>2394</v>
      </c>
      <c r="K623" s="557"/>
      <c r="L623" s="557"/>
      <c r="M623" s="556"/>
      <c r="N623" s="552">
        <v>2</v>
      </c>
      <c r="O623" s="552">
        <v>6</v>
      </c>
      <c r="P623" s="556">
        <v>8280</v>
      </c>
    </row>
    <row r="624" spans="1:16" ht="13.5" customHeight="1" x14ac:dyDescent="0.2">
      <c r="A624" s="552" t="s">
        <v>1807</v>
      </c>
      <c r="B624" s="552" t="s">
        <v>1406</v>
      </c>
      <c r="C624" s="553" t="s">
        <v>88</v>
      </c>
      <c r="D624" s="554" t="s">
        <v>1850</v>
      </c>
      <c r="E624" s="555">
        <v>1380</v>
      </c>
      <c r="F624" s="554" t="s">
        <v>2304</v>
      </c>
      <c r="G624" s="554" t="s">
        <v>2305</v>
      </c>
      <c r="H624" s="552" t="s">
        <v>1850</v>
      </c>
      <c r="I624" s="552" t="s">
        <v>2393</v>
      </c>
      <c r="J624" s="552" t="s">
        <v>1811</v>
      </c>
      <c r="K624" s="557"/>
      <c r="L624" s="557"/>
      <c r="M624" s="556"/>
      <c r="N624" s="552">
        <v>2</v>
      </c>
      <c r="O624" s="552">
        <v>6</v>
      </c>
      <c r="P624" s="556">
        <v>8280</v>
      </c>
    </row>
    <row r="625" spans="1:16" ht="13.5" customHeight="1" x14ac:dyDescent="0.2">
      <c r="A625" s="552" t="s">
        <v>1807</v>
      </c>
      <c r="B625" s="552" t="s">
        <v>1406</v>
      </c>
      <c r="C625" s="553" t="s">
        <v>88</v>
      </c>
      <c r="D625" s="554" t="s">
        <v>1853</v>
      </c>
      <c r="E625" s="555">
        <v>1380</v>
      </c>
      <c r="F625" s="554" t="s">
        <v>2306</v>
      </c>
      <c r="G625" s="554" t="s">
        <v>2307</v>
      </c>
      <c r="H625" s="552" t="s">
        <v>1621</v>
      </c>
      <c r="I625" s="552" t="s">
        <v>1621</v>
      </c>
      <c r="J625" s="552" t="s">
        <v>1856</v>
      </c>
      <c r="K625" s="557"/>
      <c r="L625" s="557"/>
      <c r="M625" s="556"/>
      <c r="N625" s="552">
        <v>2</v>
      </c>
      <c r="O625" s="552">
        <v>6</v>
      </c>
      <c r="P625" s="556">
        <v>8280</v>
      </c>
    </row>
    <row r="626" spans="1:16" ht="13.5" customHeight="1" x14ac:dyDescent="0.2">
      <c r="A626" s="552" t="s">
        <v>1807</v>
      </c>
      <c r="B626" s="552" t="s">
        <v>1406</v>
      </c>
      <c r="C626" s="553" t="s">
        <v>88</v>
      </c>
      <c r="D626" s="554" t="s">
        <v>1812</v>
      </c>
      <c r="E626" s="555">
        <v>2280</v>
      </c>
      <c r="F626" s="554" t="s">
        <v>2308</v>
      </c>
      <c r="G626" s="554" t="s">
        <v>2309</v>
      </c>
      <c r="H626" s="552" t="s">
        <v>1815</v>
      </c>
      <c r="I626" s="552" t="s">
        <v>2392</v>
      </c>
      <c r="J626" s="552" t="s">
        <v>1811</v>
      </c>
      <c r="K626" s="557"/>
      <c r="L626" s="557"/>
      <c r="M626" s="556"/>
      <c r="N626" s="552">
        <v>2</v>
      </c>
      <c r="O626" s="552">
        <v>6</v>
      </c>
      <c r="P626" s="556">
        <v>13680</v>
      </c>
    </row>
    <row r="627" spans="1:16" ht="13.5" customHeight="1" x14ac:dyDescent="0.2">
      <c r="A627" s="552" t="s">
        <v>1807</v>
      </c>
      <c r="B627" s="552" t="s">
        <v>1406</v>
      </c>
      <c r="C627" s="553" t="s">
        <v>88</v>
      </c>
      <c r="D627" s="554" t="s">
        <v>1824</v>
      </c>
      <c r="E627" s="555">
        <v>1380</v>
      </c>
      <c r="F627" s="554" t="s">
        <v>2310</v>
      </c>
      <c r="G627" s="554" t="s">
        <v>2311</v>
      </c>
      <c r="H627" s="552" t="s">
        <v>1827</v>
      </c>
      <c r="I627" s="552" t="s">
        <v>2393</v>
      </c>
      <c r="J627" s="552" t="s">
        <v>1811</v>
      </c>
      <c r="K627" s="557"/>
      <c r="L627" s="557"/>
      <c r="M627" s="556"/>
      <c r="N627" s="552">
        <v>2</v>
      </c>
      <c r="O627" s="552">
        <v>6</v>
      </c>
      <c r="P627" s="556">
        <v>8280</v>
      </c>
    </row>
    <row r="628" spans="1:16" ht="13.5" customHeight="1" x14ac:dyDescent="0.2">
      <c r="A628" s="552" t="s">
        <v>1807</v>
      </c>
      <c r="B628" s="552" t="s">
        <v>1406</v>
      </c>
      <c r="C628" s="553" t="s">
        <v>88</v>
      </c>
      <c r="D628" s="554" t="s">
        <v>1817</v>
      </c>
      <c r="E628" s="555">
        <v>1392</v>
      </c>
      <c r="F628" s="554" t="s">
        <v>2312</v>
      </c>
      <c r="G628" s="554" t="s">
        <v>2313</v>
      </c>
      <c r="H628" s="552" t="s">
        <v>1820</v>
      </c>
      <c r="I628" s="552" t="s">
        <v>2393</v>
      </c>
      <c r="J628" s="552" t="s">
        <v>2394</v>
      </c>
      <c r="K628" s="557"/>
      <c r="L628" s="557"/>
      <c r="M628" s="556"/>
      <c r="N628" s="552">
        <v>2</v>
      </c>
      <c r="O628" s="552">
        <v>6</v>
      </c>
      <c r="P628" s="556">
        <v>8352</v>
      </c>
    </row>
    <row r="629" spans="1:16" ht="13.5" customHeight="1" x14ac:dyDescent="0.2">
      <c r="A629" s="552" t="s">
        <v>1807</v>
      </c>
      <c r="B629" s="552" t="s">
        <v>1406</v>
      </c>
      <c r="C629" s="553" t="s">
        <v>88</v>
      </c>
      <c r="D629" s="554" t="s">
        <v>1808</v>
      </c>
      <c r="E629" s="555">
        <v>2640</v>
      </c>
      <c r="F629" s="554" t="s">
        <v>2314</v>
      </c>
      <c r="G629" s="554" t="s">
        <v>2315</v>
      </c>
      <c r="H629" s="552" t="s">
        <v>1808</v>
      </c>
      <c r="I629" s="552" t="s">
        <v>1989</v>
      </c>
      <c r="J629" s="552" t="s">
        <v>1811</v>
      </c>
      <c r="K629" s="557"/>
      <c r="L629" s="557"/>
      <c r="M629" s="556"/>
      <c r="N629" s="552">
        <v>2</v>
      </c>
      <c r="O629" s="552">
        <v>6</v>
      </c>
      <c r="P629" s="556">
        <v>15840</v>
      </c>
    </row>
    <row r="630" spans="1:16" ht="13.5" customHeight="1" x14ac:dyDescent="0.2">
      <c r="A630" s="552" t="s">
        <v>1807</v>
      </c>
      <c r="B630" s="552" t="s">
        <v>1406</v>
      </c>
      <c r="C630" s="553" t="s">
        <v>88</v>
      </c>
      <c r="D630" s="554" t="s">
        <v>1845</v>
      </c>
      <c r="E630" s="555">
        <v>2244</v>
      </c>
      <c r="F630" s="554" t="s">
        <v>2489</v>
      </c>
      <c r="G630" s="554" t="s">
        <v>2490</v>
      </c>
      <c r="H630" s="552" t="s">
        <v>1848</v>
      </c>
      <c r="I630" s="552" t="s">
        <v>1849</v>
      </c>
      <c r="J630" s="552" t="s">
        <v>1811</v>
      </c>
      <c r="K630" s="557"/>
      <c r="L630" s="557"/>
      <c r="M630" s="556"/>
      <c r="N630" s="552">
        <v>2</v>
      </c>
      <c r="O630" s="552">
        <v>6</v>
      </c>
      <c r="P630" s="556">
        <v>13464</v>
      </c>
    </row>
    <row r="631" spans="1:16" ht="13.5" customHeight="1" x14ac:dyDescent="0.2">
      <c r="A631" s="552" t="s">
        <v>1807</v>
      </c>
      <c r="B631" s="552" t="s">
        <v>1406</v>
      </c>
      <c r="C631" s="553" t="s">
        <v>88</v>
      </c>
      <c r="D631" s="554" t="s">
        <v>1824</v>
      </c>
      <c r="E631" s="555">
        <v>1392</v>
      </c>
      <c r="F631" s="554" t="s">
        <v>2318</v>
      </c>
      <c r="G631" s="554" t="s">
        <v>2319</v>
      </c>
      <c r="H631" s="552" t="s">
        <v>1827</v>
      </c>
      <c r="I631" s="552" t="s">
        <v>2393</v>
      </c>
      <c r="J631" s="552" t="s">
        <v>1811</v>
      </c>
      <c r="K631" s="557"/>
      <c r="L631" s="557"/>
      <c r="M631" s="556"/>
      <c r="N631" s="552">
        <v>4</v>
      </c>
      <c r="O631" s="552">
        <v>6</v>
      </c>
      <c r="P631" s="556">
        <v>8352</v>
      </c>
    </row>
    <row r="632" spans="1:16" ht="13.5" customHeight="1" x14ac:dyDescent="0.2">
      <c r="A632" s="552" t="s">
        <v>1807</v>
      </c>
      <c r="B632" s="552" t="s">
        <v>1406</v>
      </c>
      <c r="C632" s="553" t="s">
        <v>88</v>
      </c>
      <c r="D632" s="554" t="s">
        <v>1824</v>
      </c>
      <c r="E632" s="555">
        <v>1392</v>
      </c>
      <c r="F632" s="554" t="s">
        <v>2491</v>
      </c>
      <c r="G632" s="554" t="s">
        <v>2492</v>
      </c>
      <c r="H632" s="552" t="s">
        <v>1827</v>
      </c>
      <c r="I632" s="552" t="s">
        <v>2393</v>
      </c>
      <c r="J632" s="552" t="s">
        <v>1811</v>
      </c>
      <c r="K632" s="557"/>
      <c r="L632" s="557"/>
      <c r="M632" s="556"/>
      <c r="N632" s="552">
        <v>2</v>
      </c>
      <c r="O632" s="552">
        <v>6</v>
      </c>
      <c r="P632" s="556">
        <v>8352</v>
      </c>
    </row>
    <row r="633" spans="1:16" ht="13.5" customHeight="1" x14ac:dyDescent="0.2">
      <c r="A633" s="552" t="s">
        <v>1807</v>
      </c>
      <c r="B633" s="552" t="s">
        <v>1406</v>
      </c>
      <c r="C633" s="553" t="s">
        <v>88</v>
      </c>
      <c r="D633" s="554" t="s">
        <v>1824</v>
      </c>
      <c r="E633" s="555">
        <v>1500</v>
      </c>
      <c r="F633" s="554" t="s">
        <v>2302</v>
      </c>
      <c r="G633" s="554" t="s">
        <v>2303</v>
      </c>
      <c r="H633" s="552" t="s">
        <v>1827</v>
      </c>
      <c r="I633" s="552" t="s">
        <v>2393</v>
      </c>
      <c r="J633" s="552" t="s">
        <v>1811</v>
      </c>
      <c r="K633" s="557"/>
      <c r="L633" s="557"/>
      <c r="M633" s="556"/>
      <c r="N633" s="552">
        <v>4</v>
      </c>
      <c r="O633" s="552">
        <v>6</v>
      </c>
      <c r="P633" s="556">
        <v>9000</v>
      </c>
    </row>
    <row r="634" spans="1:16" ht="13.5" customHeight="1" x14ac:dyDescent="0.2">
      <c r="A634" s="552" t="s">
        <v>1807</v>
      </c>
      <c r="B634" s="552" t="s">
        <v>1406</v>
      </c>
      <c r="C634" s="553" t="s">
        <v>88</v>
      </c>
      <c r="D634" s="554" t="s">
        <v>1824</v>
      </c>
      <c r="E634" s="555">
        <v>1600</v>
      </c>
      <c r="F634" s="554" t="s">
        <v>2328</v>
      </c>
      <c r="G634" s="554" t="s">
        <v>2329</v>
      </c>
      <c r="H634" s="552" t="s">
        <v>1827</v>
      </c>
      <c r="I634" s="552" t="s">
        <v>2393</v>
      </c>
      <c r="J634" s="552" t="s">
        <v>1811</v>
      </c>
      <c r="K634" s="557"/>
      <c r="L634" s="557"/>
      <c r="M634" s="556"/>
      <c r="N634" s="552">
        <v>4</v>
      </c>
      <c r="O634" s="552">
        <v>6</v>
      </c>
      <c r="P634" s="556">
        <v>9600</v>
      </c>
    </row>
    <row r="635" spans="1:16" ht="13.5" customHeight="1" x14ac:dyDescent="0.2">
      <c r="A635" s="552" t="s">
        <v>1807</v>
      </c>
      <c r="B635" s="552" t="s">
        <v>1406</v>
      </c>
      <c r="C635" s="553" t="s">
        <v>88</v>
      </c>
      <c r="D635" s="554" t="s">
        <v>2032</v>
      </c>
      <c r="E635" s="555">
        <v>1330</v>
      </c>
      <c r="F635" s="554" t="s">
        <v>2330</v>
      </c>
      <c r="G635" s="554" t="s">
        <v>2331</v>
      </c>
      <c r="H635" s="552" t="s">
        <v>1862</v>
      </c>
      <c r="I635" s="552" t="s">
        <v>2393</v>
      </c>
      <c r="J635" s="552" t="s">
        <v>1811</v>
      </c>
      <c r="K635" s="557"/>
      <c r="L635" s="557"/>
      <c r="M635" s="556"/>
      <c r="N635" s="552">
        <v>2</v>
      </c>
      <c r="O635" s="552">
        <v>6</v>
      </c>
      <c r="P635" s="556">
        <v>7980</v>
      </c>
    </row>
    <row r="636" spans="1:16" ht="13.5" customHeight="1" x14ac:dyDescent="0.2">
      <c r="A636" s="552" t="s">
        <v>1807</v>
      </c>
      <c r="B636" s="552" t="s">
        <v>1406</v>
      </c>
      <c r="C636" s="553" t="s">
        <v>88</v>
      </c>
      <c r="D636" s="554" t="s">
        <v>1853</v>
      </c>
      <c r="E636" s="555">
        <v>1330</v>
      </c>
      <c r="F636" s="554" t="s">
        <v>2332</v>
      </c>
      <c r="G636" s="554" t="s">
        <v>2333</v>
      </c>
      <c r="H636" s="552" t="s">
        <v>1621</v>
      </c>
      <c r="I636" s="552" t="s">
        <v>1621</v>
      </c>
      <c r="J636" s="552" t="s">
        <v>1856</v>
      </c>
      <c r="K636" s="557"/>
      <c r="L636" s="557"/>
      <c r="M636" s="556"/>
      <c r="N636" s="552">
        <v>2</v>
      </c>
      <c r="O636" s="552">
        <v>6</v>
      </c>
      <c r="P636" s="556">
        <v>7980</v>
      </c>
    </row>
    <row r="637" spans="1:16" ht="13.5" customHeight="1" x14ac:dyDescent="0.2">
      <c r="A637" s="552" t="s">
        <v>1807</v>
      </c>
      <c r="B637" s="552" t="s">
        <v>1406</v>
      </c>
      <c r="C637" s="553" t="s">
        <v>88</v>
      </c>
      <c r="D637" s="554" t="s">
        <v>1808</v>
      </c>
      <c r="E637" s="555">
        <v>3500</v>
      </c>
      <c r="F637" s="554" t="s">
        <v>2336</v>
      </c>
      <c r="G637" s="554" t="s">
        <v>2337</v>
      </c>
      <c r="H637" s="552" t="s">
        <v>1808</v>
      </c>
      <c r="I637" s="552" t="s">
        <v>1989</v>
      </c>
      <c r="J637" s="552" t="s">
        <v>1811</v>
      </c>
      <c r="K637" s="557"/>
      <c r="L637" s="557"/>
      <c r="M637" s="556"/>
      <c r="N637" s="552">
        <v>4</v>
      </c>
      <c r="O637" s="552">
        <v>6</v>
      </c>
      <c r="P637" s="556">
        <v>21000</v>
      </c>
    </row>
    <row r="638" spans="1:16" ht="13.5" customHeight="1" x14ac:dyDescent="0.2">
      <c r="A638" s="552" t="s">
        <v>1807</v>
      </c>
      <c r="B638" s="552" t="s">
        <v>1406</v>
      </c>
      <c r="C638" s="553" t="s">
        <v>88</v>
      </c>
      <c r="D638" s="554" t="s">
        <v>1817</v>
      </c>
      <c r="E638" s="555">
        <v>1330</v>
      </c>
      <c r="F638" s="554" t="s">
        <v>2338</v>
      </c>
      <c r="G638" s="554" t="s">
        <v>2339</v>
      </c>
      <c r="H638" s="552" t="s">
        <v>1820</v>
      </c>
      <c r="I638" s="552" t="s">
        <v>2393</v>
      </c>
      <c r="J638" s="552" t="s">
        <v>2394</v>
      </c>
      <c r="K638" s="557"/>
      <c r="L638" s="557"/>
      <c r="M638" s="556"/>
      <c r="N638" s="552">
        <v>2</v>
      </c>
      <c r="O638" s="552">
        <v>6</v>
      </c>
      <c r="P638" s="556">
        <v>7980</v>
      </c>
    </row>
    <row r="639" spans="1:16" ht="13.5" customHeight="1" x14ac:dyDescent="0.2">
      <c r="A639" s="552" t="s">
        <v>1807</v>
      </c>
      <c r="B639" s="552" t="s">
        <v>1406</v>
      </c>
      <c r="C639" s="553" t="s">
        <v>88</v>
      </c>
      <c r="D639" s="554" t="s">
        <v>1812</v>
      </c>
      <c r="E639" s="555">
        <v>2400</v>
      </c>
      <c r="F639" s="554" t="s">
        <v>2340</v>
      </c>
      <c r="G639" s="554" t="s">
        <v>2341</v>
      </c>
      <c r="H639" s="552" t="s">
        <v>1815</v>
      </c>
      <c r="I639" s="552" t="s">
        <v>2392</v>
      </c>
      <c r="J639" s="552" t="s">
        <v>1811</v>
      </c>
      <c r="K639" s="557"/>
      <c r="L639" s="557"/>
      <c r="M639" s="556"/>
      <c r="N639" s="552">
        <v>2</v>
      </c>
      <c r="O639" s="552">
        <v>6</v>
      </c>
      <c r="P639" s="556">
        <v>14400</v>
      </c>
    </row>
    <row r="640" spans="1:16" ht="13.5" customHeight="1" x14ac:dyDescent="0.2">
      <c r="A640" s="552" t="s">
        <v>1807</v>
      </c>
      <c r="B640" s="552" t="s">
        <v>1406</v>
      </c>
      <c r="C640" s="553" t="s">
        <v>88</v>
      </c>
      <c r="D640" s="554" t="s">
        <v>1824</v>
      </c>
      <c r="E640" s="555">
        <v>1500</v>
      </c>
      <c r="F640" s="554" t="s">
        <v>2352</v>
      </c>
      <c r="G640" s="554" t="s">
        <v>2353</v>
      </c>
      <c r="H640" s="552" t="s">
        <v>1827</v>
      </c>
      <c r="I640" s="552" t="s">
        <v>2393</v>
      </c>
      <c r="J640" s="552" t="s">
        <v>1811</v>
      </c>
      <c r="K640" s="557"/>
      <c r="L640" s="557"/>
      <c r="M640" s="556"/>
      <c r="N640" s="552">
        <v>4</v>
      </c>
      <c r="O640" s="552">
        <v>6</v>
      </c>
      <c r="P640" s="556">
        <v>9000</v>
      </c>
    </row>
    <row r="641" spans="1:16" ht="13.5" customHeight="1" x14ac:dyDescent="0.2">
      <c r="A641" s="552" t="s">
        <v>1807</v>
      </c>
      <c r="B641" s="552" t="s">
        <v>1406</v>
      </c>
      <c r="C641" s="553" t="s">
        <v>88</v>
      </c>
      <c r="D641" s="554" t="s">
        <v>1808</v>
      </c>
      <c r="E641" s="555">
        <v>3000</v>
      </c>
      <c r="F641" s="554" t="s">
        <v>2117</v>
      </c>
      <c r="G641" s="554" t="s">
        <v>2118</v>
      </c>
      <c r="H641" s="552" t="s">
        <v>1808</v>
      </c>
      <c r="I641" s="552" t="s">
        <v>1989</v>
      </c>
      <c r="J641" s="552" t="s">
        <v>1811</v>
      </c>
      <c r="K641" s="557"/>
      <c r="L641" s="557"/>
      <c r="M641" s="556"/>
      <c r="N641" s="552">
        <v>4</v>
      </c>
      <c r="O641" s="552">
        <v>6</v>
      </c>
      <c r="P641" s="556">
        <v>18000</v>
      </c>
    </row>
    <row r="642" spans="1:16" ht="13.5" customHeight="1" x14ac:dyDescent="0.2">
      <c r="A642" s="552" t="s">
        <v>1807</v>
      </c>
      <c r="B642" s="552" t="s">
        <v>1406</v>
      </c>
      <c r="C642" s="553" t="s">
        <v>88</v>
      </c>
      <c r="D642" s="554" t="s">
        <v>1812</v>
      </c>
      <c r="E642" s="555">
        <v>3600</v>
      </c>
      <c r="F642" s="554" t="s">
        <v>2346</v>
      </c>
      <c r="G642" s="554" t="s">
        <v>2347</v>
      </c>
      <c r="H642" s="552" t="s">
        <v>1815</v>
      </c>
      <c r="I642" s="552" t="s">
        <v>2392</v>
      </c>
      <c r="J642" s="552" t="s">
        <v>1811</v>
      </c>
      <c r="K642" s="557"/>
      <c r="L642" s="557"/>
      <c r="M642" s="556"/>
      <c r="N642" s="552">
        <v>2</v>
      </c>
      <c r="O642" s="552">
        <v>6</v>
      </c>
      <c r="P642" s="556">
        <v>21600</v>
      </c>
    </row>
    <row r="643" spans="1:16" ht="13.5" customHeight="1" x14ac:dyDescent="0.2">
      <c r="A643" s="552" t="s">
        <v>1807</v>
      </c>
      <c r="B643" s="552" t="s">
        <v>1406</v>
      </c>
      <c r="C643" s="553" t="s">
        <v>88</v>
      </c>
      <c r="D643" s="554" t="s">
        <v>1808</v>
      </c>
      <c r="E643" s="555">
        <v>2340</v>
      </c>
      <c r="F643" s="554" t="s">
        <v>2350</v>
      </c>
      <c r="G643" s="554" t="s">
        <v>2351</v>
      </c>
      <c r="H643" s="552" t="s">
        <v>1808</v>
      </c>
      <c r="I643" s="552" t="s">
        <v>1989</v>
      </c>
      <c r="J643" s="552" t="s">
        <v>1811</v>
      </c>
      <c r="K643" s="557"/>
      <c r="L643" s="557"/>
      <c r="M643" s="556"/>
      <c r="N643" s="552">
        <v>2</v>
      </c>
      <c r="O643" s="552">
        <v>6</v>
      </c>
      <c r="P643" s="556">
        <v>14040</v>
      </c>
    </row>
    <row r="644" spans="1:16" ht="13.5" customHeight="1" x14ac:dyDescent="0.2">
      <c r="A644" s="552" t="s">
        <v>1807</v>
      </c>
      <c r="B644" s="552" t="s">
        <v>1406</v>
      </c>
      <c r="C644" s="553" t="s">
        <v>88</v>
      </c>
      <c r="D644" s="554" t="s">
        <v>1853</v>
      </c>
      <c r="E644" s="555">
        <v>1404</v>
      </c>
      <c r="F644" s="554" t="s">
        <v>2354</v>
      </c>
      <c r="G644" s="554" t="s">
        <v>2355</v>
      </c>
      <c r="H644" s="552" t="s">
        <v>1621</v>
      </c>
      <c r="I644" s="552" t="s">
        <v>1621</v>
      </c>
      <c r="J644" s="552" t="s">
        <v>1856</v>
      </c>
      <c r="K644" s="557"/>
      <c r="L644" s="557"/>
      <c r="M644" s="556"/>
      <c r="N644" s="552">
        <v>2</v>
      </c>
      <c r="O644" s="552">
        <v>6</v>
      </c>
      <c r="P644" s="556">
        <v>8424</v>
      </c>
    </row>
    <row r="645" spans="1:16" ht="13.5" customHeight="1" x14ac:dyDescent="0.2">
      <c r="A645" s="552" t="s">
        <v>1807</v>
      </c>
      <c r="B645" s="552" t="s">
        <v>1406</v>
      </c>
      <c r="C645" s="553" t="s">
        <v>88</v>
      </c>
      <c r="D645" s="554" t="s">
        <v>1817</v>
      </c>
      <c r="E645" s="555">
        <v>1404</v>
      </c>
      <c r="F645" s="554" t="s">
        <v>2356</v>
      </c>
      <c r="G645" s="554" t="s">
        <v>2357</v>
      </c>
      <c r="H645" s="552" t="s">
        <v>1820</v>
      </c>
      <c r="I645" s="552" t="s">
        <v>2393</v>
      </c>
      <c r="J645" s="552" t="s">
        <v>2394</v>
      </c>
      <c r="K645" s="557"/>
      <c r="L645" s="557"/>
      <c r="M645" s="556"/>
      <c r="N645" s="552">
        <v>2</v>
      </c>
      <c r="O645" s="552">
        <v>6</v>
      </c>
      <c r="P645" s="556">
        <v>8424</v>
      </c>
    </row>
    <row r="646" spans="1:16" ht="13.5" customHeight="1" x14ac:dyDescent="0.2">
      <c r="A646" s="552" t="s">
        <v>1807</v>
      </c>
      <c r="B646" s="552" t="s">
        <v>1406</v>
      </c>
      <c r="C646" s="553" t="s">
        <v>88</v>
      </c>
      <c r="D646" s="554" t="s">
        <v>2032</v>
      </c>
      <c r="E646" s="555">
        <v>1404</v>
      </c>
      <c r="F646" s="554" t="s">
        <v>2360</v>
      </c>
      <c r="G646" s="554" t="s">
        <v>2361</v>
      </c>
      <c r="H646" s="552" t="s">
        <v>1862</v>
      </c>
      <c r="I646" s="552" t="s">
        <v>2393</v>
      </c>
      <c r="J646" s="552" t="s">
        <v>1811</v>
      </c>
      <c r="K646" s="557"/>
      <c r="L646" s="557"/>
      <c r="M646" s="556"/>
      <c r="N646" s="552">
        <v>2</v>
      </c>
      <c r="O646" s="552">
        <v>6</v>
      </c>
      <c r="P646" s="556">
        <v>8424</v>
      </c>
    </row>
    <row r="647" spans="1:16" ht="13.5" customHeight="1" x14ac:dyDescent="0.2">
      <c r="A647" s="552" t="s">
        <v>1807</v>
      </c>
      <c r="B647" s="552" t="s">
        <v>1406</v>
      </c>
      <c r="C647" s="553" t="s">
        <v>88</v>
      </c>
      <c r="D647" s="554" t="s">
        <v>1850</v>
      </c>
      <c r="E647" s="555">
        <v>1404</v>
      </c>
      <c r="F647" s="554" t="s">
        <v>2366</v>
      </c>
      <c r="G647" s="554" t="s">
        <v>2367</v>
      </c>
      <c r="H647" s="552" t="s">
        <v>1850</v>
      </c>
      <c r="I647" s="552" t="s">
        <v>2393</v>
      </c>
      <c r="J647" s="552" t="s">
        <v>1811</v>
      </c>
      <c r="K647" s="557"/>
      <c r="L647" s="557"/>
      <c r="M647" s="556"/>
      <c r="N647" s="552">
        <v>2</v>
      </c>
      <c r="O647" s="552">
        <v>6</v>
      </c>
      <c r="P647" s="556">
        <v>8424</v>
      </c>
    </row>
    <row r="648" spans="1:16" ht="13.5" customHeight="1" x14ac:dyDescent="0.2">
      <c r="A648" s="552" t="s">
        <v>1807</v>
      </c>
      <c r="B648" s="552" t="s">
        <v>1406</v>
      </c>
      <c r="C648" s="553" t="s">
        <v>88</v>
      </c>
      <c r="D648" s="554" t="s">
        <v>1808</v>
      </c>
      <c r="E648" s="555">
        <v>2460</v>
      </c>
      <c r="F648" s="554" t="s">
        <v>2368</v>
      </c>
      <c r="G648" s="554" t="s">
        <v>2369</v>
      </c>
      <c r="H648" s="552" t="s">
        <v>1808</v>
      </c>
      <c r="I648" s="552" t="s">
        <v>1989</v>
      </c>
      <c r="J648" s="552" t="s">
        <v>1811</v>
      </c>
      <c r="K648" s="557"/>
      <c r="L648" s="557"/>
      <c r="M648" s="556"/>
      <c r="N648" s="552">
        <v>2</v>
      </c>
      <c r="O648" s="552">
        <v>6</v>
      </c>
      <c r="P648" s="556">
        <v>14760</v>
      </c>
    </row>
    <row r="649" spans="1:16" ht="13.5" customHeight="1" x14ac:dyDescent="0.2">
      <c r="A649" s="552" t="s">
        <v>1807</v>
      </c>
      <c r="B649" s="552" t="s">
        <v>1406</v>
      </c>
      <c r="C649" s="553" t="s">
        <v>88</v>
      </c>
      <c r="D649" s="554" t="s">
        <v>1812</v>
      </c>
      <c r="E649" s="555">
        <v>2280</v>
      </c>
      <c r="F649" s="554" t="s">
        <v>2376</v>
      </c>
      <c r="G649" s="554" t="s">
        <v>2377</v>
      </c>
      <c r="H649" s="552" t="s">
        <v>1815</v>
      </c>
      <c r="I649" s="552" t="s">
        <v>2392</v>
      </c>
      <c r="J649" s="552" t="s">
        <v>1811</v>
      </c>
      <c r="K649" s="557"/>
      <c r="L649" s="557"/>
      <c r="M649" s="556"/>
      <c r="N649" s="552">
        <v>4</v>
      </c>
      <c r="O649" s="552">
        <v>6</v>
      </c>
      <c r="P649" s="556">
        <v>13680</v>
      </c>
    </row>
    <row r="650" spans="1:16" ht="13.5" customHeight="1" x14ac:dyDescent="0.2">
      <c r="A650" s="552" t="s">
        <v>1807</v>
      </c>
      <c r="B650" s="552" t="s">
        <v>1406</v>
      </c>
      <c r="C650" s="553" t="s">
        <v>88</v>
      </c>
      <c r="D650" s="554" t="s">
        <v>1812</v>
      </c>
      <c r="E650" s="555">
        <v>3200</v>
      </c>
      <c r="F650" s="554" t="s">
        <v>2493</v>
      </c>
      <c r="G650" s="554" t="s">
        <v>2494</v>
      </c>
      <c r="H650" s="552" t="s">
        <v>1815</v>
      </c>
      <c r="I650" s="552" t="s">
        <v>2392</v>
      </c>
      <c r="J650" s="552" t="s">
        <v>1811</v>
      </c>
      <c r="K650" s="557"/>
      <c r="L650" s="557"/>
      <c r="M650" s="556"/>
      <c r="N650" s="552">
        <v>2</v>
      </c>
      <c r="O650" s="552">
        <v>6</v>
      </c>
      <c r="P650" s="556">
        <v>19200</v>
      </c>
    </row>
    <row r="651" spans="1:16" ht="13.5" customHeight="1" x14ac:dyDescent="0.2">
      <c r="A651" s="552" t="s">
        <v>1807</v>
      </c>
      <c r="B651" s="552" t="s">
        <v>1406</v>
      </c>
      <c r="C651" s="553" t="s">
        <v>88</v>
      </c>
      <c r="D651" s="554" t="s">
        <v>1812</v>
      </c>
      <c r="E651" s="555">
        <v>2400</v>
      </c>
      <c r="F651" s="554" t="s">
        <v>2378</v>
      </c>
      <c r="G651" s="554" t="s">
        <v>2379</v>
      </c>
      <c r="H651" s="552" t="s">
        <v>1815</v>
      </c>
      <c r="I651" s="552" t="s">
        <v>2392</v>
      </c>
      <c r="J651" s="552" t="s">
        <v>1811</v>
      </c>
      <c r="K651" s="557"/>
      <c r="L651" s="557"/>
      <c r="M651" s="556"/>
      <c r="N651" s="552">
        <v>2</v>
      </c>
      <c r="O651" s="552">
        <v>6</v>
      </c>
      <c r="P651" s="556">
        <v>14400</v>
      </c>
    </row>
    <row r="652" spans="1:16" ht="13.5" customHeight="1" x14ac:dyDescent="0.2">
      <c r="A652" s="552" t="s">
        <v>1807</v>
      </c>
      <c r="B652" s="552" t="s">
        <v>1406</v>
      </c>
      <c r="C652" s="553" t="s">
        <v>88</v>
      </c>
      <c r="D652" s="554" t="s">
        <v>1853</v>
      </c>
      <c r="E652" s="555">
        <v>1404</v>
      </c>
      <c r="F652" s="554" t="s">
        <v>2495</v>
      </c>
      <c r="G652" s="554" t="s">
        <v>2496</v>
      </c>
      <c r="H652" s="552" t="s">
        <v>1621</v>
      </c>
      <c r="I652" s="552" t="s">
        <v>1621</v>
      </c>
      <c r="J652" s="552" t="s">
        <v>1856</v>
      </c>
      <c r="K652" s="557"/>
      <c r="L652" s="557"/>
      <c r="M652" s="556"/>
      <c r="N652" s="552">
        <v>2</v>
      </c>
      <c r="O652" s="552">
        <v>6</v>
      </c>
      <c r="P652" s="556">
        <v>8424</v>
      </c>
    </row>
    <row r="653" spans="1:16" ht="13.5" customHeight="1" x14ac:dyDescent="0.2">
      <c r="A653" s="552" t="s">
        <v>1807</v>
      </c>
      <c r="B653" s="552" t="s">
        <v>1406</v>
      </c>
      <c r="C653" s="553" t="s">
        <v>88</v>
      </c>
      <c r="D653" s="554" t="s">
        <v>1817</v>
      </c>
      <c r="E653" s="555">
        <v>1404</v>
      </c>
      <c r="F653" s="554" t="s">
        <v>2380</v>
      </c>
      <c r="G653" s="554" t="s">
        <v>2381</v>
      </c>
      <c r="H653" s="552" t="s">
        <v>1820</v>
      </c>
      <c r="I653" s="552" t="s">
        <v>2393</v>
      </c>
      <c r="J653" s="552" t="s">
        <v>2394</v>
      </c>
      <c r="K653" s="557"/>
      <c r="L653" s="557"/>
      <c r="M653" s="556"/>
      <c r="N653" s="552">
        <v>2</v>
      </c>
      <c r="O653" s="552">
        <v>6</v>
      </c>
      <c r="P653" s="556">
        <v>8424</v>
      </c>
    </row>
    <row r="654" spans="1:16" ht="13.5" customHeight="1" x14ac:dyDescent="0.2">
      <c r="A654" s="552" t="s">
        <v>1807</v>
      </c>
      <c r="B654" s="552" t="s">
        <v>1406</v>
      </c>
      <c r="C654" s="553" t="s">
        <v>88</v>
      </c>
      <c r="D654" s="554" t="s">
        <v>1812</v>
      </c>
      <c r="E654" s="555">
        <v>2340</v>
      </c>
      <c r="F654" s="554" t="s">
        <v>2497</v>
      </c>
      <c r="G654" s="554" t="s">
        <v>2498</v>
      </c>
      <c r="H654" s="552" t="s">
        <v>1815</v>
      </c>
      <c r="I654" s="552" t="s">
        <v>2392</v>
      </c>
      <c r="J654" s="552" t="s">
        <v>1811</v>
      </c>
      <c r="K654" s="557"/>
      <c r="L654" s="557"/>
      <c r="M654" s="556"/>
      <c r="N654" s="552">
        <v>2</v>
      </c>
      <c r="O654" s="552">
        <v>6</v>
      </c>
      <c r="P654" s="556">
        <v>14040</v>
      </c>
    </row>
    <row r="655" spans="1:16" ht="13.5" customHeight="1" x14ac:dyDescent="0.2">
      <c r="A655" s="552" t="s">
        <v>1807</v>
      </c>
      <c r="B655" s="552" t="s">
        <v>1406</v>
      </c>
      <c r="C655" s="553" t="s">
        <v>88</v>
      </c>
      <c r="D655" s="554" t="s">
        <v>1824</v>
      </c>
      <c r="E655" s="555">
        <v>1404</v>
      </c>
      <c r="F655" s="554" t="s">
        <v>2386</v>
      </c>
      <c r="G655" s="554" t="s">
        <v>2387</v>
      </c>
      <c r="H655" s="552" t="s">
        <v>1827</v>
      </c>
      <c r="I655" s="552" t="s">
        <v>2393</v>
      </c>
      <c r="J655" s="552" t="s">
        <v>1811</v>
      </c>
      <c r="K655" s="557"/>
      <c r="L655" s="557"/>
      <c r="M655" s="556"/>
      <c r="N655" s="552">
        <v>2</v>
      </c>
      <c r="O655" s="552">
        <v>6</v>
      </c>
      <c r="P655" s="556">
        <v>8424</v>
      </c>
    </row>
    <row r="656" spans="1:16" ht="13.5" customHeight="1" x14ac:dyDescent="0.2">
      <c r="A656" s="552" t="s">
        <v>1807</v>
      </c>
      <c r="B656" s="552" t="s">
        <v>1406</v>
      </c>
      <c r="C656" s="553" t="s">
        <v>88</v>
      </c>
      <c r="D656" s="554" t="s">
        <v>1808</v>
      </c>
      <c r="E656" s="555">
        <v>2340</v>
      </c>
      <c r="F656" s="554" t="s">
        <v>2388</v>
      </c>
      <c r="G656" s="554" t="s">
        <v>2389</v>
      </c>
      <c r="H656" s="552" t="s">
        <v>1808</v>
      </c>
      <c r="I656" s="552" t="s">
        <v>1989</v>
      </c>
      <c r="J656" s="552" t="s">
        <v>1811</v>
      </c>
      <c r="K656" s="557"/>
      <c r="L656" s="557"/>
      <c r="M656" s="556"/>
      <c r="N656" s="552">
        <v>2</v>
      </c>
      <c r="O656" s="552">
        <v>6</v>
      </c>
      <c r="P656" s="556">
        <v>14040</v>
      </c>
    </row>
    <row r="657" spans="1:16" ht="13.5" customHeight="1" x14ac:dyDescent="0.2">
      <c r="A657" s="559" t="s">
        <v>1807</v>
      </c>
      <c r="B657" s="559" t="s">
        <v>1406</v>
      </c>
      <c r="C657" s="560" t="s">
        <v>88</v>
      </c>
      <c r="D657" s="561" t="s">
        <v>1824</v>
      </c>
      <c r="E657" s="562">
        <v>1404</v>
      </c>
      <c r="F657" s="561" t="s">
        <v>2390</v>
      </c>
      <c r="G657" s="561" t="s">
        <v>2391</v>
      </c>
      <c r="H657" s="559" t="s">
        <v>1827</v>
      </c>
      <c r="I657" s="559" t="s">
        <v>2393</v>
      </c>
      <c r="J657" s="559" t="s">
        <v>1811</v>
      </c>
      <c r="K657" s="563"/>
      <c r="L657" s="563"/>
      <c r="M657" s="564"/>
      <c r="N657" s="559">
        <v>2</v>
      </c>
      <c r="O657" s="559">
        <v>6</v>
      </c>
      <c r="P657" s="564">
        <v>8424</v>
      </c>
    </row>
    <row r="658" spans="1:16" ht="13.5" customHeight="1" x14ac:dyDescent="0.2">
      <c r="A658" s="544" t="s">
        <v>2499</v>
      </c>
      <c r="B658" s="537" t="s">
        <v>2500</v>
      </c>
      <c r="C658" s="537" t="s">
        <v>88</v>
      </c>
      <c r="D658" s="545" t="s">
        <v>2501</v>
      </c>
      <c r="E658" s="543">
        <v>1400</v>
      </c>
      <c r="F658" s="537" t="s">
        <v>2502</v>
      </c>
      <c r="G658" s="545" t="s">
        <v>2503</v>
      </c>
      <c r="H658" s="545" t="s">
        <v>2504</v>
      </c>
      <c r="I658" s="537" t="s">
        <v>1389</v>
      </c>
      <c r="J658" s="429" t="s">
        <v>1389</v>
      </c>
      <c r="K658" s="565" t="s">
        <v>2505</v>
      </c>
      <c r="L658" s="566" t="s">
        <v>2506</v>
      </c>
      <c r="M658" s="543">
        <v>1400</v>
      </c>
      <c r="N658" s="565" t="s">
        <v>2505</v>
      </c>
      <c r="O658" s="566" t="s">
        <v>1420</v>
      </c>
      <c r="P658" s="543">
        <v>1400</v>
      </c>
    </row>
    <row r="659" spans="1:16" ht="13.5" customHeight="1" x14ac:dyDescent="0.2">
      <c r="A659" s="544" t="s">
        <v>2499</v>
      </c>
      <c r="B659" s="537" t="s">
        <v>2500</v>
      </c>
      <c r="C659" s="537" t="s">
        <v>88</v>
      </c>
      <c r="D659" s="545" t="s">
        <v>2501</v>
      </c>
      <c r="E659" s="543">
        <v>1400</v>
      </c>
      <c r="F659" s="537" t="s">
        <v>2507</v>
      </c>
      <c r="G659" s="545" t="s">
        <v>2508</v>
      </c>
      <c r="H659" s="545" t="s">
        <v>2504</v>
      </c>
      <c r="I659" s="537" t="s">
        <v>1389</v>
      </c>
      <c r="J659" s="429" t="s">
        <v>1389</v>
      </c>
      <c r="K659" s="565" t="s">
        <v>2505</v>
      </c>
      <c r="L659" s="566" t="s">
        <v>2506</v>
      </c>
      <c r="M659" s="543">
        <v>1400</v>
      </c>
      <c r="N659" s="565" t="s">
        <v>2505</v>
      </c>
      <c r="O659" s="566" t="s">
        <v>1420</v>
      </c>
      <c r="P659" s="543">
        <v>1400</v>
      </c>
    </row>
    <row r="660" spans="1:16" ht="13.5" customHeight="1" x14ac:dyDescent="0.2">
      <c r="A660" s="544" t="s">
        <v>2499</v>
      </c>
      <c r="B660" s="537" t="s">
        <v>2500</v>
      </c>
      <c r="C660" s="537" t="s">
        <v>88</v>
      </c>
      <c r="D660" s="545" t="s">
        <v>2501</v>
      </c>
      <c r="E660" s="543">
        <v>1400</v>
      </c>
      <c r="F660" s="537" t="s">
        <v>2509</v>
      </c>
      <c r="G660" s="545" t="s">
        <v>2510</v>
      </c>
      <c r="H660" s="545" t="s">
        <v>2504</v>
      </c>
      <c r="I660" s="537" t="s">
        <v>1389</v>
      </c>
      <c r="J660" s="429" t="s">
        <v>1389</v>
      </c>
      <c r="K660" s="565" t="s">
        <v>2505</v>
      </c>
      <c r="L660" s="566" t="s">
        <v>2506</v>
      </c>
      <c r="M660" s="543">
        <v>1400</v>
      </c>
      <c r="N660" s="565" t="s">
        <v>2505</v>
      </c>
      <c r="O660" s="566" t="s">
        <v>1420</v>
      </c>
      <c r="P660" s="543">
        <v>1400</v>
      </c>
    </row>
    <row r="661" spans="1:16" ht="13.5" customHeight="1" x14ac:dyDescent="0.2">
      <c r="A661" s="544" t="s">
        <v>2499</v>
      </c>
      <c r="B661" s="537" t="s">
        <v>2500</v>
      </c>
      <c r="C661" s="537" t="s">
        <v>88</v>
      </c>
      <c r="D661" s="545" t="s">
        <v>2501</v>
      </c>
      <c r="E661" s="543">
        <v>1400</v>
      </c>
      <c r="F661" s="537" t="s">
        <v>2511</v>
      </c>
      <c r="G661" s="545" t="s">
        <v>2512</v>
      </c>
      <c r="H661" s="545" t="s">
        <v>2504</v>
      </c>
      <c r="I661" s="537" t="s">
        <v>1389</v>
      </c>
      <c r="J661" s="429" t="s">
        <v>1389</v>
      </c>
      <c r="K661" s="565" t="s">
        <v>2505</v>
      </c>
      <c r="L661" s="566" t="s">
        <v>2506</v>
      </c>
      <c r="M661" s="543">
        <v>1400</v>
      </c>
      <c r="N661" s="565" t="s">
        <v>2505</v>
      </c>
      <c r="O661" s="566" t="s">
        <v>1420</v>
      </c>
      <c r="P661" s="543">
        <v>1400</v>
      </c>
    </row>
    <row r="662" spans="1:16" ht="13.5" customHeight="1" x14ac:dyDescent="0.2">
      <c r="A662" s="544" t="s">
        <v>2499</v>
      </c>
      <c r="B662" s="537" t="s">
        <v>2500</v>
      </c>
      <c r="C662" s="537" t="s">
        <v>88</v>
      </c>
      <c r="D662" s="545" t="s">
        <v>2501</v>
      </c>
      <c r="E662" s="543">
        <v>1400</v>
      </c>
      <c r="F662" s="537" t="s">
        <v>2513</v>
      </c>
      <c r="G662" s="545" t="s">
        <v>2514</v>
      </c>
      <c r="H662" s="545" t="s">
        <v>2504</v>
      </c>
      <c r="I662" s="537" t="s">
        <v>1389</v>
      </c>
      <c r="J662" s="429" t="s">
        <v>1389</v>
      </c>
      <c r="K662" s="565" t="s">
        <v>2505</v>
      </c>
      <c r="L662" s="566" t="s">
        <v>2506</v>
      </c>
      <c r="M662" s="543">
        <v>1400</v>
      </c>
      <c r="N662" s="565" t="s">
        <v>2505</v>
      </c>
      <c r="O662" s="566" t="s">
        <v>1420</v>
      </c>
      <c r="P662" s="543">
        <v>1400</v>
      </c>
    </row>
    <row r="663" spans="1:16" ht="13.5" customHeight="1" x14ac:dyDescent="0.2">
      <c r="A663" s="544" t="s">
        <v>2499</v>
      </c>
      <c r="B663" s="537" t="s">
        <v>2500</v>
      </c>
      <c r="C663" s="537" t="s">
        <v>88</v>
      </c>
      <c r="D663" s="545" t="s">
        <v>2501</v>
      </c>
      <c r="E663" s="543">
        <v>1400</v>
      </c>
      <c r="F663" s="537" t="s">
        <v>2515</v>
      </c>
      <c r="G663" s="545" t="s">
        <v>2516</v>
      </c>
      <c r="H663" s="545" t="s">
        <v>2504</v>
      </c>
      <c r="I663" s="537" t="s">
        <v>1389</v>
      </c>
      <c r="J663" s="429" t="s">
        <v>1389</v>
      </c>
      <c r="K663" s="565" t="s">
        <v>2505</v>
      </c>
      <c r="L663" s="566" t="s">
        <v>2506</v>
      </c>
      <c r="M663" s="543">
        <v>1400</v>
      </c>
      <c r="N663" s="565" t="s">
        <v>2505</v>
      </c>
      <c r="O663" s="566" t="s">
        <v>1420</v>
      </c>
      <c r="P663" s="543">
        <v>1400</v>
      </c>
    </row>
    <row r="664" spans="1:16" ht="13.5" customHeight="1" x14ac:dyDescent="0.2">
      <c r="A664" s="544" t="s">
        <v>2499</v>
      </c>
      <c r="B664" s="537" t="s">
        <v>2500</v>
      </c>
      <c r="C664" s="537" t="s">
        <v>88</v>
      </c>
      <c r="D664" s="545" t="s">
        <v>2501</v>
      </c>
      <c r="E664" s="543">
        <v>1500</v>
      </c>
      <c r="F664" s="537" t="s">
        <v>2517</v>
      </c>
      <c r="G664" s="545" t="s">
        <v>2518</v>
      </c>
      <c r="H664" s="545" t="s">
        <v>2519</v>
      </c>
      <c r="I664" s="537" t="s">
        <v>1389</v>
      </c>
      <c r="J664" s="429" t="s">
        <v>1389</v>
      </c>
      <c r="K664" s="565" t="s">
        <v>2505</v>
      </c>
      <c r="L664" s="566" t="s">
        <v>2506</v>
      </c>
      <c r="M664" s="543">
        <v>1500</v>
      </c>
      <c r="N664" s="565" t="s">
        <v>2505</v>
      </c>
      <c r="O664" s="566" t="s">
        <v>1420</v>
      </c>
      <c r="P664" s="543">
        <v>1500</v>
      </c>
    </row>
    <row r="665" spans="1:16" ht="13.5" customHeight="1" x14ac:dyDescent="0.2">
      <c r="A665" s="544" t="s">
        <v>2499</v>
      </c>
      <c r="B665" s="537" t="s">
        <v>2500</v>
      </c>
      <c r="C665" s="537" t="s">
        <v>88</v>
      </c>
      <c r="D665" s="545" t="s">
        <v>2501</v>
      </c>
      <c r="E665" s="543">
        <v>1500</v>
      </c>
      <c r="F665" s="537" t="s">
        <v>2520</v>
      </c>
      <c r="G665" s="545" t="s">
        <v>2521</v>
      </c>
      <c r="H665" s="545" t="s">
        <v>2519</v>
      </c>
      <c r="I665" s="537" t="s">
        <v>1389</v>
      </c>
      <c r="J665" s="429" t="s">
        <v>1389</v>
      </c>
      <c r="K665" s="565" t="s">
        <v>2505</v>
      </c>
      <c r="L665" s="566" t="s">
        <v>2506</v>
      </c>
      <c r="M665" s="543">
        <v>1500</v>
      </c>
      <c r="N665" s="565" t="s">
        <v>2505</v>
      </c>
      <c r="O665" s="566" t="s">
        <v>1420</v>
      </c>
      <c r="P665" s="543">
        <v>1500</v>
      </c>
    </row>
    <row r="666" spans="1:16" ht="13.5" customHeight="1" x14ac:dyDescent="0.2">
      <c r="A666" s="544" t="s">
        <v>2499</v>
      </c>
      <c r="B666" s="537" t="s">
        <v>2500</v>
      </c>
      <c r="C666" s="537" t="s">
        <v>88</v>
      </c>
      <c r="D666" s="545" t="s">
        <v>2501</v>
      </c>
      <c r="E666" s="543">
        <v>1800</v>
      </c>
      <c r="F666" s="537" t="s">
        <v>2522</v>
      </c>
      <c r="G666" s="545" t="s">
        <v>2523</v>
      </c>
      <c r="H666" s="545" t="s">
        <v>2524</v>
      </c>
      <c r="I666" s="537" t="s">
        <v>1389</v>
      </c>
      <c r="J666" s="429" t="s">
        <v>1389</v>
      </c>
      <c r="K666" s="565" t="s">
        <v>2505</v>
      </c>
      <c r="L666" s="566" t="s">
        <v>2506</v>
      </c>
      <c r="M666" s="543">
        <v>1800</v>
      </c>
      <c r="N666" s="565" t="s">
        <v>2505</v>
      </c>
      <c r="O666" s="566" t="s">
        <v>1420</v>
      </c>
      <c r="P666" s="543">
        <v>1800</v>
      </c>
    </row>
    <row r="667" spans="1:16" ht="13.5" customHeight="1" x14ac:dyDescent="0.2">
      <c r="A667" s="544" t="s">
        <v>2499</v>
      </c>
      <c r="B667" s="537" t="s">
        <v>2500</v>
      </c>
      <c r="C667" s="537" t="s">
        <v>88</v>
      </c>
      <c r="D667" s="545" t="s">
        <v>2501</v>
      </c>
      <c r="E667" s="543">
        <v>1800</v>
      </c>
      <c r="F667" s="537" t="s">
        <v>2525</v>
      </c>
      <c r="G667" s="545" t="s">
        <v>2526</v>
      </c>
      <c r="H667" s="545" t="s">
        <v>2524</v>
      </c>
      <c r="I667" s="537" t="s">
        <v>1389</v>
      </c>
      <c r="J667" s="429" t="s">
        <v>1389</v>
      </c>
      <c r="K667" s="565" t="s">
        <v>2505</v>
      </c>
      <c r="L667" s="566" t="s">
        <v>2506</v>
      </c>
      <c r="M667" s="543">
        <v>1800</v>
      </c>
      <c r="N667" s="565" t="s">
        <v>2505</v>
      </c>
      <c r="O667" s="566" t="s">
        <v>1420</v>
      </c>
      <c r="P667" s="543">
        <v>1800</v>
      </c>
    </row>
    <row r="668" spans="1:16" ht="13.5" customHeight="1" x14ac:dyDescent="0.2">
      <c r="A668" s="544" t="s">
        <v>2499</v>
      </c>
      <c r="B668" s="537" t="s">
        <v>2500</v>
      </c>
      <c r="C668" s="537" t="s">
        <v>88</v>
      </c>
      <c r="D668" s="545" t="s">
        <v>2527</v>
      </c>
      <c r="E668" s="543">
        <v>8000</v>
      </c>
      <c r="F668" s="537" t="s">
        <v>2528</v>
      </c>
      <c r="G668" s="545" t="s">
        <v>2529</v>
      </c>
      <c r="H668" s="545" t="s">
        <v>2530</v>
      </c>
      <c r="I668" s="537" t="s">
        <v>1386</v>
      </c>
      <c r="J668" s="429" t="s">
        <v>1386</v>
      </c>
      <c r="K668" s="565" t="s">
        <v>2505</v>
      </c>
      <c r="L668" s="566" t="s">
        <v>2506</v>
      </c>
      <c r="M668" s="543">
        <v>8000</v>
      </c>
      <c r="N668" s="565" t="s">
        <v>2505</v>
      </c>
      <c r="O668" s="566" t="s">
        <v>1420</v>
      </c>
      <c r="P668" s="543">
        <v>8000</v>
      </c>
    </row>
    <row r="669" spans="1:16" ht="13.5" customHeight="1" x14ac:dyDescent="0.2">
      <c r="A669" s="544" t="s">
        <v>2499</v>
      </c>
      <c r="B669" s="537" t="s">
        <v>2500</v>
      </c>
      <c r="C669" s="537" t="s">
        <v>88</v>
      </c>
      <c r="D669" s="545" t="s">
        <v>2527</v>
      </c>
      <c r="E669" s="543">
        <v>1800</v>
      </c>
      <c r="F669" s="537" t="s">
        <v>2531</v>
      </c>
      <c r="G669" s="545" t="s">
        <v>2532</v>
      </c>
      <c r="H669" s="545" t="s">
        <v>2533</v>
      </c>
      <c r="I669" s="537" t="s">
        <v>1387</v>
      </c>
      <c r="J669" s="429" t="s">
        <v>1387</v>
      </c>
      <c r="K669" s="565" t="s">
        <v>2505</v>
      </c>
      <c r="L669" s="566" t="s">
        <v>2506</v>
      </c>
      <c r="M669" s="543">
        <v>1800</v>
      </c>
      <c r="N669" s="565" t="s">
        <v>2505</v>
      </c>
      <c r="O669" s="566" t="s">
        <v>1420</v>
      </c>
      <c r="P669" s="543">
        <v>1800</v>
      </c>
    </row>
    <row r="670" spans="1:16" ht="13.5" customHeight="1" x14ac:dyDescent="0.2">
      <c r="A670" s="544" t="s">
        <v>2499</v>
      </c>
      <c r="B670" s="537" t="s">
        <v>2500</v>
      </c>
      <c r="C670" s="537" t="s">
        <v>88</v>
      </c>
      <c r="D670" s="545" t="s">
        <v>2527</v>
      </c>
      <c r="E670" s="543">
        <v>2200</v>
      </c>
      <c r="F670" s="537" t="s">
        <v>2534</v>
      </c>
      <c r="G670" s="545" t="s">
        <v>2535</v>
      </c>
      <c r="H670" s="545" t="s">
        <v>2533</v>
      </c>
      <c r="I670" s="537" t="s">
        <v>1387</v>
      </c>
      <c r="J670" s="429" t="s">
        <v>1387</v>
      </c>
      <c r="K670" s="565" t="s">
        <v>2505</v>
      </c>
      <c r="L670" s="566" t="s">
        <v>2506</v>
      </c>
      <c r="M670" s="543">
        <v>2200</v>
      </c>
      <c r="N670" s="565" t="s">
        <v>2505</v>
      </c>
      <c r="O670" s="566" t="s">
        <v>1420</v>
      </c>
      <c r="P670" s="543">
        <v>2200</v>
      </c>
    </row>
    <row r="671" spans="1:16" ht="13.5" customHeight="1" x14ac:dyDescent="0.2">
      <c r="A671" s="544" t="s">
        <v>2499</v>
      </c>
      <c r="B671" s="537" t="s">
        <v>2500</v>
      </c>
      <c r="C671" s="537" t="s">
        <v>88</v>
      </c>
      <c r="D671" s="545" t="s">
        <v>2527</v>
      </c>
      <c r="E671" s="543">
        <v>2200</v>
      </c>
      <c r="F671" s="537" t="s">
        <v>2536</v>
      </c>
      <c r="G671" s="545" t="s">
        <v>2537</v>
      </c>
      <c r="H671" s="545" t="s">
        <v>2533</v>
      </c>
      <c r="I671" s="537" t="s">
        <v>1387</v>
      </c>
      <c r="J671" s="429" t="s">
        <v>1387</v>
      </c>
      <c r="K671" s="565" t="s">
        <v>2505</v>
      </c>
      <c r="L671" s="566" t="s">
        <v>2506</v>
      </c>
      <c r="M671" s="543">
        <v>2200</v>
      </c>
      <c r="N671" s="565" t="s">
        <v>2505</v>
      </c>
      <c r="O671" s="566" t="s">
        <v>1420</v>
      </c>
      <c r="P671" s="543">
        <v>2200</v>
      </c>
    </row>
    <row r="672" spans="1:16" ht="13.5" customHeight="1" x14ac:dyDescent="0.2">
      <c r="A672" s="544" t="s">
        <v>2499</v>
      </c>
      <c r="B672" s="537" t="s">
        <v>2500</v>
      </c>
      <c r="C672" s="537" t="s">
        <v>88</v>
      </c>
      <c r="D672" s="545" t="s">
        <v>2527</v>
      </c>
      <c r="E672" s="543">
        <v>2200</v>
      </c>
      <c r="F672" s="537" t="s">
        <v>2538</v>
      </c>
      <c r="G672" s="545" t="s">
        <v>2539</v>
      </c>
      <c r="H672" s="545" t="s">
        <v>2533</v>
      </c>
      <c r="I672" s="537" t="s">
        <v>1387</v>
      </c>
      <c r="J672" s="429" t="s">
        <v>1387</v>
      </c>
      <c r="K672" s="565" t="s">
        <v>2505</v>
      </c>
      <c r="L672" s="566" t="s">
        <v>2506</v>
      </c>
      <c r="M672" s="543">
        <v>2200</v>
      </c>
      <c r="N672" s="565" t="s">
        <v>2505</v>
      </c>
      <c r="O672" s="566" t="s">
        <v>1420</v>
      </c>
      <c r="P672" s="543">
        <v>2200</v>
      </c>
    </row>
    <row r="673" spans="1:16" ht="13.5" customHeight="1" x14ac:dyDescent="0.2">
      <c r="A673" s="544" t="s">
        <v>2499</v>
      </c>
      <c r="B673" s="537" t="s">
        <v>2500</v>
      </c>
      <c r="C673" s="537" t="s">
        <v>88</v>
      </c>
      <c r="D673" s="545" t="s">
        <v>2527</v>
      </c>
      <c r="E673" s="543">
        <v>2200</v>
      </c>
      <c r="F673" s="537" t="s">
        <v>2540</v>
      </c>
      <c r="G673" s="545" t="s">
        <v>2541</v>
      </c>
      <c r="H673" s="545" t="s">
        <v>2533</v>
      </c>
      <c r="I673" s="537" t="s">
        <v>1387</v>
      </c>
      <c r="J673" s="429" t="s">
        <v>1387</v>
      </c>
      <c r="K673" s="565" t="s">
        <v>2505</v>
      </c>
      <c r="L673" s="566" t="s">
        <v>2506</v>
      </c>
      <c r="M673" s="543">
        <v>2200</v>
      </c>
      <c r="N673" s="565" t="s">
        <v>2505</v>
      </c>
      <c r="O673" s="566" t="s">
        <v>1420</v>
      </c>
      <c r="P673" s="543">
        <v>2200</v>
      </c>
    </row>
    <row r="674" spans="1:16" ht="13.5" customHeight="1" x14ac:dyDescent="0.2">
      <c r="A674" s="544" t="s">
        <v>2499</v>
      </c>
      <c r="B674" s="537" t="s">
        <v>2500</v>
      </c>
      <c r="C674" s="537" t="s">
        <v>88</v>
      </c>
      <c r="D674" s="545" t="s">
        <v>2527</v>
      </c>
      <c r="E674" s="543">
        <v>2200</v>
      </c>
      <c r="F674" s="537" t="s">
        <v>2542</v>
      </c>
      <c r="G674" s="545" t="s">
        <v>2543</v>
      </c>
      <c r="H674" s="545" t="s">
        <v>2533</v>
      </c>
      <c r="I674" s="537" t="s">
        <v>1387</v>
      </c>
      <c r="J674" s="429" t="s">
        <v>1387</v>
      </c>
      <c r="K674" s="565" t="s">
        <v>2505</v>
      </c>
      <c r="L674" s="566" t="s">
        <v>2506</v>
      </c>
      <c r="M674" s="543">
        <v>2200</v>
      </c>
      <c r="N674" s="565" t="s">
        <v>2505</v>
      </c>
      <c r="O674" s="566" t="s">
        <v>1420</v>
      </c>
      <c r="P674" s="543">
        <v>2200</v>
      </c>
    </row>
    <row r="675" spans="1:16" ht="13.5" customHeight="1" x14ac:dyDescent="0.2">
      <c r="A675" s="544" t="s">
        <v>2499</v>
      </c>
      <c r="B675" s="537" t="s">
        <v>2500</v>
      </c>
      <c r="C675" s="537" t="s">
        <v>88</v>
      </c>
      <c r="D675" s="545" t="s">
        <v>2527</v>
      </c>
      <c r="E675" s="543">
        <v>1800</v>
      </c>
      <c r="F675" s="537" t="s">
        <v>2544</v>
      </c>
      <c r="G675" s="545" t="s">
        <v>2545</v>
      </c>
      <c r="H675" s="545" t="s">
        <v>2533</v>
      </c>
      <c r="I675" s="537" t="s">
        <v>1387</v>
      </c>
      <c r="J675" s="429" t="s">
        <v>1387</v>
      </c>
      <c r="K675" s="565" t="s">
        <v>2505</v>
      </c>
      <c r="L675" s="566" t="s">
        <v>2506</v>
      </c>
      <c r="M675" s="543">
        <v>1800</v>
      </c>
      <c r="N675" s="565" t="s">
        <v>2505</v>
      </c>
      <c r="O675" s="566" t="s">
        <v>1420</v>
      </c>
      <c r="P675" s="543">
        <v>1800</v>
      </c>
    </row>
    <row r="676" spans="1:16" ht="13.5" customHeight="1" x14ac:dyDescent="0.2">
      <c r="A676" s="544" t="s">
        <v>2499</v>
      </c>
      <c r="B676" s="537" t="s">
        <v>2500</v>
      </c>
      <c r="C676" s="537" t="s">
        <v>88</v>
      </c>
      <c r="D676" s="545" t="s">
        <v>2527</v>
      </c>
      <c r="E676" s="543">
        <v>2200</v>
      </c>
      <c r="F676" s="537" t="s">
        <v>2546</v>
      </c>
      <c r="G676" s="545" t="s">
        <v>2547</v>
      </c>
      <c r="H676" s="545" t="s">
        <v>2533</v>
      </c>
      <c r="I676" s="537" t="s">
        <v>1387</v>
      </c>
      <c r="J676" s="429" t="s">
        <v>1387</v>
      </c>
      <c r="K676" s="565" t="s">
        <v>2505</v>
      </c>
      <c r="L676" s="566" t="s">
        <v>2506</v>
      </c>
      <c r="M676" s="543">
        <v>2200</v>
      </c>
      <c r="N676" s="565" t="s">
        <v>2505</v>
      </c>
      <c r="O676" s="566" t="s">
        <v>1420</v>
      </c>
      <c r="P676" s="543">
        <v>2200</v>
      </c>
    </row>
    <row r="677" spans="1:16" ht="13.5" customHeight="1" x14ac:dyDescent="0.2">
      <c r="A677" s="544" t="s">
        <v>2499</v>
      </c>
      <c r="B677" s="537" t="s">
        <v>2500</v>
      </c>
      <c r="C677" s="537" t="s">
        <v>88</v>
      </c>
      <c r="D677" s="545" t="s">
        <v>2527</v>
      </c>
      <c r="E677" s="543">
        <v>2200</v>
      </c>
      <c r="F677" s="537" t="s">
        <v>2548</v>
      </c>
      <c r="G677" s="545" t="s">
        <v>2549</v>
      </c>
      <c r="H677" s="545" t="s">
        <v>2550</v>
      </c>
      <c r="I677" s="537" t="s">
        <v>1387</v>
      </c>
      <c r="J677" s="429" t="s">
        <v>1387</v>
      </c>
      <c r="K677" s="565" t="s">
        <v>2505</v>
      </c>
      <c r="L677" s="566" t="s">
        <v>2506</v>
      </c>
      <c r="M677" s="543">
        <v>2200</v>
      </c>
      <c r="N677" s="565" t="s">
        <v>2505</v>
      </c>
      <c r="O677" s="566" t="s">
        <v>1420</v>
      </c>
      <c r="P677" s="543">
        <v>2200</v>
      </c>
    </row>
    <row r="678" spans="1:16" ht="13.5" customHeight="1" x14ac:dyDescent="0.2">
      <c r="A678" s="544" t="s">
        <v>2499</v>
      </c>
      <c r="B678" s="537" t="s">
        <v>2500</v>
      </c>
      <c r="C678" s="537" t="s">
        <v>88</v>
      </c>
      <c r="D678" s="545" t="s">
        <v>2527</v>
      </c>
      <c r="E678" s="543">
        <v>1800</v>
      </c>
      <c r="F678" s="537" t="s">
        <v>2551</v>
      </c>
      <c r="G678" s="545" t="s">
        <v>2552</v>
      </c>
      <c r="H678" s="545" t="s">
        <v>2533</v>
      </c>
      <c r="I678" s="537" t="s">
        <v>1387</v>
      </c>
      <c r="J678" s="429" t="s">
        <v>1387</v>
      </c>
      <c r="K678" s="565" t="s">
        <v>2505</v>
      </c>
      <c r="L678" s="566" t="s">
        <v>2506</v>
      </c>
      <c r="M678" s="543">
        <v>1800</v>
      </c>
      <c r="N678" s="565" t="s">
        <v>2505</v>
      </c>
      <c r="O678" s="566" t="s">
        <v>1420</v>
      </c>
      <c r="P678" s="543">
        <v>1800</v>
      </c>
    </row>
    <row r="679" spans="1:16" ht="13.5" customHeight="1" x14ac:dyDescent="0.2">
      <c r="A679" s="544" t="s">
        <v>2499</v>
      </c>
      <c r="B679" s="537" t="s">
        <v>2500</v>
      </c>
      <c r="C679" s="537" t="s">
        <v>88</v>
      </c>
      <c r="D679" s="545" t="s">
        <v>2527</v>
      </c>
      <c r="E679" s="543">
        <v>1800</v>
      </c>
      <c r="F679" s="537" t="s">
        <v>2553</v>
      </c>
      <c r="G679" s="545" t="s">
        <v>2554</v>
      </c>
      <c r="H679" s="545" t="s">
        <v>2555</v>
      </c>
      <c r="I679" s="537" t="s">
        <v>1387</v>
      </c>
      <c r="J679" s="429" t="s">
        <v>1387</v>
      </c>
      <c r="K679" s="565" t="s">
        <v>2505</v>
      </c>
      <c r="L679" s="566" t="s">
        <v>2506</v>
      </c>
      <c r="M679" s="543">
        <v>1800</v>
      </c>
      <c r="N679" s="565" t="s">
        <v>2505</v>
      </c>
      <c r="O679" s="566" t="s">
        <v>1420</v>
      </c>
      <c r="P679" s="543">
        <v>1800</v>
      </c>
    </row>
    <row r="680" spans="1:16" ht="13.5" customHeight="1" x14ac:dyDescent="0.2">
      <c r="A680" s="544" t="s">
        <v>2499</v>
      </c>
      <c r="B680" s="537" t="s">
        <v>2500</v>
      </c>
      <c r="C680" s="537" t="s">
        <v>88</v>
      </c>
      <c r="D680" s="545" t="s">
        <v>2527</v>
      </c>
      <c r="E680" s="543">
        <v>3000</v>
      </c>
      <c r="F680" s="537" t="s">
        <v>2556</v>
      </c>
      <c r="G680" s="545" t="s">
        <v>2557</v>
      </c>
      <c r="H680" s="545" t="s">
        <v>2558</v>
      </c>
      <c r="I680" s="537" t="s">
        <v>1387</v>
      </c>
      <c r="J680" s="429" t="s">
        <v>1387</v>
      </c>
      <c r="K680" s="565" t="s">
        <v>2505</v>
      </c>
      <c r="L680" s="566" t="s">
        <v>2506</v>
      </c>
      <c r="M680" s="543">
        <v>3000</v>
      </c>
      <c r="N680" s="565" t="s">
        <v>2505</v>
      </c>
      <c r="O680" s="566" t="s">
        <v>1420</v>
      </c>
      <c r="P680" s="543">
        <v>3000</v>
      </c>
    </row>
    <row r="681" spans="1:16" ht="13.5" customHeight="1" x14ac:dyDescent="0.2">
      <c r="A681" s="544" t="s">
        <v>2499</v>
      </c>
      <c r="B681" s="537" t="s">
        <v>2500</v>
      </c>
      <c r="C681" s="537" t="s">
        <v>88</v>
      </c>
      <c r="D681" s="545" t="s">
        <v>2527</v>
      </c>
      <c r="E681" s="543">
        <v>1400</v>
      </c>
      <c r="F681" s="537" t="s">
        <v>2559</v>
      </c>
      <c r="G681" s="545" t="s">
        <v>2560</v>
      </c>
      <c r="H681" s="545" t="s">
        <v>2561</v>
      </c>
      <c r="I681" s="537" t="s">
        <v>1387</v>
      </c>
      <c r="J681" s="429" t="s">
        <v>1387</v>
      </c>
      <c r="K681" s="565" t="s">
        <v>2505</v>
      </c>
      <c r="L681" s="566" t="s">
        <v>2506</v>
      </c>
      <c r="M681" s="543">
        <v>1400</v>
      </c>
      <c r="N681" s="565" t="s">
        <v>2505</v>
      </c>
      <c r="O681" s="566" t="s">
        <v>1420</v>
      </c>
      <c r="P681" s="543">
        <v>1400</v>
      </c>
    </row>
    <row r="682" spans="1:16" ht="13.5" customHeight="1" x14ac:dyDescent="0.2">
      <c r="A682" s="544" t="s">
        <v>2499</v>
      </c>
      <c r="B682" s="537" t="s">
        <v>2500</v>
      </c>
      <c r="C682" s="537" t="s">
        <v>88</v>
      </c>
      <c r="D682" s="545" t="s">
        <v>2527</v>
      </c>
      <c r="E682" s="543">
        <v>1700</v>
      </c>
      <c r="F682" s="537" t="s">
        <v>2562</v>
      </c>
      <c r="G682" s="545" t="s">
        <v>2563</v>
      </c>
      <c r="H682" s="545" t="s">
        <v>2555</v>
      </c>
      <c r="I682" s="537" t="s">
        <v>1387</v>
      </c>
      <c r="J682" s="429" t="s">
        <v>1387</v>
      </c>
      <c r="K682" s="565" t="s">
        <v>2505</v>
      </c>
      <c r="L682" s="566" t="s">
        <v>2506</v>
      </c>
      <c r="M682" s="543">
        <v>1700</v>
      </c>
      <c r="N682" s="565" t="s">
        <v>2505</v>
      </c>
      <c r="O682" s="566" t="s">
        <v>1420</v>
      </c>
      <c r="P682" s="543">
        <v>1700</v>
      </c>
    </row>
    <row r="683" spans="1:16" ht="13.5" customHeight="1" x14ac:dyDescent="0.2">
      <c r="A683" s="544" t="s">
        <v>2499</v>
      </c>
      <c r="B683" s="537" t="s">
        <v>2500</v>
      </c>
      <c r="C683" s="537" t="s">
        <v>88</v>
      </c>
      <c r="D683" s="545" t="s">
        <v>2527</v>
      </c>
      <c r="E683" s="543">
        <v>1300</v>
      </c>
      <c r="F683" s="537" t="s">
        <v>2564</v>
      </c>
      <c r="G683" s="545" t="s">
        <v>2565</v>
      </c>
      <c r="H683" s="545" t="s">
        <v>2566</v>
      </c>
      <c r="I683" s="537" t="s">
        <v>1387</v>
      </c>
      <c r="J683" s="429" t="s">
        <v>1387</v>
      </c>
      <c r="K683" s="565" t="s">
        <v>2505</v>
      </c>
      <c r="L683" s="566" t="s">
        <v>2506</v>
      </c>
      <c r="M683" s="543">
        <v>1300</v>
      </c>
      <c r="N683" s="565" t="s">
        <v>2505</v>
      </c>
      <c r="O683" s="566" t="s">
        <v>1420</v>
      </c>
      <c r="P683" s="543">
        <v>1300</v>
      </c>
    </row>
    <row r="684" spans="1:16" ht="13.5" customHeight="1" x14ac:dyDescent="0.2">
      <c r="A684" s="544" t="s">
        <v>2499</v>
      </c>
      <c r="B684" s="537" t="s">
        <v>2500</v>
      </c>
      <c r="C684" s="537" t="s">
        <v>88</v>
      </c>
      <c r="D684" s="545" t="s">
        <v>2527</v>
      </c>
      <c r="E684" s="543">
        <v>3300</v>
      </c>
      <c r="F684" s="537" t="s">
        <v>2548</v>
      </c>
      <c r="G684" s="545" t="s">
        <v>2549</v>
      </c>
      <c r="H684" s="545" t="s">
        <v>2567</v>
      </c>
      <c r="I684" s="537" t="s">
        <v>1387</v>
      </c>
      <c r="J684" s="429" t="s">
        <v>1387</v>
      </c>
      <c r="K684" s="565" t="s">
        <v>2505</v>
      </c>
      <c r="L684" s="566" t="s">
        <v>2506</v>
      </c>
      <c r="M684" s="543">
        <v>3300</v>
      </c>
      <c r="N684" s="565" t="s">
        <v>2505</v>
      </c>
      <c r="O684" s="566" t="s">
        <v>1420</v>
      </c>
      <c r="P684" s="543">
        <v>3300</v>
      </c>
    </row>
    <row r="685" spans="1:16" ht="13.5" customHeight="1" x14ac:dyDescent="0.2">
      <c r="A685" s="544" t="s">
        <v>2499</v>
      </c>
      <c r="B685" s="537" t="s">
        <v>2500</v>
      </c>
      <c r="C685" s="537" t="s">
        <v>88</v>
      </c>
      <c r="D685" s="545" t="s">
        <v>2501</v>
      </c>
      <c r="E685" s="543">
        <v>2000</v>
      </c>
      <c r="F685" s="537" t="s">
        <v>2568</v>
      </c>
      <c r="G685" s="545" t="s">
        <v>2569</v>
      </c>
      <c r="H685" s="545" t="s">
        <v>1808</v>
      </c>
      <c r="I685" s="537" t="s">
        <v>1398</v>
      </c>
      <c r="J685" s="429" t="s">
        <v>1398</v>
      </c>
      <c r="K685" s="565" t="s">
        <v>2505</v>
      </c>
      <c r="L685" s="566" t="s">
        <v>2506</v>
      </c>
      <c r="M685" s="543">
        <v>2000</v>
      </c>
      <c r="N685" s="565" t="s">
        <v>2505</v>
      </c>
      <c r="O685" s="566" t="s">
        <v>1420</v>
      </c>
      <c r="P685" s="543">
        <v>2000</v>
      </c>
    </row>
    <row r="686" spans="1:16" ht="13.5" customHeight="1" x14ac:dyDescent="0.2">
      <c r="A686" s="544" t="s">
        <v>2499</v>
      </c>
      <c r="B686" s="537" t="s">
        <v>2500</v>
      </c>
      <c r="C686" s="537" t="s">
        <v>88</v>
      </c>
      <c r="D686" s="545" t="s">
        <v>2501</v>
      </c>
      <c r="E686" s="543">
        <v>2200</v>
      </c>
      <c r="F686" s="537" t="s">
        <v>2570</v>
      </c>
      <c r="G686" s="545" t="s">
        <v>2571</v>
      </c>
      <c r="H686" s="545" t="s">
        <v>2572</v>
      </c>
      <c r="I686" s="537" t="s">
        <v>1398</v>
      </c>
      <c r="J686" s="429" t="s">
        <v>1398</v>
      </c>
      <c r="K686" s="565" t="s">
        <v>2505</v>
      </c>
      <c r="L686" s="566" t="s">
        <v>2506</v>
      </c>
      <c r="M686" s="543">
        <v>2200</v>
      </c>
      <c r="N686" s="565" t="s">
        <v>2505</v>
      </c>
      <c r="O686" s="566" t="s">
        <v>1420</v>
      </c>
      <c r="P686" s="543">
        <v>2200</v>
      </c>
    </row>
    <row r="687" spans="1:16" ht="13.5" customHeight="1" x14ac:dyDescent="0.2">
      <c r="A687" s="544" t="s">
        <v>2499</v>
      </c>
      <c r="B687" s="537" t="s">
        <v>2500</v>
      </c>
      <c r="C687" s="537" t="s">
        <v>88</v>
      </c>
      <c r="D687" s="545" t="s">
        <v>2501</v>
      </c>
      <c r="E687" s="543">
        <v>2000</v>
      </c>
      <c r="F687" s="537" t="s">
        <v>2548</v>
      </c>
      <c r="G687" s="545" t="s">
        <v>2549</v>
      </c>
      <c r="H687" s="545" t="s">
        <v>2572</v>
      </c>
      <c r="I687" s="537" t="s">
        <v>1398</v>
      </c>
      <c r="J687" s="429" t="s">
        <v>1398</v>
      </c>
      <c r="K687" s="565" t="s">
        <v>2505</v>
      </c>
      <c r="L687" s="566" t="s">
        <v>2506</v>
      </c>
      <c r="M687" s="543">
        <v>2000</v>
      </c>
      <c r="N687" s="565" t="s">
        <v>2505</v>
      </c>
      <c r="O687" s="566" t="s">
        <v>1420</v>
      </c>
      <c r="P687" s="543">
        <v>2000</v>
      </c>
    </row>
    <row r="688" spans="1:16" ht="13.5" customHeight="1" x14ac:dyDescent="0.2">
      <c r="A688" s="544" t="s">
        <v>2499</v>
      </c>
      <c r="B688" s="537" t="s">
        <v>2500</v>
      </c>
      <c r="C688" s="537" t="s">
        <v>88</v>
      </c>
      <c r="D688" s="545" t="s">
        <v>2501</v>
      </c>
      <c r="E688" s="543">
        <v>2000</v>
      </c>
      <c r="F688" s="537" t="s">
        <v>2573</v>
      </c>
      <c r="G688" s="545" t="s">
        <v>2574</v>
      </c>
      <c r="H688" s="545" t="s">
        <v>1808</v>
      </c>
      <c r="I688" s="537" t="s">
        <v>1398</v>
      </c>
      <c r="J688" s="429" t="s">
        <v>1398</v>
      </c>
      <c r="K688" s="565" t="s">
        <v>2505</v>
      </c>
      <c r="L688" s="566" t="s">
        <v>2506</v>
      </c>
      <c r="M688" s="543">
        <v>2000</v>
      </c>
      <c r="N688" s="565" t="s">
        <v>2505</v>
      </c>
      <c r="O688" s="566" t="s">
        <v>1420</v>
      </c>
      <c r="P688" s="543">
        <v>2000</v>
      </c>
    </row>
    <row r="689" spans="1:16" ht="13.5" customHeight="1" x14ac:dyDescent="0.2">
      <c r="A689" s="544" t="s">
        <v>2499</v>
      </c>
      <c r="B689" s="537" t="s">
        <v>2500</v>
      </c>
      <c r="C689" s="537" t="s">
        <v>88</v>
      </c>
      <c r="D689" s="545" t="s">
        <v>2501</v>
      </c>
      <c r="E689" s="543">
        <v>2000</v>
      </c>
      <c r="F689" s="537" t="s">
        <v>2548</v>
      </c>
      <c r="G689" s="545" t="s">
        <v>2549</v>
      </c>
      <c r="H689" s="545" t="s">
        <v>1808</v>
      </c>
      <c r="I689" s="537" t="s">
        <v>1398</v>
      </c>
      <c r="J689" s="429" t="s">
        <v>1398</v>
      </c>
      <c r="K689" s="565" t="s">
        <v>2505</v>
      </c>
      <c r="L689" s="566" t="s">
        <v>2506</v>
      </c>
      <c r="M689" s="543">
        <v>2000</v>
      </c>
      <c r="N689" s="565" t="s">
        <v>2505</v>
      </c>
      <c r="O689" s="566" t="s">
        <v>1420</v>
      </c>
      <c r="P689" s="543">
        <v>2000</v>
      </c>
    </row>
    <row r="690" spans="1:16" ht="13.5" customHeight="1" x14ac:dyDescent="0.2">
      <c r="A690" s="544" t="s">
        <v>2499</v>
      </c>
      <c r="B690" s="537" t="s">
        <v>2500</v>
      </c>
      <c r="C690" s="537" t="s">
        <v>88</v>
      </c>
      <c r="D690" s="545" t="s">
        <v>2501</v>
      </c>
      <c r="E690" s="543">
        <v>2000</v>
      </c>
      <c r="F690" s="537" t="s">
        <v>2575</v>
      </c>
      <c r="G690" s="545" t="s">
        <v>2576</v>
      </c>
      <c r="H690" s="545" t="s">
        <v>1881</v>
      </c>
      <c r="I690" s="537" t="s">
        <v>1398</v>
      </c>
      <c r="J690" s="429" t="s">
        <v>1398</v>
      </c>
      <c r="K690" s="565" t="s">
        <v>2505</v>
      </c>
      <c r="L690" s="566" t="s">
        <v>2506</v>
      </c>
      <c r="M690" s="543">
        <v>2000</v>
      </c>
      <c r="N690" s="565" t="s">
        <v>2505</v>
      </c>
      <c r="O690" s="566" t="s">
        <v>1420</v>
      </c>
      <c r="P690" s="543">
        <v>2000</v>
      </c>
    </row>
    <row r="691" spans="1:16" ht="13.5" customHeight="1" x14ac:dyDescent="0.2">
      <c r="A691" s="544" t="s">
        <v>2499</v>
      </c>
      <c r="B691" s="537" t="s">
        <v>2500</v>
      </c>
      <c r="C691" s="537" t="s">
        <v>88</v>
      </c>
      <c r="D691" s="545" t="s">
        <v>2501</v>
      </c>
      <c r="E691" s="543">
        <v>2000</v>
      </c>
      <c r="F691" s="537" t="s">
        <v>2548</v>
      </c>
      <c r="G691" s="545" t="s">
        <v>2549</v>
      </c>
      <c r="H691" s="545" t="s">
        <v>2572</v>
      </c>
      <c r="I691" s="537" t="s">
        <v>1398</v>
      </c>
      <c r="J691" s="429" t="s">
        <v>1398</v>
      </c>
      <c r="K691" s="565" t="s">
        <v>2505</v>
      </c>
      <c r="L691" s="566" t="s">
        <v>2506</v>
      </c>
      <c r="M691" s="543">
        <v>2000</v>
      </c>
      <c r="N691" s="565" t="s">
        <v>2505</v>
      </c>
      <c r="O691" s="566" t="s">
        <v>1420</v>
      </c>
      <c r="P691" s="543">
        <v>2000</v>
      </c>
    </row>
    <row r="692" spans="1:16" ht="13.5" customHeight="1" x14ac:dyDescent="0.2">
      <c r="A692" s="544" t="s">
        <v>2499</v>
      </c>
      <c r="B692" s="537" t="s">
        <v>2500</v>
      </c>
      <c r="C692" s="537" t="s">
        <v>88</v>
      </c>
      <c r="D692" s="545" t="s">
        <v>2501</v>
      </c>
      <c r="E692" s="543">
        <v>2000</v>
      </c>
      <c r="F692" s="537" t="s">
        <v>2577</v>
      </c>
      <c r="G692" s="545" t="s">
        <v>2578</v>
      </c>
      <c r="H692" s="545" t="s">
        <v>1849</v>
      </c>
      <c r="I692" s="537" t="s">
        <v>1398</v>
      </c>
      <c r="J692" s="429" t="s">
        <v>1398</v>
      </c>
      <c r="K692" s="565" t="s">
        <v>2505</v>
      </c>
      <c r="L692" s="566" t="s">
        <v>2506</v>
      </c>
      <c r="M692" s="543">
        <v>2000</v>
      </c>
      <c r="N692" s="565" t="s">
        <v>2505</v>
      </c>
      <c r="O692" s="566" t="s">
        <v>1420</v>
      </c>
      <c r="P692" s="543">
        <v>2000</v>
      </c>
    </row>
    <row r="693" spans="1:16" ht="13.5" customHeight="1" x14ac:dyDescent="0.2">
      <c r="A693" s="544" t="s">
        <v>2499</v>
      </c>
      <c r="B693" s="537" t="s">
        <v>2500</v>
      </c>
      <c r="C693" s="537" t="s">
        <v>88</v>
      </c>
      <c r="D693" s="545" t="s">
        <v>2501</v>
      </c>
      <c r="E693" s="543">
        <v>2700</v>
      </c>
      <c r="F693" s="537" t="s">
        <v>2548</v>
      </c>
      <c r="G693" s="545" t="s">
        <v>2549</v>
      </c>
      <c r="H693" s="545" t="s">
        <v>1849</v>
      </c>
      <c r="I693" s="537" t="s">
        <v>1398</v>
      </c>
      <c r="J693" s="429" t="s">
        <v>1398</v>
      </c>
      <c r="K693" s="565" t="s">
        <v>2505</v>
      </c>
      <c r="L693" s="566" t="s">
        <v>2506</v>
      </c>
      <c r="M693" s="543">
        <v>2700</v>
      </c>
      <c r="N693" s="565" t="s">
        <v>2505</v>
      </c>
      <c r="O693" s="566" t="s">
        <v>1420</v>
      </c>
      <c r="P693" s="543">
        <v>2700</v>
      </c>
    </row>
    <row r="694" spans="1:16" ht="13.5" customHeight="1" x14ac:dyDescent="0.2">
      <c r="A694" s="544" t="s">
        <v>2499</v>
      </c>
      <c r="B694" s="537" t="s">
        <v>2500</v>
      </c>
      <c r="C694" s="537" t="s">
        <v>88</v>
      </c>
      <c r="D694" s="545" t="s">
        <v>2527</v>
      </c>
      <c r="E694" s="543">
        <v>2200</v>
      </c>
      <c r="F694" s="537" t="s">
        <v>2579</v>
      </c>
      <c r="G694" s="545" t="s">
        <v>2580</v>
      </c>
      <c r="H694" s="545" t="s">
        <v>1808</v>
      </c>
      <c r="I694" s="537" t="s">
        <v>1398</v>
      </c>
      <c r="J694" s="429" t="s">
        <v>1398</v>
      </c>
      <c r="K694" s="565" t="s">
        <v>2505</v>
      </c>
      <c r="L694" s="566" t="s">
        <v>2506</v>
      </c>
      <c r="M694" s="543">
        <v>2200</v>
      </c>
      <c r="N694" s="565" t="s">
        <v>2505</v>
      </c>
      <c r="O694" s="566" t="s">
        <v>1420</v>
      </c>
      <c r="P694" s="543">
        <v>2200</v>
      </c>
    </row>
    <row r="695" spans="1:16" ht="13.5" customHeight="1" x14ac:dyDescent="0.2">
      <c r="A695" s="544" t="s">
        <v>2499</v>
      </c>
      <c r="B695" s="537" t="s">
        <v>2500</v>
      </c>
      <c r="C695" s="537" t="s">
        <v>88</v>
      </c>
      <c r="D695" s="545" t="s">
        <v>2501</v>
      </c>
      <c r="E695" s="543">
        <v>2700</v>
      </c>
      <c r="F695" s="537" t="s">
        <v>2548</v>
      </c>
      <c r="G695" s="545" t="s">
        <v>2549</v>
      </c>
      <c r="H695" s="545" t="s">
        <v>2572</v>
      </c>
      <c r="I695" s="537" t="s">
        <v>1398</v>
      </c>
      <c r="J695" s="429" t="s">
        <v>1398</v>
      </c>
      <c r="K695" s="565" t="s">
        <v>2505</v>
      </c>
      <c r="L695" s="566" t="s">
        <v>2506</v>
      </c>
      <c r="M695" s="543">
        <v>2700</v>
      </c>
      <c r="N695" s="565" t="s">
        <v>2505</v>
      </c>
      <c r="O695" s="566" t="s">
        <v>1420</v>
      </c>
      <c r="P695" s="543">
        <v>2700</v>
      </c>
    </row>
    <row r="696" spans="1:16" ht="13.5" customHeight="1" x14ac:dyDescent="0.2">
      <c r="A696" s="544" t="s">
        <v>2499</v>
      </c>
      <c r="B696" s="537" t="s">
        <v>2500</v>
      </c>
      <c r="C696" s="537" t="s">
        <v>88</v>
      </c>
      <c r="D696" s="545" t="s">
        <v>2501</v>
      </c>
      <c r="E696" s="543">
        <v>2700</v>
      </c>
      <c r="F696" s="537" t="s">
        <v>2581</v>
      </c>
      <c r="G696" s="545" t="s">
        <v>2582</v>
      </c>
      <c r="H696" s="545" t="s">
        <v>2572</v>
      </c>
      <c r="I696" s="537" t="s">
        <v>1398</v>
      </c>
      <c r="J696" s="429" t="s">
        <v>1398</v>
      </c>
      <c r="K696" s="565" t="s">
        <v>2505</v>
      </c>
      <c r="L696" s="566" t="s">
        <v>2506</v>
      </c>
      <c r="M696" s="543">
        <v>2700</v>
      </c>
      <c r="N696" s="565" t="s">
        <v>2505</v>
      </c>
      <c r="O696" s="566" t="s">
        <v>1420</v>
      </c>
      <c r="P696" s="543">
        <v>2700</v>
      </c>
    </row>
    <row r="697" spans="1:16" ht="13.5" customHeight="1" x14ac:dyDescent="0.2">
      <c r="A697" s="544" t="s">
        <v>2499</v>
      </c>
      <c r="B697" s="537" t="s">
        <v>2500</v>
      </c>
      <c r="C697" s="537" t="s">
        <v>88</v>
      </c>
      <c r="D697" s="545" t="s">
        <v>2501</v>
      </c>
      <c r="E697" s="543">
        <v>2700</v>
      </c>
      <c r="F697" s="537" t="s">
        <v>2583</v>
      </c>
      <c r="G697" s="545" t="s">
        <v>2584</v>
      </c>
      <c r="H697" s="545" t="s">
        <v>1808</v>
      </c>
      <c r="I697" s="537" t="s">
        <v>1398</v>
      </c>
      <c r="J697" s="429" t="s">
        <v>1398</v>
      </c>
      <c r="K697" s="565" t="s">
        <v>2505</v>
      </c>
      <c r="L697" s="566" t="s">
        <v>2506</v>
      </c>
      <c r="M697" s="543">
        <v>2700</v>
      </c>
      <c r="N697" s="565" t="s">
        <v>2505</v>
      </c>
      <c r="O697" s="566" t="s">
        <v>1420</v>
      </c>
      <c r="P697" s="543">
        <v>2700</v>
      </c>
    </row>
    <row r="698" spans="1:16" ht="13.5" customHeight="1" x14ac:dyDescent="0.2">
      <c r="A698" s="544" t="s">
        <v>2499</v>
      </c>
      <c r="B698" s="537" t="s">
        <v>2500</v>
      </c>
      <c r="C698" s="537" t="s">
        <v>88</v>
      </c>
      <c r="D698" s="545" t="s">
        <v>2501</v>
      </c>
      <c r="E698" s="543">
        <v>4800</v>
      </c>
      <c r="F698" s="537" t="s">
        <v>2585</v>
      </c>
      <c r="G698" s="545" t="s">
        <v>2586</v>
      </c>
      <c r="H698" s="545" t="s">
        <v>2587</v>
      </c>
      <c r="I698" s="537" t="s">
        <v>1398</v>
      </c>
      <c r="J698" s="429" t="s">
        <v>1398</v>
      </c>
      <c r="K698" s="565" t="s">
        <v>2505</v>
      </c>
      <c r="L698" s="566" t="s">
        <v>2506</v>
      </c>
      <c r="M698" s="543">
        <v>4800</v>
      </c>
      <c r="N698" s="565" t="s">
        <v>2505</v>
      </c>
      <c r="O698" s="566" t="s">
        <v>1420</v>
      </c>
      <c r="P698" s="543">
        <v>4800</v>
      </c>
    </row>
    <row r="699" spans="1:16" ht="13.5" customHeight="1" x14ac:dyDescent="0.2">
      <c r="A699" s="544" t="s">
        <v>2499</v>
      </c>
      <c r="B699" s="537" t="s">
        <v>2500</v>
      </c>
      <c r="C699" s="537" t="s">
        <v>88</v>
      </c>
      <c r="D699" s="545" t="s">
        <v>2501</v>
      </c>
      <c r="E699" s="543">
        <v>4800</v>
      </c>
      <c r="F699" s="537" t="s">
        <v>2548</v>
      </c>
      <c r="G699" s="545" t="s">
        <v>2549</v>
      </c>
      <c r="H699" s="545" t="s">
        <v>2587</v>
      </c>
      <c r="I699" s="537" t="s">
        <v>1398</v>
      </c>
      <c r="J699" s="429" t="s">
        <v>1398</v>
      </c>
      <c r="K699" s="565" t="s">
        <v>2505</v>
      </c>
      <c r="L699" s="566" t="s">
        <v>2506</v>
      </c>
      <c r="M699" s="543">
        <v>4800</v>
      </c>
      <c r="N699" s="565" t="s">
        <v>2505</v>
      </c>
      <c r="O699" s="566" t="s">
        <v>1420</v>
      </c>
      <c r="P699" s="543">
        <v>4800</v>
      </c>
    </row>
    <row r="700" spans="1:16" ht="13.5" customHeight="1" x14ac:dyDescent="0.2">
      <c r="A700" s="544" t="s">
        <v>2499</v>
      </c>
      <c r="B700" s="537" t="s">
        <v>2500</v>
      </c>
      <c r="C700" s="537" t="s">
        <v>88</v>
      </c>
      <c r="D700" s="545" t="s">
        <v>2501</v>
      </c>
      <c r="E700" s="543">
        <v>2700</v>
      </c>
      <c r="F700" s="537" t="s">
        <v>2548</v>
      </c>
      <c r="G700" s="545" t="s">
        <v>2549</v>
      </c>
      <c r="H700" s="545" t="s">
        <v>2572</v>
      </c>
      <c r="I700" s="537" t="s">
        <v>1398</v>
      </c>
      <c r="J700" s="429" t="s">
        <v>1398</v>
      </c>
      <c r="K700" s="565" t="s">
        <v>2505</v>
      </c>
      <c r="L700" s="566" t="s">
        <v>2506</v>
      </c>
      <c r="M700" s="543">
        <v>2700</v>
      </c>
      <c r="N700" s="565" t="s">
        <v>2505</v>
      </c>
      <c r="O700" s="566" t="s">
        <v>1420</v>
      </c>
      <c r="P700" s="543">
        <v>2700</v>
      </c>
    </row>
    <row r="701" spans="1:16" ht="13.5" customHeight="1" x14ac:dyDescent="0.2">
      <c r="A701" s="544" t="s">
        <v>2499</v>
      </c>
      <c r="B701" s="537" t="s">
        <v>2500</v>
      </c>
      <c r="C701" s="537" t="s">
        <v>88</v>
      </c>
      <c r="D701" s="545" t="s">
        <v>2501</v>
      </c>
      <c r="E701" s="543">
        <v>2000</v>
      </c>
      <c r="F701" s="537" t="s">
        <v>2548</v>
      </c>
      <c r="G701" s="545" t="s">
        <v>2549</v>
      </c>
      <c r="H701" s="545" t="s">
        <v>2572</v>
      </c>
      <c r="I701" s="537" t="s">
        <v>1398</v>
      </c>
      <c r="J701" s="429" t="s">
        <v>1398</v>
      </c>
      <c r="K701" s="565" t="s">
        <v>2505</v>
      </c>
      <c r="L701" s="566" t="s">
        <v>2506</v>
      </c>
      <c r="M701" s="543">
        <v>2000</v>
      </c>
      <c r="N701" s="565" t="s">
        <v>2505</v>
      </c>
      <c r="O701" s="566" t="s">
        <v>1420</v>
      </c>
      <c r="P701" s="543">
        <v>2000</v>
      </c>
    </row>
    <row r="702" spans="1:16" ht="13.5" customHeight="1" x14ac:dyDescent="0.2">
      <c r="A702" s="544" t="s">
        <v>2499</v>
      </c>
      <c r="B702" s="537" t="s">
        <v>2500</v>
      </c>
      <c r="C702" s="537" t="s">
        <v>88</v>
      </c>
      <c r="D702" s="545" t="s">
        <v>2501</v>
      </c>
      <c r="E702" s="543">
        <v>2000</v>
      </c>
      <c r="F702" s="537" t="s">
        <v>2548</v>
      </c>
      <c r="G702" s="545" t="s">
        <v>2549</v>
      </c>
      <c r="H702" s="545" t="s">
        <v>2572</v>
      </c>
      <c r="I702" s="537" t="s">
        <v>1398</v>
      </c>
      <c r="J702" s="429" t="s">
        <v>1398</v>
      </c>
      <c r="K702" s="565" t="s">
        <v>2505</v>
      </c>
      <c r="L702" s="566" t="s">
        <v>2506</v>
      </c>
      <c r="M702" s="543">
        <v>2000</v>
      </c>
      <c r="N702" s="565" t="s">
        <v>2505</v>
      </c>
      <c r="O702" s="566" t="s">
        <v>1420</v>
      </c>
      <c r="P702" s="543">
        <v>2000</v>
      </c>
    </row>
    <row r="703" spans="1:16" ht="13.5" customHeight="1" x14ac:dyDescent="0.2">
      <c r="A703" s="544" t="s">
        <v>2499</v>
      </c>
      <c r="B703" s="537" t="s">
        <v>2500</v>
      </c>
      <c r="C703" s="537" t="s">
        <v>88</v>
      </c>
      <c r="D703" s="545" t="s">
        <v>2501</v>
      </c>
      <c r="E703" s="543">
        <v>2000</v>
      </c>
      <c r="F703" s="537" t="s">
        <v>2548</v>
      </c>
      <c r="G703" s="545" t="s">
        <v>2549</v>
      </c>
      <c r="H703" s="545" t="s">
        <v>1808</v>
      </c>
      <c r="I703" s="537" t="s">
        <v>1398</v>
      </c>
      <c r="J703" s="429" t="s">
        <v>1398</v>
      </c>
      <c r="K703" s="565" t="s">
        <v>2505</v>
      </c>
      <c r="L703" s="566" t="s">
        <v>2506</v>
      </c>
      <c r="M703" s="543">
        <v>2000</v>
      </c>
      <c r="N703" s="565" t="s">
        <v>2505</v>
      </c>
      <c r="O703" s="566" t="s">
        <v>1420</v>
      </c>
      <c r="P703" s="543">
        <v>2000</v>
      </c>
    </row>
    <row r="704" spans="1:16" ht="13.5" customHeight="1" x14ac:dyDescent="0.2">
      <c r="A704" s="544" t="s">
        <v>2499</v>
      </c>
      <c r="B704" s="537" t="s">
        <v>2500</v>
      </c>
      <c r="C704" s="537" t="s">
        <v>88</v>
      </c>
      <c r="D704" s="545" t="s">
        <v>2501</v>
      </c>
      <c r="E704" s="543">
        <v>2000</v>
      </c>
      <c r="F704" s="537" t="s">
        <v>2588</v>
      </c>
      <c r="G704" s="545" t="s">
        <v>2589</v>
      </c>
      <c r="H704" s="545" t="s">
        <v>1808</v>
      </c>
      <c r="I704" s="537" t="s">
        <v>1398</v>
      </c>
      <c r="J704" s="429" t="s">
        <v>1398</v>
      </c>
      <c r="K704" s="565" t="s">
        <v>2505</v>
      </c>
      <c r="L704" s="566" t="s">
        <v>2506</v>
      </c>
      <c r="M704" s="543">
        <v>2000</v>
      </c>
      <c r="N704" s="565" t="s">
        <v>2505</v>
      </c>
      <c r="O704" s="566" t="s">
        <v>1420</v>
      </c>
      <c r="P704" s="543">
        <v>2000</v>
      </c>
    </row>
    <row r="705" spans="1:16" ht="13.5" customHeight="1" x14ac:dyDescent="0.2">
      <c r="A705" s="544" t="s">
        <v>2499</v>
      </c>
      <c r="B705" s="537" t="s">
        <v>2500</v>
      </c>
      <c r="C705" s="537" t="s">
        <v>88</v>
      </c>
      <c r="D705" s="545" t="s">
        <v>2501</v>
      </c>
      <c r="E705" s="543">
        <v>2000</v>
      </c>
      <c r="F705" s="537" t="s">
        <v>2590</v>
      </c>
      <c r="G705" s="545" t="s">
        <v>2591</v>
      </c>
      <c r="H705" s="545" t="s">
        <v>1808</v>
      </c>
      <c r="I705" s="537" t="s">
        <v>1398</v>
      </c>
      <c r="J705" s="429" t="s">
        <v>1398</v>
      </c>
      <c r="K705" s="565" t="s">
        <v>2505</v>
      </c>
      <c r="L705" s="566" t="s">
        <v>2506</v>
      </c>
      <c r="M705" s="543">
        <v>2000</v>
      </c>
      <c r="N705" s="565" t="s">
        <v>2505</v>
      </c>
      <c r="O705" s="566" t="s">
        <v>1420</v>
      </c>
      <c r="P705" s="543">
        <v>2000</v>
      </c>
    </row>
    <row r="706" spans="1:16" ht="13.5" customHeight="1" x14ac:dyDescent="0.2">
      <c r="A706" s="544" t="s">
        <v>2499</v>
      </c>
      <c r="B706" s="537" t="s">
        <v>2500</v>
      </c>
      <c r="C706" s="537" t="s">
        <v>88</v>
      </c>
      <c r="D706" s="545" t="s">
        <v>2501</v>
      </c>
      <c r="E706" s="543">
        <v>2000</v>
      </c>
      <c r="F706" s="537" t="s">
        <v>2548</v>
      </c>
      <c r="G706" s="545" t="s">
        <v>2549</v>
      </c>
      <c r="H706" s="545" t="s">
        <v>1808</v>
      </c>
      <c r="I706" s="537" t="s">
        <v>1398</v>
      </c>
      <c r="J706" s="429" t="s">
        <v>1398</v>
      </c>
      <c r="K706" s="565" t="s">
        <v>2505</v>
      </c>
      <c r="L706" s="566" t="s">
        <v>2506</v>
      </c>
      <c r="M706" s="543">
        <v>2000</v>
      </c>
      <c r="N706" s="565" t="s">
        <v>2505</v>
      </c>
      <c r="O706" s="566" t="s">
        <v>1420</v>
      </c>
      <c r="P706" s="543">
        <v>2000</v>
      </c>
    </row>
    <row r="707" spans="1:16" ht="13.5" customHeight="1" x14ac:dyDescent="0.2">
      <c r="A707" s="544" t="s">
        <v>2499</v>
      </c>
      <c r="B707" s="537" t="s">
        <v>2500</v>
      </c>
      <c r="C707" s="537" t="s">
        <v>88</v>
      </c>
      <c r="D707" s="545" t="s">
        <v>2501</v>
      </c>
      <c r="E707" s="543">
        <v>2700</v>
      </c>
      <c r="F707" s="537" t="s">
        <v>2592</v>
      </c>
      <c r="G707" s="545" t="s">
        <v>2593</v>
      </c>
      <c r="H707" s="545" t="s">
        <v>1849</v>
      </c>
      <c r="I707" s="537" t="s">
        <v>1398</v>
      </c>
      <c r="J707" s="429" t="s">
        <v>1398</v>
      </c>
      <c r="K707" s="565" t="s">
        <v>2505</v>
      </c>
      <c r="L707" s="566" t="s">
        <v>2506</v>
      </c>
      <c r="M707" s="543">
        <v>2700</v>
      </c>
      <c r="N707" s="565" t="s">
        <v>2505</v>
      </c>
      <c r="O707" s="566" t="s">
        <v>1420</v>
      </c>
      <c r="P707" s="543">
        <v>2700</v>
      </c>
    </row>
    <row r="708" spans="1:16" ht="13.5" customHeight="1" x14ac:dyDescent="0.2">
      <c r="A708" s="544" t="s">
        <v>2499</v>
      </c>
      <c r="B708" s="537" t="s">
        <v>2500</v>
      </c>
      <c r="C708" s="537" t="s">
        <v>88</v>
      </c>
      <c r="D708" s="545" t="s">
        <v>2501</v>
      </c>
      <c r="E708" s="543">
        <v>2700</v>
      </c>
      <c r="F708" s="537" t="s">
        <v>2594</v>
      </c>
      <c r="G708" s="545" t="s">
        <v>2595</v>
      </c>
      <c r="H708" s="545" t="s">
        <v>1808</v>
      </c>
      <c r="I708" s="537" t="s">
        <v>1398</v>
      </c>
      <c r="J708" s="429" t="s">
        <v>1398</v>
      </c>
      <c r="K708" s="565" t="s">
        <v>2505</v>
      </c>
      <c r="L708" s="566" t="s">
        <v>2506</v>
      </c>
      <c r="M708" s="543">
        <v>2700</v>
      </c>
      <c r="N708" s="565" t="s">
        <v>2505</v>
      </c>
      <c r="O708" s="566" t="s">
        <v>1420</v>
      </c>
      <c r="P708" s="543">
        <v>2700</v>
      </c>
    </row>
    <row r="709" spans="1:16" ht="13.5" customHeight="1" x14ac:dyDescent="0.2">
      <c r="A709" s="544" t="s">
        <v>2499</v>
      </c>
      <c r="B709" s="537" t="s">
        <v>2500</v>
      </c>
      <c r="C709" s="537" t="s">
        <v>88</v>
      </c>
      <c r="D709" s="545" t="s">
        <v>2501</v>
      </c>
      <c r="E709" s="543">
        <v>2700</v>
      </c>
      <c r="F709" s="537" t="s">
        <v>2596</v>
      </c>
      <c r="G709" s="545" t="s">
        <v>2597</v>
      </c>
      <c r="H709" s="545" t="s">
        <v>1808</v>
      </c>
      <c r="I709" s="537" t="s">
        <v>1398</v>
      </c>
      <c r="J709" s="429" t="s">
        <v>1398</v>
      </c>
      <c r="K709" s="565" t="s">
        <v>2505</v>
      </c>
      <c r="L709" s="566" t="s">
        <v>2506</v>
      </c>
      <c r="M709" s="543">
        <v>2700</v>
      </c>
      <c r="N709" s="565" t="s">
        <v>2505</v>
      </c>
      <c r="O709" s="566" t="s">
        <v>1420</v>
      </c>
      <c r="P709" s="543">
        <v>2700</v>
      </c>
    </row>
    <row r="710" spans="1:16" ht="13.5" customHeight="1" x14ac:dyDescent="0.2">
      <c r="A710" s="544" t="s">
        <v>2499</v>
      </c>
      <c r="B710" s="537" t="s">
        <v>2500</v>
      </c>
      <c r="C710" s="537" t="s">
        <v>88</v>
      </c>
      <c r="D710" s="545" t="s">
        <v>2501</v>
      </c>
      <c r="E710" s="543">
        <v>4800</v>
      </c>
      <c r="F710" s="537" t="s">
        <v>2548</v>
      </c>
      <c r="G710" s="545" t="s">
        <v>2549</v>
      </c>
      <c r="H710" s="545" t="s">
        <v>2587</v>
      </c>
      <c r="I710" s="537" t="s">
        <v>1398</v>
      </c>
      <c r="J710" s="429" t="s">
        <v>1398</v>
      </c>
      <c r="K710" s="565" t="s">
        <v>2505</v>
      </c>
      <c r="L710" s="566" t="s">
        <v>2506</v>
      </c>
      <c r="M710" s="543">
        <v>4800</v>
      </c>
      <c r="N710" s="565" t="s">
        <v>2505</v>
      </c>
      <c r="O710" s="566" t="s">
        <v>1420</v>
      </c>
      <c r="P710" s="543">
        <v>4800</v>
      </c>
    </row>
    <row r="711" spans="1:16" ht="13.5" customHeight="1" x14ac:dyDescent="0.2">
      <c r="A711" s="544" t="s">
        <v>2499</v>
      </c>
      <c r="B711" s="537" t="s">
        <v>2500</v>
      </c>
      <c r="C711" s="537" t="s">
        <v>88</v>
      </c>
      <c r="D711" s="545" t="s">
        <v>2527</v>
      </c>
      <c r="E711" s="543">
        <v>2200</v>
      </c>
      <c r="F711" s="537" t="s">
        <v>2598</v>
      </c>
      <c r="G711" s="545" t="s">
        <v>2599</v>
      </c>
      <c r="H711" s="545" t="s">
        <v>1881</v>
      </c>
      <c r="I711" s="537" t="s">
        <v>1398</v>
      </c>
      <c r="J711" s="429" t="s">
        <v>1398</v>
      </c>
      <c r="K711" s="565" t="s">
        <v>2505</v>
      </c>
      <c r="L711" s="566" t="s">
        <v>2506</v>
      </c>
      <c r="M711" s="543">
        <v>2200</v>
      </c>
      <c r="N711" s="565" t="s">
        <v>2505</v>
      </c>
      <c r="O711" s="566" t="s">
        <v>1420</v>
      </c>
      <c r="P711" s="543">
        <v>2200</v>
      </c>
    </row>
    <row r="712" spans="1:16" ht="13.5" customHeight="1" x14ac:dyDescent="0.2">
      <c r="A712" s="544" t="s">
        <v>2499</v>
      </c>
      <c r="B712" s="537" t="s">
        <v>2500</v>
      </c>
      <c r="C712" s="537" t="s">
        <v>88</v>
      </c>
      <c r="D712" s="545" t="s">
        <v>2527</v>
      </c>
      <c r="E712" s="543">
        <v>2200</v>
      </c>
      <c r="F712" s="537" t="s">
        <v>2548</v>
      </c>
      <c r="G712" s="545" t="s">
        <v>2549</v>
      </c>
      <c r="H712" s="545" t="s">
        <v>2572</v>
      </c>
      <c r="I712" s="537" t="s">
        <v>1398</v>
      </c>
      <c r="J712" s="429" t="s">
        <v>1398</v>
      </c>
      <c r="K712" s="565" t="s">
        <v>2505</v>
      </c>
      <c r="L712" s="566" t="s">
        <v>2506</v>
      </c>
      <c r="M712" s="543">
        <v>2200</v>
      </c>
      <c r="N712" s="565" t="s">
        <v>2505</v>
      </c>
      <c r="O712" s="566" t="s">
        <v>1420</v>
      </c>
      <c r="P712" s="543">
        <v>2200</v>
      </c>
    </row>
    <row r="713" spans="1:16" ht="13.5" customHeight="1" x14ac:dyDescent="0.2">
      <c r="A713" s="544" t="s">
        <v>2499</v>
      </c>
      <c r="B713" s="537" t="s">
        <v>2500</v>
      </c>
      <c r="C713" s="537" t="s">
        <v>88</v>
      </c>
      <c r="D713" s="545" t="s">
        <v>2501</v>
      </c>
      <c r="E713" s="543">
        <v>2700</v>
      </c>
      <c r="F713" s="537" t="s">
        <v>2600</v>
      </c>
      <c r="G713" s="545" t="s">
        <v>2601</v>
      </c>
      <c r="H713" s="545" t="s">
        <v>1849</v>
      </c>
      <c r="I713" s="537" t="s">
        <v>1398</v>
      </c>
      <c r="J713" s="429" t="s">
        <v>1398</v>
      </c>
      <c r="K713" s="565" t="s">
        <v>2505</v>
      </c>
      <c r="L713" s="566" t="s">
        <v>2506</v>
      </c>
      <c r="M713" s="543">
        <v>2700</v>
      </c>
      <c r="N713" s="565" t="s">
        <v>2505</v>
      </c>
      <c r="O713" s="566" t="s">
        <v>1420</v>
      </c>
      <c r="P713" s="543">
        <v>2700</v>
      </c>
    </row>
    <row r="714" spans="1:16" ht="13.5" customHeight="1" x14ac:dyDescent="0.2">
      <c r="A714" s="544" t="s">
        <v>2499</v>
      </c>
      <c r="B714" s="537" t="s">
        <v>2500</v>
      </c>
      <c r="C714" s="537" t="s">
        <v>88</v>
      </c>
      <c r="D714" s="545" t="s">
        <v>2527</v>
      </c>
      <c r="E714" s="543">
        <v>2200</v>
      </c>
      <c r="F714" s="537" t="s">
        <v>2602</v>
      </c>
      <c r="G714" s="545" t="s">
        <v>2603</v>
      </c>
      <c r="H714" s="545" t="s">
        <v>1808</v>
      </c>
      <c r="I714" s="537" t="s">
        <v>1398</v>
      </c>
      <c r="J714" s="429" t="s">
        <v>1398</v>
      </c>
      <c r="K714" s="565" t="s">
        <v>2505</v>
      </c>
      <c r="L714" s="566" t="s">
        <v>2506</v>
      </c>
      <c r="M714" s="543">
        <v>2200</v>
      </c>
      <c r="N714" s="565" t="s">
        <v>2505</v>
      </c>
      <c r="O714" s="566" t="s">
        <v>1420</v>
      </c>
      <c r="P714" s="543">
        <v>2200</v>
      </c>
    </row>
    <row r="715" spans="1:16" ht="13.5" customHeight="1" x14ac:dyDescent="0.2">
      <c r="A715" s="544" t="s">
        <v>2499</v>
      </c>
      <c r="B715" s="537" t="s">
        <v>2500</v>
      </c>
      <c r="C715" s="537" t="s">
        <v>88</v>
      </c>
      <c r="D715" s="545" t="s">
        <v>2527</v>
      </c>
      <c r="E715" s="543">
        <v>2200</v>
      </c>
      <c r="F715" s="537" t="s">
        <v>2604</v>
      </c>
      <c r="G715" s="545" t="s">
        <v>2605</v>
      </c>
      <c r="H715" s="545" t="s">
        <v>1808</v>
      </c>
      <c r="I715" s="537" t="s">
        <v>1398</v>
      </c>
      <c r="J715" s="429" t="s">
        <v>1398</v>
      </c>
      <c r="K715" s="565" t="s">
        <v>2505</v>
      </c>
      <c r="L715" s="566" t="s">
        <v>2506</v>
      </c>
      <c r="M715" s="543">
        <v>2200</v>
      </c>
      <c r="N715" s="565" t="s">
        <v>2505</v>
      </c>
      <c r="O715" s="566" t="s">
        <v>1420</v>
      </c>
      <c r="P715" s="543">
        <v>2200</v>
      </c>
    </row>
    <row r="716" spans="1:16" ht="13.5" customHeight="1" x14ac:dyDescent="0.2">
      <c r="A716" s="544" t="s">
        <v>2499</v>
      </c>
      <c r="B716" s="537" t="s">
        <v>2500</v>
      </c>
      <c r="C716" s="537" t="s">
        <v>88</v>
      </c>
      <c r="D716" s="545" t="s">
        <v>2527</v>
      </c>
      <c r="E716" s="543">
        <v>2200</v>
      </c>
      <c r="F716" s="537" t="s">
        <v>2548</v>
      </c>
      <c r="G716" s="545" t="s">
        <v>2549</v>
      </c>
      <c r="H716" s="545" t="s">
        <v>2572</v>
      </c>
      <c r="I716" s="537" t="s">
        <v>1398</v>
      </c>
      <c r="J716" s="429" t="s">
        <v>1398</v>
      </c>
      <c r="K716" s="565" t="s">
        <v>2505</v>
      </c>
      <c r="L716" s="566" t="s">
        <v>2506</v>
      </c>
      <c r="M716" s="543">
        <v>2200</v>
      </c>
      <c r="N716" s="565" t="s">
        <v>2505</v>
      </c>
      <c r="O716" s="566" t="s">
        <v>1420</v>
      </c>
      <c r="P716" s="543">
        <v>2200</v>
      </c>
    </row>
    <row r="717" spans="1:16" ht="13.5" customHeight="1" x14ac:dyDescent="0.2">
      <c r="A717" s="544" t="s">
        <v>2499</v>
      </c>
      <c r="B717" s="537" t="s">
        <v>2500</v>
      </c>
      <c r="C717" s="537" t="s">
        <v>88</v>
      </c>
      <c r="D717" s="545" t="s">
        <v>2501</v>
      </c>
      <c r="E717" s="543">
        <v>2200</v>
      </c>
      <c r="F717" s="537" t="s">
        <v>2606</v>
      </c>
      <c r="G717" s="545" t="s">
        <v>2607</v>
      </c>
      <c r="H717" s="545" t="s">
        <v>2608</v>
      </c>
      <c r="I717" s="537" t="s">
        <v>1398</v>
      </c>
      <c r="J717" s="429" t="s">
        <v>1398</v>
      </c>
      <c r="K717" s="565" t="s">
        <v>2505</v>
      </c>
      <c r="L717" s="566" t="s">
        <v>2506</v>
      </c>
      <c r="M717" s="543">
        <v>2200</v>
      </c>
      <c r="N717" s="565" t="s">
        <v>2505</v>
      </c>
      <c r="O717" s="566" t="s">
        <v>1420</v>
      </c>
      <c r="P717" s="543">
        <v>2200</v>
      </c>
    </row>
    <row r="718" spans="1:16" ht="13.5" customHeight="1" x14ac:dyDescent="0.2">
      <c r="A718" s="544" t="s">
        <v>2499</v>
      </c>
      <c r="B718" s="537" t="s">
        <v>2500</v>
      </c>
      <c r="C718" s="537" t="s">
        <v>88</v>
      </c>
      <c r="D718" s="545" t="s">
        <v>2501</v>
      </c>
      <c r="E718" s="543">
        <v>4600</v>
      </c>
      <c r="F718" s="537" t="s">
        <v>2548</v>
      </c>
      <c r="G718" s="545" t="s">
        <v>2549</v>
      </c>
      <c r="H718" s="545" t="s">
        <v>2587</v>
      </c>
      <c r="I718" s="537" t="s">
        <v>1398</v>
      </c>
      <c r="J718" s="429" t="s">
        <v>1398</v>
      </c>
      <c r="K718" s="565" t="s">
        <v>2505</v>
      </c>
      <c r="L718" s="566" t="s">
        <v>2506</v>
      </c>
      <c r="M718" s="543">
        <v>4600</v>
      </c>
      <c r="N718" s="565" t="s">
        <v>2505</v>
      </c>
      <c r="O718" s="566" t="s">
        <v>1420</v>
      </c>
      <c r="P718" s="543">
        <v>4600</v>
      </c>
    </row>
    <row r="719" spans="1:16" ht="13.5" customHeight="1" x14ac:dyDescent="0.2">
      <c r="A719" s="544" t="s">
        <v>2499</v>
      </c>
      <c r="B719" s="537" t="s">
        <v>2500</v>
      </c>
      <c r="C719" s="537" t="s">
        <v>88</v>
      </c>
      <c r="D719" s="545" t="s">
        <v>2527</v>
      </c>
      <c r="E719" s="543">
        <v>2200</v>
      </c>
      <c r="F719" s="537" t="s">
        <v>2609</v>
      </c>
      <c r="G719" s="545" t="s">
        <v>2610</v>
      </c>
      <c r="H719" s="545" t="s">
        <v>1808</v>
      </c>
      <c r="I719" s="537" t="s">
        <v>1398</v>
      </c>
      <c r="J719" s="429" t="s">
        <v>1398</v>
      </c>
      <c r="K719" s="565" t="s">
        <v>2505</v>
      </c>
      <c r="L719" s="566" t="s">
        <v>2506</v>
      </c>
      <c r="M719" s="543">
        <v>2200</v>
      </c>
      <c r="N719" s="565" t="s">
        <v>2505</v>
      </c>
      <c r="O719" s="566" t="s">
        <v>1420</v>
      </c>
      <c r="P719" s="543">
        <v>2200</v>
      </c>
    </row>
    <row r="720" spans="1:16" ht="13.5" customHeight="1" x14ac:dyDescent="0.2">
      <c r="A720" s="544" t="s">
        <v>2499</v>
      </c>
      <c r="B720" s="537" t="s">
        <v>2500</v>
      </c>
      <c r="C720" s="537" t="s">
        <v>88</v>
      </c>
      <c r="D720" s="545" t="s">
        <v>2501</v>
      </c>
      <c r="E720" s="543">
        <v>4800</v>
      </c>
      <c r="F720" s="537" t="s">
        <v>2548</v>
      </c>
      <c r="G720" s="545" t="s">
        <v>2549</v>
      </c>
      <c r="H720" s="545" t="s">
        <v>1835</v>
      </c>
      <c r="I720" s="537" t="s">
        <v>1398</v>
      </c>
      <c r="J720" s="429" t="s">
        <v>1398</v>
      </c>
      <c r="K720" s="565" t="s">
        <v>2505</v>
      </c>
      <c r="L720" s="566" t="s">
        <v>2506</v>
      </c>
      <c r="M720" s="543">
        <v>4800</v>
      </c>
      <c r="N720" s="565" t="s">
        <v>2505</v>
      </c>
      <c r="O720" s="566" t="s">
        <v>1420</v>
      </c>
      <c r="P720" s="543">
        <v>4800</v>
      </c>
    </row>
    <row r="721" spans="1:16" ht="13.5" customHeight="1" x14ac:dyDescent="0.2">
      <c r="A721" s="544" t="s">
        <v>2499</v>
      </c>
      <c r="B721" s="537" t="s">
        <v>2500</v>
      </c>
      <c r="C721" s="537" t="s">
        <v>88</v>
      </c>
      <c r="D721" s="545" t="s">
        <v>2501</v>
      </c>
      <c r="E721" s="543">
        <v>2200</v>
      </c>
      <c r="F721" s="537" t="s">
        <v>2611</v>
      </c>
      <c r="G721" s="545" t="s">
        <v>2612</v>
      </c>
      <c r="H721" s="545" t="s">
        <v>2572</v>
      </c>
      <c r="I721" s="537" t="s">
        <v>1398</v>
      </c>
      <c r="J721" s="429" t="s">
        <v>1398</v>
      </c>
      <c r="K721" s="565" t="s">
        <v>2505</v>
      </c>
      <c r="L721" s="566" t="s">
        <v>2506</v>
      </c>
      <c r="M721" s="543">
        <v>2200</v>
      </c>
      <c r="N721" s="565" t="s">
        <v>2505</v>
      </c>
      <c r="O721" s="566" t="s">
        <v>1420</v>
      </c>
      <c r="P721" s="543">
        <v>2200</v>
      </c>
    </row>
    <row r="722" spans="1:16" ht="13.5" customHeight="1" x14ac:dyDescent="0.2">
      <c r="A722" s="544" t="s">
        <v>2499</v>
      </c>
      <c r="B722" s="537" t="s">
        <v>2500</v>
      </c>
      <c r="C722" s="537" t="s">
        <v>88</v>
      </c>
      <c r="D722" s="545" t="s">
        <v>2501</v>
      </c>
      <c r="E722" s="543">
        <v>2000</v>
      </c>
      <c r="F722" s="537" t="s">
        <v>2613</v>
      </c>
      <c r="G722" s="545" t="s">
        <v>2614</v>
      </c>
      <c r="H722" s="545" t="s">
        <v>1808</v>
      </c>
      <c r="I722" s="537" t="s">
        <v>1398</v>
      </c>
      <c r="J722" s="429" t="s">
        <v>1398</v>
      </c>
      <c r="K722" s="565" t="s">
        <v>2505</v>
      </c>
      <c r="L722" s="566" t="s">
        <v>2506</v>
      </c>
      <c r="M722" s="543">
        <v>2000</v>
      </c>
      <c r="N722" s="565" t="s">
        <v>2505</v>
      </c>
      <c r="O722" s="566" t="s">
        <v>1420</v>
      </c>
      <c r="P722" s="543">
        <v>2000</v>
      </c>
    </row>
    <row r="723" spans="1:16" ht="13.5" customHeight="1" x14ac:dyDescent="0.2">
      <c r="A723" s="544" t="s">
        <v>2499</v>
      </c>
      <c r="B723" s="537" t="s">
        <v>2500</v>
      </c>
      <c r="C723" s="537" t="s">
        <v>88</v>
      </c>
      <c r="D723" s="545" t="s">
        <v>2501</v>
      </c>
      <c r="E723" s="543">
        <v>2000</v>
      </c>
      <c r="F723" s="537" t="s">
        <v>2615</v>
      </c>
      <c r="G723" s="545" t="s">
        <v>2616</v>
      </c>
      <c r="H723" s="545" t="s">
        <v>1849</v>
      </c>
      <c r="I723" s="537" t="s">
        <v>1398</v>
      </c>
      <c r="J723" s="429" t="s">
        <v>1398</v>
      </c>
      <c r="K723" s="565" t="s">
        <v>2505</v>
      </c>
      <c r="L723" s="566" t="s">
        <v>2506</v>
      </c>
      <c r="M723" s="543">
        <v>2000</v>
      </c>
      <c r="N723" s="565" t="s">
        <v>2505</v>
      </c>
      <c r="O723" s="566" t="s">
        <v>1420</v>
      </c>
      <c r="P723" s="543">
        <v>2000</v>
      </c>
    </row>
    <row r="724" spans="1:16" ht="13.5" customHeight="1" x14ac:dyDescent="0.2">
      <c r="A724" s="544" t="s">
        <v>2499</v>
      </c>
      <c r="B724" s="537" t="s">
        <v>2500</v>
      </c>
      <c r="C724" s="537" t="s">
        <v>88</v>
      </c>
      <c r="D724" s="545" t="s">
        <v>2501</v>
      </c>
      <c r="E724" s="543">
        <v>2000</v>
      </c>
      <c r="F724" s="537" t="s">
        <v>2617</v>
      </c>
      <c r="G724" s="545" t="s">
        <v>2618</v>
      </c>
      <c r="H724" s="545" t="s">
        <v>1849</v>
      </c>
      <c r="I724" s="537" t="s">
        <v>1398</v>
      </c>
      <c r="J724" s="429" t="s">
        <v>1398</v>
      </c>
      <c r="K724" s="565" t="s">
        <v>2505</v>
      </c>
      <c r="L724" s="566" t="s">
        <v>2506</v>
      </c>
      <c r="M724" s="543">
        <v>2000</v>
      </c>
      <c r="N724" s="565" t="s">
        <v>2505</v>
      </c>
      <c r="O724" s="566" t="s">
        <v>1420</v>
      </c>
      <c r="P724" s="543">
        <v>2000</v>
      </c>
    </row>
    <row r="725" spans="1:16" ht="13.5" customHeight="1" x14ac:dyDescent="0.2">
      <c r="A725" s="544" t="s">
        <v>2499</v>
      </c>
      <c r="B725" s="537" t="s">
        <v>2500</v>
      </c>
      <c r="C725" s="537" t="s">
        <v>88</v>
      </c>
      <c r="D725" s="545" t="s">
        <v>2527</v>
      </c>
      <c r="E725" s="543">
        <v>3000</v>
      </c>
      <c r="F725" s="537" t="s">
        <v>2548</v>
      </c>
      <c r="G725" s="545" t="s">
        <v>2549</v>
      </c>
      <c r="H725" s="545" t="s">
        <v>2619</v>
      </c>
      <c r="I725" s="537" t="s">
        <v>1398</v>
      </c>
      <c r="J725" s="429" t="s">
        <v>1398</v>
      </c>
      <c r="K725" s="565" t="s">
        <v>2505</v>
      </c>
      <c r="L725" s="566" t="s">
        <v>2506</v>
      </c>
      <c r="M725" s="543">
        <v>3000</v>
      </c>
      <c r="N725" s="565" t="s">
        <v>2505</v>
      </c>
      <c r="O725" s="566" t="s">
        <v>1420</v>
      </c>
      <c r="P725" s="543">
        <v>3000</v>
      </c>
    </row>
    <row r="726" spans="1:16" ht="13.5" customHeight="1" x14ac:dyDescent="0.2">
      <c r="A726" s="544" t="s">
        <v>2499</v>
      </c>
      <c r="B726" s="537" t="s">
        <v>2500</v>
      </c>
      <c r="C726" s="537" t="s">
        <v>88</v>
      </c>
      <c r="D726" s="545" t="s">
        <v>2501</v>
      </c>
      <c r="E726" s="543">
        <v>3300</v>
      </c>
      <c r="F726" s="537" t="s">
        <v>2620</v>
      </c>
      <c r="G726" s="545" t="s">
        <v>2621</v>
      </c>
      <c r="H726" s="545" t="s">
        <v>2572</v>
      </c>
      <c r="I726" s="537" t="s">
        <v>1398</v>
      </c>
      <c r="J726" s="429" t="s">
        <v>1398</v>
      </c>
      <c r="K726" s="565" t="s">
        <v>2505</v>
      </c>
      <c r="L726" s="566" t="s">
        <v>2506</v>
      </c>
      <c r="M726" s="543">
        <v>3300</v>
      </c>
      <c r="N726" s="565" t="s">
        <v>2505</v>
      </c>
      <c r="O726" s="566" t="s">
        <v>1420</v>
      </c>
      <c r="P726" s="543">
        <v>3300</v>
      </c>
    </row>
    <row r="727" spans="1:16" ht="13.5" customHeight="1" x14ac:dyDescent="0.2">
      <c r="A727" s="544" t="s">
        <v>2499</v>
      </c>
      <c r="B727" s="537" t="s">
        <v>2500</v>
      </c>
      <c r="C727" s="537" t="s">
        <v>88</v>
      </c>
      <c r="D727" s="545" t="s">
        <v>2501</v>
      </c>
      <c r="E727" s="543">
        <v>3300</v>
      </c>
      <c r="F727" s="537" t="s">
        <v>2548</v>
      </c>
      <c r="G727" s="545" t="s">
        <v>2622</v>
      </c>
      <c r="H727" s="545" t="s">
        <v>2572</v>
      </c>
      <c r="I727" s="537" t="s">
        <v>1398</v>
      </c>
      <c r="J727" s="429" t="s">
        <v>1398</v>
      </c>
      <c r="K727" s="565" t="s">
        <v>2505</v>
      </c>
      <c r="L727" s="566" t="s">
        <v>2506</v>
      </c>
      <c r="M727" s="543">
        <v>3300</v>
      </c>
      <c r="N727" s="565" t="s">
        <v>2505</v>
      </c>
      <c r="O727" s="566" t="s">
        <v>1420</v>
      </c>
      <c r="P727" s="543">
        <v>3300</v>
      </c>
    </row>
    <row r="728" spans="1:16" ht="13.5" customHeight="1" x14ac:dyDescent="0.2">
      <c r="A728" s="544" t="s">
        <v>2499</v>
      </c>
      <c r="B728" s="537" t="s">
        <v>2500</v>
      </c>
      <c r="C728" s="537" t="s">
        <v>88</v>
      </c>
      <c r="D728" s="545" t="s">
        <v>2501</v>
      </c>
      <c r="E728" s="543">
        <v>3300</v>
      </c>
      <c r="F728" s="537" t="s">
        <v>2623</v>
      </c>
      <c r="G728" s="545" t="s">
        <v>2624</v>
      </c>
      <c r="H728" s="545" t="s">
        <v>2567</v>
      </c>
      <c r="I728" s="537" t="s">
        <v>1398</v>
      </c>
      <c r="J728" s="429" t="s">
        <v>1398</v>
      </c>
      <c r="K728" s="565" t="s">
        <v>2505</v>
      </c>
      <c r="L728" s="566" t="s">
        <v>2506</v>
      </c>
      <c r="M728" s="543">
        <v>3300</v>
      </c>
      <c r="N728" s="565" t="s">
        <v>2505</v>
      </c>
      <c r="O728" s="566" t="s">
        <v>1420</v>
      </c>
      <c r="P728" s="543">
        <v>3300</v>
      </c>
    </row>
    <row r="729" spans="1:16" ht="13.5" customHeight="1" x14ac:dyDescent="0.2">
      <c r="A729" s="544" t="s">
        <v>2499</v>
      </c>
      <c r="B729" s="537" t="s">
        <v>2500</v>
      </c>
      <c r="C729" s="537" t="s">
        <v>88</v>
      </c>
      <c r="D729" s="545" t="s">
        <v>2501</v>
      </c>
      <c r="E729" s="543">
        <v>3300</v>
      </c>
      <c r="F729" s="537" t="s">
        <v>2625</v>
      </c>
      <c r="G729" s="545" t="s">
        <v>2626</v>
      </c>
      <c r="H729" s="545" t="s">
        <v>2627</v>
      </c>
      <c r="I729" s="537" t="s">
        <v>1398</v>
      </c>
      <c r="J729" s="429" t="s">
        <v>1398</v>
      </c>
      <c r="K729" s="565" t="s">
        <v>2505</v>
      </c>
      <c r="L729" s="566" t="s">
        <v>2506</v>
      </c>
      <c r="M729" s="543">
        <v>3300</v>
      </c>
      <c r="N729" s="565" t="s">
        <v>2505</v>
      </c>
      <c r="O729" s="566" t="s">
        <v>1420</v>
      </c>
      <c r="P729" s="543">
        <v>3300</v>
      </c>
    </row>
    <row r="730" spans="1:16" ht="13.5" customHeight="1" x14ac:dyDescent="0.2">
      <c r="A730" s="544" t="s">
        <v>2499</v>
      </c>
      <c r="B730" s="537" t="s">
        <v>2500</v>
      </c>
      <c r="C730" s="537" t="s">
        <v>88</v>
      </c>
      <c r="D730" s="545" t="s">
        <v>2501</v>
      </c>
      <c r="E730" s="543">
        <v>6496.9</v>
      </c>
      <c r="F730" s="537" t="s">
        <v>2628</v>
      </c>
      <c r="G730" s="545" t="s">
        <v>2629</v>
      </c>
      <c r="H730" s="545" t="s">
        <v>1838</v>
      </c>
      <c r="I730" s="537" t="s">
        <v>1398</v>
      </c>
      <c r="J730" s="429" t="s">
        <v>1398</v>
      </c>
      <c r="K730" s="565" t="s">
        <v>2505</v>
      </c>
      <c r="L730" s="566" t="s">
        <v>2506</v>
      </c>
      <c r="M730" s="543">
        <v>6496.9</v>
      </c>
      <c r="N730" s="565" t="s">
        <v>2505</v>
      </c>
      <c r="O730" s="566" t="s">
        <v>1420</v>
      </c>
      <c r="P730" s="543">
        <v>6496.9</v>
      </c>
    </row>
    <row r="731" spans="1:16" ht="13.5" customHeight="1" x14ac:dyDescent="0.2">
      <c r="A731" s="544" t="s">
        <v>2499</v>
      </c>
      <c r="B731" s="537" t="s">
        <v>2500</v>
      </c>
      <c r="C731" s="537" t="s">
        <v>88</v>
      </c>
      <c r="D731" s="545" t="s">
        <v>2501</v>
      </c>
      <c r="E731" s="543">
        <v>6496.9</v>
      </c>
      <c r="F731" s="537" t="s">
        <v>2630</v>
      </c>
      <c r="G731" s="545" t="s">
        <v>2631</v>
      </c>
      <c r="H731" s="545" t="s">
        <v>1838</v>
      </c>
      <c r="I731" s="537" t="s">
        <v>1398</v>
      </c>
      <c r="J731" s="429" t="s">
        <v>1398</v>
      </c>
      <c r="K731" s="565" t="s">
        <v>2505</v>
      </c>
      <c r="L731" s="566" t="s">
        <v>2506</v>
      </c>
      <c r="M731" s="543">
        <v>6496.9</v>
      </c>
      <c r="N731" s="565" t="s">
        <v>2505</v>
      </c>
      <c r="O731" s="566" t="s">
        <v>1420</v>
      </c>
      <c r="P731" s="543">
        <v>6496.9</v>
      </c>
    </row>
    <row r="732" spans="1:16" ht="13.5" customHeight="1" x14ac:dyDescent="0.2">
      <c r="A732" s="544" t="s">
        <v>2499</v>
      </c>
      <c r="B732" s="537" t="s">
        <v>2500</v>
      </c>
      <c r="C732" s="537" t="s">
        <v>88</v>
      </c>
      <c r="D732" s="545" t="s">
        <v>2501</v>
      </c>
      <c r="E732" s="543">
        <v>6496.9</v>
      </c>
      <c r="F732" s="537" t="s">
        <v>2632</v>
      </c>
      <c r="G732" s="545" t="s">
        <v>2633</v>
      </c>
      <c r="H732" s="545" t="s">
        <v>1838</v>
      </c>
      <c r="I732" s="537" t="s">
        <v>1398</v>
      </c>
      <c r="J732" s="429" t="s">
        <v>1398</v>
      </c>
      <c r="K732" s="565" t="s">
        <v>2505</v>
      </c>
      <c r="L732" s="566" t="s">
        <v>2506</v>
      </c>
      <c r="M732" s="543">
        <v>6496.9</v>
      </c>
      <c r="N732" s="565" t="s">
        <v>2505</v>
      </c>
      <c r="O732" s="566" t="s">
        <v>1420</v>
      </c>
      <c r="P732" s="543">
        <v>6496.9</v>
      </c>
    </row>
    <row r="733" spans="1:16" ht="13.5" customHeight="1" x14ac:dyDescent="0.2">
      <c r="A733" s="544" t="s">
        <v>2499</v>
      </c>
      <c r="B733" s="537" t="s">
        <v>2500</v>
      </c>
      <c r="C733" s="537" t="s">
        <v>88</v>
      </c>
      <c r="D733" s="545" t="s">
        <v>2501</v>
      </c>
      <c r="E733" s="543">
        <v>6496.9</v>
      </c>
      <c r="F733" s="537" t="s">
        <v>2634</v>
      </c>
      <c r="G733" s="545" t="s">
        <v>2635</v>
      </c>
      <c r="H733" s="545" t="s">
        <v>1838</v>
      </c>
      <c r="I733" s="537" t="s">
        <v>1398</v>
      </c>
      <c r="J733" s="429" t="s">
        <v>1398</v>
      </c>
      <c r="K733" s="565" t="s">
        <v>2505</v>
      </c>
      <c r="L733" s="566" t="s">
        <v>2506</v>
      </c>
      <c r="M733" s="543">
        <v>6496.9</v>
      </c>
      <c r="N733" s="565" t="s">
        <v>2505</v>
      </c>
      <c r="O733" s="566" t="s">
        <v>1420</v>
      </c>
      <c r="P733" s="543">
        <v>6496.9</v>
      </c>
    </row>
    <row r="734" spans="1:16" ht="13.5" customHeight="1" x14ac:dyDescent="0.2">
      <c r="A734" s="544" t="s">
        <v>2499</v>
      </c>
      <c r="B734" s="537" t="s">
        <v>2500</v>
      </c>
      <c r="C734" s="537" t="s">
        <v>88</v>
      </c>
      <c r="D734" s="545" t="s">
        <v>2501</v>
      </c>
      <c r="E734" s="543">
        <v>6496.9</v>
      </c>
      <c r="F734" s="537" t="s">
        <v>2636</v>
      </c>
      <c r="G734" s="545" t="s">
        <v>2637</v>
      </c>
      <c r="H734" s="545" t="s">
        <v>1838</v>
      </c>
      <c r="I734" s="537" t="s">
        <v>1398</v>
      </c>
      <c r="J734" s="429" t="s">
        <v>1398</v>
      </c>
      <c r="K734" s="565" t="s">
        <v>2505</v>
      </c>
      <c r="L734" s="566" t="s">
        <v>2506</v>
      </c>
      <c r="M734" s="543">
        <v>6496.9</v>
      </c>
      <c r="N734" s="565" t="s">
        <v>2505</v>
      </c>
      <c r="O734" s="566" t="s">
        <v>1420</v>
      </c>
      <c r="P734" s="543">
        <v>6496.9</v>
      </c>
    </row>
    <row r="735" spans="1:16" ht="13.5" customHeight="1" x14ac:dyDescent="0.2">
      <c r="A735" s="544" t="s">
        <v>2499</v>
      </c>
      <c r="B735" s="537" t="s">
        <v>2500</v>
      </c>
      <c r="C735" s="537" t="s">
        <v>88</v>
      </c>
      <c r="D735" s="545" t="s">
        <v>2501</v>
      </c>
      <c r="E735" s="543">
        <v>4100</v>
      </c>
      <c r="F735" s="537" t="s">
        <v>2638</v>
      </c>
      <c r="G735" s="545" t="s">
        <v>2639</v>
      </c>
      <c r="H735" s="545" t="s">
        <v>2572</v>
      </c>
      <c r="I735" s="537" t="s">
        <v>1398</v>
      </c>
      <c r="J735" s="429" t="s">
        <v>1398</v>
      </c>
      <c r="K735" s="565" t="s">
        <v>2505</v>
      </c>
      <c r="L735" s="566" t="s">
        <v>2506</v>
      </c>
      <c r="M735" s="543">
        <v>4100</v>
      </c>
      <c r="N735" s="565" t="s">
        <v>2505</v>
      </c>
      <c r="O735" s="566" t="s">
        <v>1420</v>
      </c>
      <c r="P735" s="543">
        <v>4100</v>
      </c>
    </row>
    <row r="736" spans="1:16" ht="13.5" customHeight="1" x14ac:dyDescent="0.2">
      <c r="A736" s="544" t="s">
        <v>2499</v>
      </c>
      <c r="B736" s="537" t="s">
        <v>2500</v>
      </c>
      <c r="C736" s="537" t="s">
        <v>88</v>
      </c>
      <c r="D736" s="545" t="s">
        <v>2501</v>
      </c>
      <c r="E736" s="543">
        <v>4100</v>
      </c>
      <c r="F736" s="537" t="s">
        <v>2640</v>
      </c>
      <c r="G736" s="545" t="s">
        <v>2641</v>
      </c>
      <c r="H736" s="545" t="s">
        <v>2572</v>
      </c>
      <c r="I736" s="537" t="s">
        <v>1398</v>
      </c>
      <c r="J736" s="429" t="s">
        <v>1398</v>
      </c>
      <c r="K736" s="565" t="s">
        <v>2505</v>
      </c>
      <c r="L736" s="566" t="s">
        <v>2506</v>
      </c>
      <c r="M736" s="543">
        <v>4100</v>
      </c>
      <c r="N736" s="565" t="s">
        <v>2505</v>
      </c>
      <c r="O736" s="566" t="s">
        <v>1420</v>
      </c>
      <c r="P736" s="543">
        <v>4100</v>
      </c>
    </row>
    <row r="737" spans="1:16" ht="13.5" customHeight="1" x14ac:dyDescent="0.2">
      <c r="A737" s="544" t="s">
        <v>2499</v>
      </c>
      <c r="B737" s="537" t="s">
        <v>2500</v>
      </c>
      <c r="C737" s="537" t="s">
        <v>88</v>
      </c>
      <c r="D737" s="545" t="s">
        <v>2501</v>
      </c>
      <c r="E737" s="543">
        <v>4100</v>
      </c>
      <c r="F737" s="537" t="s">
        <v>2642</v>
      </c>
      <c r="G737" s="545" t="s">
        <v>2643</v>
      </c>
      <c r="H737" s="545" t="s">
        <v>2572</v>
      </c>
      <c r="I737" s="537" t="s">
        <v>1398</v>
      </c>
      <c r="J737" s="429" t="s">
        <v>1398</v>
      </c>
      <c r="K737" s="565" t="s">
        <v>2505</v>
      </c>
      <c r="L737" s="566" t="s">
        <v>2506</v>
      </c>
      <c r="M737" s="543">
        <v>4100</v>
      </c>
      <c r="N737" s="565" t="s">
        <v>2505</v>
      </c>
      <c r="O737" s="566" t="s">
        <v>1420</v>
      </c>
      <c r="P737" s="543">
        <v>4100</v>
      </c>
    </row>
    <row r="738" spans="1:16" ht="13.5" customHeight="1" x14ac:dyDescent="0.2">
      <c r="A738" s="544" t="s">
        <v>2499</v>
      </c>
      <c r="B738" s="537" t="s">
        <v>2500</v>
      </c>
      <c r="C738" s="537" t="s">
        <v>88</v>
      </c>
      <c r="D738" s="545" t="s">
        <v>2501</v>
      </c>
      <c r="E738" s="543">
        <v>4100</v>
      </c>
      <c r="F738" s="537" t="s">
        <v>2644</v>
      </c>
      <c r="G738" s="545" t="s">
        <v>2645</v>
      </c>
      <c r="H738" s="545" t="s">
        <v>2572</v>
      </c>
      <c r="I738" s="537" t="s">
        <v>1398</v>
      </c>
      <c r="J738" s="429" t="s">
        <v>1398</v>
      </c>
      <c r="K738" s="565" t="s">
        <v>2505</v>
      </c>
      <c r="L738" s="566" t="s">
        <v>2506</v>
      </c>
      <c r="M738" s="543">
        <v>4100</v>
      </c>
      <c r="N738" s="565" t="s">
        <v>2505</v>
      </c>
      <c r="O738" s="566" t="s">
        <v>1420</v>
      </c>
      <c r="P738" s="543">
        <v>4100</v>
      </c>
    </row>
    <row r="739" spans="1:16" ht="13.5" customHeight="1" x14ac:dyDescent="0.2">
      <c r="A739" s="544" t="s">
        <v>2499</v>
      </c>
      <c r="B739" s="537" t="s">
        <v>2500</v>
      </c>
      <c r="C739" s="537" t="s">
        <v>88</v>
      </c>
      <c r="D739" s="545" t="s">
        <v>2501</v>
      </c>
      <c r="E739" s="543">
        <v>4100</v>
      </c>
      <c r="F739" s="537" t="s">
        <v>2646</v>
      </c>
      <c r="G739" s="545" t="s">
        <v>2647</v>
      </c>
      <c r="H739" s="545" t="s">
        <v>2572</v>
      </c>
      <c r="I739" s="537" t="s">
        <v>1398</v>
      </c>
      <c r="J739" s="429" t="s">
        <v>1398</v>
      </c>
      <c r="K739" s="565" t="s">
        <v>2505</v>
      </c>
      <c r="L739" s="566" t="s">
        <v>2506</v>
      </c>
      <c r="M739" s="543">
        <v>4100</v>
      </c>
      <c r="N739" s="565" t="s">
        <v>2505</v>
      </c>
      <c r="O739" s="566" t="s">
        <v>1420</v>
      </c>
      <c r="P739" s="543">
        <v>4100</v>
      </c>
    </row>
    <row r="740" spans="1:16" ht="13.5" customHeight="1" x14ac:dyDescent="0.2">
      <c r="A740" s="544" t="s">
        <v>2499</v>
      </c>
      <c r="B740" s="537" t="s">
        <v>2500</v>
      </c>
      <c r="C740" s="537" t="s">
        <v>88</v>
      </c>
      <c r="D740" s="545" t="s">
        <v>2501</v>
      </c>
      <c r="E740" s="543">
        <v>4100</v>
      </c>
      <c r="F740" s="537" t="s">
        <v>2648</v>
      </c>
      <c r="G740" s="545" t="s">
        <v>2649</v>
      </c>
      <c r="H740" s="545" t="s">
        <v>2572</v>
      </c>
      <c r="I740" s="537" t="s">
        <v>1398</v>
      </c>
      <c r="J740" s="429" t="s">
        <v>1398</v>
      </c>
      <c r="K740" s="565" t="s">
        <v>2505</v>
      </c>
      <c r="L740" s="566" t="s">
        <v>2506</v>
      </c>
      <c r="M740" s="543">
        <v>4100</v>
      </c>
      <c r="N740" s="565" t="s">
        <v>2505</v>
      </c>
      <c r="O740" s="566" t="s">
        <v>1420</v>
      </c>
      <c r="P740" s="543">
        <v>4100</v>
      </c>
    </row>
    <row r="741" spans="1:16" ht="13.5" customHeight="1" x14ac:dyDescent="0.2">
      <c r="A741" s="544" t="s">
        <v>2499</v>
      </c>
      <c r="B741" s="537" t="s">
        <v>2500</v>
      </c>
      <c r="C741" s="537" t="s">
        <v>88</v>
      </c>
      <c r="D741" s="545" t="s">
        <v>2501</v>
      </c>
      <c r="E741" s="543">
        <v>4100</v>
      </c>
      <c r="F741" s="537" t="s">
        <v>2650</v>
      </c>
      <c r="G741" s="545" t="s">
        <v>2651</v>
      </c>
      <c r="H741" s="545" t="s">
        <v>2572</v>
      </c>
      <c r="I741" s="537" t="s">
        <v>1398</v>
      </c>
      <c r="J741" s="429" t="s">
        <v>1398</v>
      </c>
      <c r="K741" s="565" t="s">
        <v>2505</v>
      </c>
      <c r="L741" s="566" t="s">
        <v>2506</v>
      </c>
      <c r="M741" s="543">
        <v>4100</v>
      </c>
      <c r="N741" s="565" t="s">
        <v>2505</v>
      </c>
      <c r="O741" s="566" t="s">
        <v>1420</v>
      </c>
      <c r="P741" s="543">
        <v>4100</v>
      </c>
    </row>
    <row r="742" spans="1:16" ht="13.5" customHeight="1" x14ac:dyDescent="0.2">
      <c r="A742" s="544" t="s">
        <v>2499</v>
      </c>
      <c r="B742" s="537" t="s">
        <v>2500</v>
      </c>
      <c r="C742" s="537" t="s">
        <v>88</v>
      </c>
      <c r="D742" s="545" t="s">
        <v>2501</v>
      </c>
      <c r="E742" s="543">
        <v>4100</v>
      </c>
      <c r="F742" s="537" t="s">
        <v>2652</v>
      </c>
      <c r="G742" s="545" t="s">
        <v>2653</v>
      </c>
      <c r="H742" s="545" t="s">
        <v>2572</v>
      </c>
      <c r="I742" s="537" t="s">
        <v>1398</v>
      </c>
      <c r="J742" s="429" t="s">
        <v>1398</v>
      </c>
      <c r="K742" s="565" t="s">
        <v>2505</v>
      </c>
      <c r="L742" s="566" t="s">
        <v>2506</v>
      </c>
      <c r="M742" s="543">
        <v>4100</v>
      </c>
      <c r="N742" s="565" t="s">
        <v>2505</v>
      </c>
      <c r="O742" s="566" t="s">
        <v>1420</v>
      </c>
      <c r="P742" s="543">
        <v>4100</v>
      </c>
    </row>
    <row r="743" spans="1:16" ht="13.5" customHeight="1" x14ac:dyDescent="0.2">
      <c r="A743" s="544" t="s">
        <v>2499</v>
      </c>
      <c r="B743" s="537" t="s">
        <v>2500</v>
      </c>
      <c r="C743" s="537" t="s">
        <v>88</v>
      </c>
      <c r="D743" s="545" t="s">
        <v>2501</v>
      </c>
      <c r="E743" s="543">
        <v>4100</v>
      </c>
      <c r="F743" s="537" t="s">
        <v>2654</v>
      </c>
      <c r="G743" s="545" t="s">
        <v>2655</v>
      </c>
      <c r="H743" s="545" t="s">
        <v>2572</v>
      </c>
      <c r="I743" s="537" t="s">
        <v>1398</v>
      </c>
      <c r="J743" s="429" t="s">
        <v>1398</v>
      </c>
      <c r="K743" s="565" t="s">
        <v>2505</v>
      </c>
      <c r="L743" s="566" t="s">
        <v>2506</v>
      </c>
      <c r="M743" s="543">
        <v>4100</v>
      </c>
      <c r="N743" s="565" t="s">
        <v>2505</v>
      </c>
      <c r="O743" s="566" t="s">
        <v>1420</v>
      </c>
      <c r="P743" s="543">
        <v>4100</v>
      </c>
    </row>
    <row r="744" spans="1:16" ht="13.5" customHeight="1" x14ac:dyDescent="0.2">
      <c r="A744" s="544" t="s">
        <v>2499</v>
      </c>
      <c r="B744" s="537" t="s">
        <v>2500</v>
      </c>
      <c r="C744" s="537" t="s">
        <v>88</v>
      </c>
      <c r="D744" s="545" t="s">
        <v>2501</v>
      </c>
      <c r="E744" s="543">
        <v>4100</v>
      </c>
      <c r="F744" s="537" t="s">
        <v>2656</v>
      </c>
      <c r="G744" s="545" t="s">
        <v>2657</v>
      </c>
      <c r="H744" s="545" t="s">
        <v>1808</v>
      </c>
      <c r="I744" s="537" t="s">
        <v>1398</v>
      </c>
      <c r="J744" s="429" t="s">
        <v>1398</v>
      </c>
      <c r="K744" s="565" t="s">
        <v>2505</v>
      </c>
      <c r="L744" s="566" t="s">
        <v>2506</v>
      </c>
      <c r="M744" s="543">
        <v>4100</v>
      </c>
      <c r="N744" s="565" t="s">
        <v>2505</v>
      </c>
      <c r="O744" s="566" t="s">
        <v>1420</v>
      </c>
      <c r="P744" s="543">
        <v>4100</v>
      </c>
    </row>
    <row r="745" spans="1:16" ht="13.5" customHeight="1" x14ac:dyDescent="0.2">
      <c r="A745" s="544" t="s">
        <v>2499</v>
      </c>
      <c r="B745" s="537" t="s">
        <v>2500</v>
      </c>
      <c r="C745" s="537" t="s">
        <v>88</v>
      </c>
      <c r="D745" s="545" t="s">
        <v>2501</v>
      </c>
      <c r="E745" s="543">
        <v>4100</v>
      </c>
      <c r="F745" s="537" t="s">
        <v>2658</v>
      </c>
      <c r="G745" s="545" t="s">
        <v>2659</v>
      </c>
      <c r="H745" s="545" t="s">
        <v>1808</v>
      </c>
      <c r="I745" s="537" t="s">
        <v>1398</v>
      </c>
      <c r="J745" s="429" t="s">
        <v>1398</v>
      </c>
      <c r="K745" s="565" t="s">
        <v>2505</v>
      </c>
      <c r="L745" s="566" t="s">
        <v>2506</v>
      </c>
      <c r="M745" s="543">
        <v>4100</v>
      </c>
      <c r="N745" s="565" t="s">
        <v>2505</v>
      </c>
      <c r="O745" s="566" t="s">
        <v>1420</v>
      </c>
      <c r="P745" s="543">
        <v>4100</v>
      </c>
    </row>
    <row r="746" spans="1:16" ht="13.5" customHeight="1" x14ac:dyDescent="0.2">
      <c r="A746" s="544" t="s">
        <v>2499</v>
      </c>
      <c r="B746" s="537" t="s">
        <v>2500</v>
      </c>
      <c r="C746" s="537" t="s">
        <v>88</v>
      </c>
      <c r="D746" s="545" t="s">
        <v>2527</v>
      </c>
      <c r="E746" s="543">
        <v>6500</v>
      </c>
      <c r="F746" s="537" t="s">
        <v>2548</v>
      </c>
      <c r="G746" s="545" t="s">
        <v>2549</v>
      </c>
      <c r="H746" s="545" t="s">
        <v>1835</v>
      </c>
      <c r="I746" s="537" t="s">
        <v>1398</v>
      </c>
      <c r="J746" s="429" t="s">
        <v>1398</v>
      </c>
      <c r="K746" s="565" t="s">
        <v>2505</v>
      </c>
      <c r="L746" s="566" t="s">
        <v>2506</v>
      </c>
      <c r="M746" s="543">
        <v>6500</v>
      </c>
      <c r="N746" s="565" t="s">
        <v>2505</v>
      </c>
      <c r="O746" s="566" t="s">
        <v>1420</v>
      </c>
      <c r="P746" s="543">
        <v>6500</v>
      </c>
    </row>
    <row r="747" spans="1:16" ht="13.5" customHeight="1" x14ac:dyDescent="0.2">
      <c r="A747" s="544" t="s">
        <v>2499</v>
      </c>
      <c r="B747" s="537" t="s">
        <v>2500</v>
      </c>
      <c r="C747" s="537" t="s">
        <v>88</v>
      </c>
      <c r="D747" s="545" t="s">
        <v>2527</v>
      </c>
      <c r="E747" s="543">
        <v>3300</v>
      </c>
      <c r="F747" s="537" t="s">
        <v>2660</v>
      </c>
      <c r="G747" s="545" t="s">
        <v>2661</v>
      </c>
      <c r="H747" s="545" t="s">
        <v>1740</v>
      </c>
      <c r="I747" s="537" t="s">
        <v>1398</v>
      </c>
      <c r="J747" s="429" t="s">
        <v>1398</v>
      </c>
      <c r="K747" s="565" t="s">
        <v>2505</v>
      </c>
      <c r="L747" s="566" t="s">
        <v>2506</v>
      </c>
      <c r="M747" s="543">
        <v>3300</v>
      </c>
      <c r="N747" s="565" t="s">
        <v>2505</v>
      </c>
      <c r="O747" s="566" t="s">
        <v>1420</v>
      </c>
      <c r="P747" s="543">
        <v>3300</v>
      </c>
    </row>
    <row r="748" spans="1:16" ht="13.5" customHeight="1" x14ac:dyDescent="0.2">
      <c r="A748" s="544" t="s">
        <v>2499</v>
      </c>
      <c r="B748" s="537" t="s">
        <v>2500</v>
      </c>
      <c r="C748" s="537" t="s">
        <v>88</v>
      </c>
      <c r="D748" s="545" t="s">
        <v>2527</v>
      </c>
      <c r="E748" s="543">
        <v>3300</v>
      </c>
      <c r="F748" s="537" t="s">
        <v>2548</v>
      </c>
      <c r="G748" s="545" t="s">
        <v>2549</v>
      </c>
      <c r="H748" s="545" t="s">
        <v>1740</v>
      </c>
      <c r="I748" s="537" t="s">
        <v>1398</v>
      </c>
      <c r="J748" s="429" t="s">
        <v>1398</v>
      </c>
      <c r="K748" s="565" t="s">
        <v>2505</v>
      </c>
      <c r="L748" s="566" t="s">
        <v>2506</v>
      </c>
      <c r="M748" s="543">
        <v>3300</v>
      </c>
      <c r="N748" s="565" t="s">
        <v>2505</v>
      </c>
      <c r="O748" s="566" t="s">
        <v>1420</v>
      </c>
      <c r="P748" s="543">
        <v>3300</v>
      </c>
    </row>
    <row r="749" spans="1:16" ht="13.5" customHeight="1" x14ac:dyDescent="0.2">
      <c r="A749" s="544" t="s">
        <v>2499</v>
      </c>
      <c r="B749" s="537" t="s">
        <v>2500</v>
      </c>
      <c r="C749" s="537" t="s">
        <v>88</v>
      </c>
      <c r="D749" s="545" t="s">
        <v>2527</v>
      </c>
      <c r="E749" s="543">
        <v>3300</v>
      </c>
      <c r="F749" s="537" t="s">
        <v>2662</v>
      </c>
      <c r="G749" s="545" t="s">
        <v>2663</v>
      </c>
      <c r="H749" s="545" t="s">
        <v>1740</v>
      </c>
      <c r="I749" s="537" t="s">
        <v>1398</v>
      </c>
      <c r="J749" s="429" t="s">
        <v>1398</v>
      </c>
      <c r="K749" s="565" t="s">
        <v>2505</v>
      </c>
      <c r="L749" s="566" t="s">
        <v>2506</v>
      </c>
      <c r="M749" s="543">
        <v>3300</v>
      </c>
      <c r="N749" s="565" t="s">
        <v>2505</v>
      </c>
      <c r="O749" s="566" t="s">
        <v>1420</v>
      </c>
      <c r="P749" s="543">
        <v>3300</v>
      </c>
    </row>
    <row r="750" spans="1:16" ht="13.5" customHeight="1" x14ac:dyDescent="0.2">
      <c r="A750" s="544" t="s">
        <v>2499</v>
      </c>
      <c r="B750" s="537" t="s">
        <v>2500</v>
      </c>
      <c r="C750" s="537" t="s">
        <v>88</v>
      </c>
      <c r="D750" s="545" t="s">
        <v>2527</v>
      </c>
      <c r="E750" s="543">
        <v>3300</v>
      </c>
      <c r="F750" s="537" t="s">
        <v>2664</v>
      </c>
      <c r="G750" s="545" t="s">
        <v>2665</v>
      </c>
      <c r="H750" s="545" t="s">
        <v>1740</v>
      </c>
      <c r="I750" s="537" t="s">
        <v>1398</v>
      </c>
      <c r="J750" s="429" t="s">
        <v>1398</v>
      </c>
      <c r="K750" s="565" t="s">
        <v>2505</v>
      </c>
      <c r="L750" s="566" t="s">
        <v>2506</v>
      </c>
      <c r="M750" s="543">
        <v>3300</v>
      </c>
      <c r="N750" s="565" t="s">
        <v>2505</v>
      </c>
      <c r="O750" s="566" t="s">
        <v>1420</v>
      </c>
      <c r="P750" s="543">
        <v>3300</v>
      </c>
    </row>
    <row r="751" spans="1:16" ht="13.5" customHeight="1" x14ac:dyDescent="0.2">
      <c r="A751" s="544" t="s">
        <v>2499</v>
      </c>
      <c r="B751" s="537" t="s">
        <v>2500</v>
      </c>
      <c r="C751" s="537" t="s">
        <v>88</v>
      </c>
      <c r="D751" s="545" t="s">
        <v>2527</v>
      </c>
      <c r="E751" s="543">
        <v>3300</v>
      </c>
      <c r="F751" s="537" t="s">
        <v>2666</v>
      </c>
      <c r="G751" s="545" t="s">
        <v>2667</v>
      </c>
      <c r="H751" s="545" t="s">
        <v>1740</v>
      </c>
      <c r="I751" s="537" t="s">
        <v>1398</v>
      </c>
      <c r="J751" s="429" t="s">
        <v>1398</v>
      </c>
      <c r="K751" s="565" t="s">
        <v>2505</v>
      </c>
      <c r="L751" s="566" t="s">
        <v>2506</v>
      </c>
      <c r="M751" s="543">
        <v>3300</v>
      </c>
      <c r="N751" s="565" t="s">
        <v>2505</v>
      </c>
      <c r="O751" s="566" t="s">
        <v>1420</v>
      </c>
      <c r="P751" s="543">
        <v>3300</v>
      </c>
    </row>
    <row r="752" spans="1:16" ht="13.5" customHeight="1" x14ac:dyDescent="0.2">
      <c r="A752" s="544" t="s">
        <v>2499</v>
      </c>
      <c r="B752" s="537" t="s">
        <v>2500</v>
      </c>
      <c r="C752" s="537" t="s">
        <v>88</v>
      </c>
      <c r="D752" s="545" t="s">
        <v>2527</v>
      </c>
      <c r="E752" s="543">
        <v>3300</v>
      </c>
      <c r="F752" s="537" t="s">
        <v>2548</v>
      </c>
      <c r="G752" s="545" t="s">
        <v>2549</v>
      </c>
      <c r="H752" s="545" t="s">
        <v>1974</v>
      </c>
      <c r="I752" s="537" t="s">
        <v>1398</v>
      </c>
      <c r="J752" s="429" t="s">
        <v>1398</v>
      </c>
      <c r="K752" s="565" t="s">
        <v>2505</v>
      </c>
      <c r="L752" s="566" t="s">
        <v>2506</v>
      </c>
      <c r="M752" s="543">
        <v>3300</v>
      </c>
      <c r="N752" s="565" t="s">
        <v>2505</v>
      </c>
      <c r="O752" s="566" t="s">
        <v>1420</v>
      </c>
      <c r="P752" s="543">
        <v>3300</v>
      </c>
    </row>
    <row r="753" spans="1:16" ht="13.5" customHeight="1" x14ac:dyDescent="0.2">
      <c r="A753" s="544" t="s">
        <v>2499</v>
      </c>
      <c r="B753" s="537" t="s">
        <v>2500</v>
      </c>
      <c r="C753" s="537" t="s">
        <v>88</v>
      </c>
      <c r="D753" s="545" t="s">
        <v>2527</v>
      </c>
      <c r="E753" s="543">
        <v>3300</v>
      </c>
      <c r="F753" s="537" t="s">
        <v>2668</v>
      </c>
      <c r="G753" s="545" t="s">
        <v>2669</v>
      </c>
      <c r="H753" s="545" t="s">
        <v>2572</v>
      </c>
      <c r="I753" s="537" t="s">
        <v>1398</v>
      </c>
      <c r="J753" s="429" t="s">
        <v>1398</v>
      </c>
      <c r="K753" s="565" t="s">
        <v>2505</v>
      </c>
      <c r="L753" s="566" t="s">
        <v>2506</v>
      </c>
      <c r="M753" s="543">
        <v>3300</v>
      </c>
      <c r="N753" s="565" t="s">
        <v>2505</v>
      </c>
      <c r="O753" s="566" t="s">
        <v>1420</v>
      </c>
      <c r="P753" s="543">
        <v>3300</v>
      </c>
    </row>
    <row r="754" spans="1:16" ht="13.5" customHeight="1" x14ac:dyDescent="0.2">
      <c r="A754" s="544" t="s">
        <v>2499</v>
      </c>
      <c r="B754" s="537" t="s">
        <v>2500</v>
      </c>
      <c r="C754" s="537" t="s">
        <v>88</v>
      </c>
      <c r="D754" s="545" t="s">
        <v>2527</v>
      </c>
      <c r="E754" s="543">
        <v>3300</v>
      </c>
      <c r="F754" s="537" t="s">
        <v>2670</v>
      </c>
      <c r="G754" s="545" t="s">
        <v>2671</v>
      </c>
      <c r="H754" s="545" t="s">
        <v>2572</v>
      </c>
      <c r="I754" s="537" t="s">
        <v>1398</v>
      </c>
      <c r="J754" s="429" t="s">
        <v>1398</v>
      </c>
      <c r="K754" s="565" t="s">
        <v>2505</v>
      </c>
      <c r="L754" s="566" t="s">
        <v>2506</v>
      </c>
      <c r="M754" s="543">
        <v>3300</v>
      </c>
      <c r="N754" s="565" t="s">
        <v>2505</v>
      </c>
      <c r="O754" s="566" t="s">
        <v>1420</v>
      </c>
      <c r="P754" s="543">
        <v>3300</v>
      </c>
    </row>
    <row r="755" spans="1:16" ht="13.5" customHeight="1" x14ac:dyDescent="0.2">
      <c r="A755" s="544" t="s">
        <v>2499</v>
      </c>
      <c r="B755" s="537" t="s">
        <v>2500</v>
      </c>
      <c r="C755" s="537" t="s">
        <v>88</v>
      </c>
      <c r="D755" s="545" t="s">
        <v>2501</v>
      </c>
      <c r="E755" s="543">
        <v>2100</v>
      </c>
      <c r="F755" s="537" t="s">
        <v>2672</v>
      </c>
      <c r="G755" s="545" t="s">
        <v>2673</v>
      </c>
      <c r="H755" s="545" t="s">
        <v>1824</v>
      </c>
      <c r="I755" s="537" t="s">
        <v>1388</v>
      </c>
      <c r="J755" s="429" t="s">
        <v>1388</v>
      </c>
      <c r="K755" s="565" t="s">
        <v>2505</v>
      </c>
      <c r="L755" s="566" t="s">
        <v>2506</v>
      </c>
      <c r="M755" s="543">
        <v>2100</v>
      </c>
      <c r="N755" s="565" t="s">
        <v>2505</v>
      </c>
      <c r="O755" s="566" t="s">
        <v>1420</v>
      </c>
      <c r="P755" s="543">
        <v>2100</v>
      </c>
    </row>
    <row r="756" spans="1:16" ht="13.5" customHeight="1" x14ac:dyDescent="0.2">
      <c r="A756" s="544" t="s">
        <v>2499</v>
      </c>
      <c r="B756" s="537" t="s">
        <v>2500</v>
      </c>
      <c r="C756" s="537" t="s">
        <v>88</v>
      </c>
      <c r="D756" s="545" t="s">
        <v>2501</v>
      </c>
      <c r="E756" s="543">
        <v>1400</v>
      </c>
      <c r="F756" s="537" t="s">
        <v>2674</v>
      </c>
      <c r="G756" s="545" t="s">
        <v>2675</v>
      </c>
      <c r="H756" s="545" t="s">
        <v>2676</v>
      </c>
      <c r="I756" s="537" t="s">
        <v>1388</v>
      </c>
      <c r="J756" s="429" t="s">
        <v>1388</v>
      </c>
      <c r="K756" s="565" t="s">
        <v>2505</v>
      </c>
      <c r="L756" s="566" t="s">
        <v>2506</v>
      </c>
      <c r="M756" s="543">
        <v>1400</v>
      </c>
      <c r="N756" s="565" t="s">
        <v>2505</v>
      </c>
      <c r="O756" s="566" t="s">
        <v>1420</v>
      </c>
      <c r="P756" s="543">
        <v>1400</v>
      </c>
    </row>
    <row r="757" spans="1:16" ht="13.5" customHeight="1" x14ac:dyDescent="0.2">
      <c r="A757" s="544" t="s">
        <v>2499</v>
      </c>
      <c r="B757" s="537" t="s">
        <v>2500</v>
      </c>
      <c r="C757" s="537" t="s">
        <v>88</v>
      </c>
      <c r="D757" s="545" t="s">
        <v>2501</v>
      </c>
      <c r="E757" s="543">
        <v>1400</v>
      </c>
      <c r="F757" s="537" t="s">
        <v>2677</v>
      </c>
      <c r="G757" s="545" t="s">
        <v>2678</v>
      </c>
      <c r="H757" s="545" t="s">
        <v>1824</v>
      </c>
      <c r="I757" s="537" t="s">
        <v>1388</v>
      </c>
      <c r="J757" s="429" t="s">
        <v>1388</v>
      </c>
      <c r="K757" s="565" t="s">
        <v>2505</v>
      </c>
      <c r="L757" s="566" t="s">
        <v>2506</v>
      </c>
      <c r="M757" s="543">
        <v>1400</v>
      </c>
      <c r="N757" s="565" t="s">
        <v>2505</v>
      </c>
      <c r="O757" s="566" t="s">
        <v>1420</v>
      </c>
      <c r="P757" s="543">
        <v>1400</v>
      </c>
    </row>
    <row r="758" spans="1:16" ht="13.5" customHeight="1" x14ac:dyDescent="0.2">
      <c r="A758" s="544" t="s">
        <v>2499</v>
      </c>
      <c r="B758" s="537" t="s">
        <v>2500</v>
      </c>
      <c r="C758" s="537" t="s">
        <v>88</v>
      </c>
      <c r="D758" s="545" t="s">
        <v>2501</v>
      </c>
      <c r="E758" s="543">
        <v>1400</v>
      </c>
      <c r="F758" s="537" t="s">
        <v>2679</v>
      </c>
      <c r="G758" s="545" t="s">
        <v>2680</v>
      </c>
      <c r="H758" s="545" t="s">
        <v>2676</v>
      </c>
      <c r="I758" s="537" t="s">
        <v>1388</v>
      </c>
      <c r="J758" s="429" t="s">
        <v>1388</v>
      </c>
      <c r="K758" s="565" t="s">
        <v>2505</v>
      </c>
      <c r="L758" s="566" t="s">
        <v>2506</v>
      </c>
      <c r="M758" s="543">
        <v>1400</v>
      </c>
      <c r="N758" s="565" t="s">
        <v>2505</v>
      </c>
      <c r="O758" s="566" t="s">
        <v>1420</v>
      </c>
      <c r="P758" s="543">
        <v>1400</v>
      </c>
    </row>
    <row r="759" spans="1:16" ht="13.5" customHeight="1" x14ac:dyDescent="0.2">
      <c r="A759" s="544" t="s">
        <v>2499</v>
      </c>
      <c r="B759" s="537" t="s">
        <v>2500</v>
      </c>
      <c r="C759" s="537" t="s">
        <v>88</v>
      </c>
      <c r="D759" s="545" t="s">
        <v>2501</v>
      </c>
      <c r="E759" s="543">
        <v>1400</v>
      </c>
      <c r="F759" s="537" t="s">
        <v>2681</v>
      </c>
      <c r="G759" s="545" t="s">
        <v>2682</v>
      </c>
      <c r="H759" s="545" t="s">
        <v>1824</v>
      </c>
      <c r="I759" s="537" t="s">
        <v>1388</v>
      </c>
      <c r="J759" s="429" t="s">
        <v>1388</v>
      </c>
      <c r="K759" s="565" t="s">
        <v>2505</v>
      </c>
      <c r="L759" s="566" t="s">
        <v>2506</v>
      </c>
      <c r="M759" s="543">
        <v>1400</v>
      </c>
      <c r="N759" s="565" t="s">
        <v>2505</v>
      </c>
      <c r="O759" s="566" t="s">
        <v>1420</v>
      </c>
      <c r="P759" s="543">
        <v>1400</v>
      </c>
    </row>
    <row r="760" spans="1:16" ht="13.5" customHeight="1" x14ac:dyDescent="0.2">
      <c r="A760" s="544" t="s">
        <v>2499</v>
      </c>
      <c r="B760" s="537" t="s">
        <v>2500</v>
      </c>
      <c r="C760" s="537" t="s">
        <v>88</v>
      </c>
      <c r="D760" s="545" t="s">
        <v>2501</v>
      </c>
      <c r="E760" s="543">
        <v>1400</v>
      </c>
      <c r="F760" s="537" t="s">
        <v>2683</v>
      </c>
      <c r="G760" s="545" t="s">
        <v>2684</v>
      </c>
      <c r="H760" s="545" t="s">
        <v>2676</v>
      </c>
      <c r="I760" s="537" t="s">
        <v>1388</v>
      </c>
      <c r="J760" s="429" t="s">
        <v>1388</v>
      </c>
      <c r="K760" s="565" t="s">
        <v>2505</v>
      </c>
      <c r="L760" s="566" t="s">
        <v>2506</v>
      </c>
      <c r="M760" s="543">
        <v>1400</v>
      </c>
      <c r="N760" s="565" t="s">
        <v>2505</v>
      </c>
      <c r="O760" s="566" t="s">
        <v>1420</v>
      </c>
      <c r="P760" s="543">
        <v>1400</v>
      </c>
    </row>
    <row r="761" spans="1:16" ht="13.5" customHeight="1" x14ac:dyDescent="0.2">
      <c r="A761" s="544" t="s">
        <v>2499</v>
      </c>
      <c r="B761" s="537" t="s">
        <v>2500</v>
      </c>
      <c r="C761" s="537" t="s">
        <v>88</v>
      </c>
      <c r="D761" s="545" t="s">
        <v>2501</v>
      </c>
      <c r="E761" s="543">
        <v>1400</v>
      </c>
      <c r="F761" s="537" t="s">
        <v>2685</v>
      </c>
      <c r="G761" s="545" t="s">
        <v>2686</v>
      </c>
      <c r="H761" s="545" t="s">
        <v>2687</v>
      </c>
      <c r="I761" s="537" t="s">
        <v>1388</v>
      </c>
      <c r="J761" s="429" t="s">
        <v>1388</v>
      </c>
      <c r="K761" s="565" t="s">
        <v>2505</v>
      </c>
      <c r="L761" s="566" t="s">
        <v>2506</v>
      </c>
      <c r="M761" s="543">
        <v>1400</v>
      </c>
      <c r="N761" s="565" t="s">
        <v>2505</v>
      </c>
      <c r="O761" s="566" t="s">
        <v>1420</v>
      </c>
      <c r="P761" s="543">
        <v>1400</v>
      </c>
    </row>
    <row r="762" spans="1:16" ht="13.5" customHeight="1" x14ac:dyDescent="0.2">
      <c r="A762" s="544" t="s">
        <v>2499</v>
      </c>
      <c r="B762" s="537" t="s">
        <v>2500</v>
      </c>
      <c r="C762" s="537" t="s">
        <v>88</v>
      </c>
      <c r="D762" s="545" t="s">
        <v>2501</v>
      </c>
      <c r="E762" s="543">
        <v>1400</v>
      </c>
      <c r="F762" s="537" t="s">
        <v>2688</v>
      </c>
      <c r="G762" s="545" t="s">
        <v>2689</v>
      </c>
      <c r="H762" s="545" t="s">
        <v>1824</v>
      </c>
      <c r="I762" s="537" t="s">
        <v>1388</v>
      </c>
      <c r="J762" s="429" t="s">
        <v>1388</v>
      </c>
      <c r="K762" s="565" t="s">
        <v>2505</v>
      </c>
      <c r="L762" s="566" t="s">
        <v>2506</v>
      </c>
      <c r="M762" s="543">
        <v>1400</v>
      </c>
      <c r="N762" s="565" t="s">
        <v>2505</v>
      </c>
      <c r="O762" s="566" t="s">
        <v>1420</v>
      </c>
      <c r="P762" s="543">
        <v>1400</v>
      </c>
    </row>
    <row r="763" spans="1:16" ht="13.5" customHeight="1" x14ac:dyDescent="0.2">
      <c r="A763" s="544" t="s">
        <v>2499</v>
      </c>
      <c r="B763" s="537" t="s">
        <v>2500</v>
      </c>
      <c r="C763" s="537" t="s">
        <v>88</v>
      </c>
      <c r="D763" s="545" t="s">
        <v>2501</v>
      </c>
      <c r="E763" s="543">
        <v>1400</v>
      </c>
      <c r="F763" s="537" t="s">
        <v>2690</v>
      </c>
      <c r="G763" s="545" t="s">
        <v>2691</v>
      </c>
      <c r="H763" s="545" t="s">
        <v>2676</v>
      </c>
      <c r="I763" s="537" t="s">
        <v>1388</v>
      </c>
      <c r="J763" s="429" t="s">
        <v>1388</v>
      </c>
      <c r="K763" s="565" t="s">
        <v>2505</v>
      </c>
      <c r="L763" s="566" t="s">
        <v>2506</v>
      </c>
      <c r="M763" s="543">
        <v>1400</v>
      </c>
      <c r="N763" s="565" t="s">
        <v>2505</v>
      </c>
      <c r="O763" s="566" t="s">
        <v>1420</v>
      </c>
      <c r="P763" s="543">
        <v>1400</v>
      </c>
    </row>
    <row r="764" spans="1:16" ht="13.5" customHeight="1" x14ac:dyDescent="0.2">
      <c r="A764" s="544" t="s">
        <v>2499</v>
      </c>
      <c r="B764" s="537" t="s">
        <v>2500</v>
      </c>
      <c r="C764" s="537" t="s">
        <v>88</v>
      </c>
      <c r="D764" s="545" t="s">
        <v>2501</v>
      </c>
      <c r="E764" s="543">
        <v>2100</v>
      </c>
      <c r="F764" s="537" t="s">
        <v>2692</v>
      </c>
      <c r="G764" s="545" t="s">
        <v>2693</v>
      </c>
      <c r="H764" s="545" t="s">
        <v>1824</v>
      </c>
      <c r="I764" s="537" t="s">
        <v>1388</v>
      </c>
      <c r="J764" s="429" t="s">
        <v>1388</v>
      </c>
      <c r="K764" s="565" t="s">
        <v>2505</v>
      </c>
      <c r="L764" s="566" t="s">
        <v>2506</v>
      </c>
      <c r="M764" s="543">
        <v>2100</v>
      </c>
      <c r="N764" s="565" t="s">
        <v>2505</v>
      </c>
      <c r="O764" s="566" t="s">
        <v>1420</v>
      </c>
      <c r="P764" s="543">
        <v>2100</v>
      </c>
    </row>
    <row r="765" spans="1:16" ht="13.5" customHeight="1" x14ac:dyDescent="0.2">
      <c r="A765" s="544" t="s">
        <v>2499</v>
      </c>
      <c r="B765" s="537" t="s">
        <v>2500</v>
      </c>
      <c r="C765" s="537" t="s">
        <v>88</v>
      </c>
      <c r="D765" s="545" t="s">
        <v>2501</v>
      </c>
      <c r="E765" s="543">
        <v>1600</v>
      </c>
      <c r="F765" s="537" t="s">
        <v>2694</v>
      </c>
      <c r="G765" s="545" t="s">
        <v>2695</v>
      </c>
      <c r="H765" s="545" t="s">
        <v>2676</v>
      </c>
      <c r="I765" s="537" t="s">
        <v>1388</v>
      </c>
      <c r="J765" s="429" t="s">
        <v>1388</v>
      </c>
      <c r="K765" s="565" t="s">
        <v>2505</v>
      </c>
      <c r="L765" s="566" t="s">
        <v>2506</v>
      </c>
      <c r="M765" s="543">
        <v>1600</v>
      </c>
      <c r="N765" s="565" t="s">
        <v>2505</v>
      </c>
      <c r="O765" s="566" t="s">
        <v>1420</v>
      </c>
      <c r="P765" s="543">
        <v>1600</v>
      </c>
    </row>
    <row r="766" spans="1:16" ht="13.5" customHeight="1" x14ac:dyDescent="0.2">
      <c r="A766" s="544" t="s">
        <v>2499</v>
      </c>
      <c r="B766" s="537" t="s">
        <v>2500</v>
      </c>
      <c r="C766" s="537" t="s">
        <v>88</v>
      </c>
      <c r="D766" s="545" t="s">
        <v>2501</v>
      </c>
      <c r="E766" s="543">
        <v>1600</v>
      </c>
      <c r="F766" s="537" t="s">
        <v>2696</v>
      </c>
      <c r="G766" s="545" t="s">
        <v>2697</v>
      </c>
      <c r="H766" s="545" t="s">
        <v>2698</v>
      </c>
      <c r="I766" s="537" t="s">
        <v>1388</v>
      </c>
      <c r="J766" s="429" t="s">
        <v>1388</v>
      </c>
      <c r="K766" s="565" t="s">
        <v>2505</v>
      </c>
      <c r="L766" s="566" t="s">
        <v>2506</v>
      </c>
      <c r="M766" s="543">
        <v>1600</v>
      </c>
      <c r="N766" s="565" t="s">
        <v>2505</v>
      </c>
      <c r="O766" s="566" t="s">
        <v>1420</v>
      </c>
      <c r="P766" s="543">
        <v>1600</v>
      </c>
    </row>
    <row r="767" spans="1:16" ht="13.5" customHeight="1" x14ac:dyDescent="0.2">
      <c r="A767" s="544" t="s">
        <v>2499</v>
      </c>
      <c r="B767" s="537" t="s">
        <v>2500</v>
      </c>
      <c r="C767" s="537" t="s">
        <v>88</v>
      </c>
      <c r="D767" s="545" t="s">
        <v>2501</v>
      </c>
      <c r="E767" s="543">
        <v>2100</v>
      </c>
      <c r="F767" s="537" t="s">
        <v>2548</v>
      </c>
      <c r="G767" s="545" t="s">
        <v>2549</v>
      </c>
      <c r="H767" s="545" t="s">
        <v>1824</v>
      </c>
      <c r="I767" s="537" t="s">
        <v>1388</v>
      </c>
      <c r="J767" s="429" t="s">
        <v>1388</v>
      </c>
      <c r="K767" s="565" t="s">
        <v>2505</v>
      </c>
      <c r="L767" s="566" t="s">
        <v>2506</v>
      </c>
      <c r="M767" s="543">
        <v>2100</v>
      </c>
      <c r="N767" s="565" t="s">
        <v>2505</v>
      </c>
      <c r="O767" s="566" t="s">
        <v>1420</v>
      </c>
      <c r="P767" s="543">
        <v>2100</v>
      </c>
    </row>
    <row r="768" spans="1:16" ht="13.5" customHeight="1" x14ac:dyDescent="0.2">
      <c r="A768" s="544" t="s">
        <v>2499</v>
      </c>
      <c r="B768" s="537" t="s">
        <v>2500</v>
      </c>
      <c r="C768" s="537" t="s">
        <v>88</v>
      </c>
      <c r="D768" s="545" t="s">
        <v>2501</v>
      </c>
      <c r="E768" s="543">
        <v>1600</v>
      </c>
      <c r="F768" s="537" t="s">
        <v>2699</v>
      </c>
      <c r="G768" s="545" t="s">
        <v>2700</v>
      </c>
      <c r="H768" s="545" t="s">
        <v>2701</v>
      </c>
      <c r="I768" s="537" t="s">
        <v>1388</v>
      </c>
      <c r="J768" s="429" t="s">
        <v>1388</v>
      </c>
      <c r="K768" s="565" t="s">
        <v>2505</v>
      </c>
      <c r="L768" s="566" t="s">
        <v>2506</v>
      </c>
      <c r="M768" s="543">
        <v>1600</v>
      </c>
      <c r="N768" s="565" t="s">
        <v>2505</v>
      </c>
      <c r="O768" s="566" t="s">
        <v>1420</v>
      </c>
      <c r="P768" s="543">
        <v>1600</v>
      </c>
    </row>
    <row r="769" spans="1:16" ht="13.5" customHeight="1" x14ac:dyDescent="0.2">
      <c r="A769" s="544" t="s">
        <v>2499</v>
      </c>
      <c r="B769" s="537" t="s">
        <v>2500</v>
      </c>
      <c r="C769" s="537" t="s">
        <v>88</v>
      </c>
      <c r="D769" s="545" t="s">
        <v>2501</v>
      </c>
      <c r="E769" s="543">
        <v>2100</v>
      </c>
      <c r="F769" s="537" t="s">
        <v>2702</v>
      </c>
      <c r="G769" s="545" t="s">
        <v>2703</v>
      </c>
      <c r="H769" s="545" t="s">
        <v>1824</v>
      </c>
      <c r="I769" s="537" t="s">
        <v>1388</v>
      </c>
      <c r="J769" s="429" t="s">
        <v>1388</v>
      </c>
      <c r="K769" s="565" t="s">
        <v>2505</v>
      </c>
      <c r="L769" s="566" t="s">
        <v>2506</v>
      </c>
      <c r="M769" s="543">
        <v>2100</v>
      </c>
      <c r="N769" s="565" t="s">
        <v>2505</v>
      </c>
      <c r="O769" s="566" t="s">
        <v>1420</v>
      </c>
      <c r="P769" s="543">
        <v>2100</v>
      </c>
    </row>
    <row r="770" spans="1:16" ht="13.5" customHeight="1" x14ac:dyDescent="0.2">
      <c r="A770" s="544" t="s">
        <v>2499</v>
      </c>
      <c r="B770" s="537" t="s">
        <v>2500</v>
      </c>
      <c r="C770" s="537" t="s">
        <v>88</v>
      </c>
      <c r="D770" s="545" t="s">
        <v>2501</v>
      </c>
      <c r="E770" s="543">
        <v>2100</v>
      </c>
      <c r="F770" s="537" t="s">
        <v>2704</v>
      </c>
      <c r="G770" s="545" t="s">
        <v>2705</v>
      </c>
      <c r="H770" s="545" t="s">
        <v>1824</v>
      </c>
      <c r="I770" s="537" t="s">
        <v>1388</v>
      </c>
      <c r="J770" s="429" t="s">
        <v>1388</v>
      </c>
      <c r="K770" s="565" t="s">
        <v>2505</v>
      </c>
      <c r="L770" s="566" t="s">
        <v>2506</v>
      </c>
      <c r="M770" s="543">
        <v>2100</v>
      </c>
      <c r="N770" s="565" t="s">
        <v>2505</v>
      </c>
      <c r="O770" s="566" t="s">
        <v>1420</v>
      </c>
      <c r="P770" s="543">
        <v>2100</v>
      </c>
    </row>
    <row r="771" spans="1:16" ht="13.5" customHeight="1" x14ac:dyDescent="0.2">
      <c r="A771" s="544" t="s">
        <v>2499</v>
      </c>
      <c r="B771" s="537" t="s">
        <v>2500</v>
      </c>
      <c r="C771" s="537" t="s">
        <v>88</v>
      </c>
      <c r="D771" s="545" t="s">
        <v>2501</v>
      </c>
      <c r="E771" s="543">
        <v>2100</v>
      </c>
      <c r="F771" s="537" t="s">
        <v>2706</v>
      </c>
      <c r="G771" s="545" t="s">
        <v>2707</v>
      </c>
      <c r="H771" s="545" t="s">
        <v>1824</v>
      </c>
      <c r="I771" s="537" t="s">
        <v>1388</v>
      </c>
      <c r="J771" s="429" t="s">
        <v>1388</v>
      </c>
      <c r="K771" s="565" t="s">
        <v>2505</v>
      </c>
      <c r="L771" s="566" t="s">
        <v>2506</v>
      </c>
      <c r="M771" s="543">
        <v>2100</v>
      </c>
      <c r="N771" s="565" t="s">
        <v>2505</v>
      </c>
      <c r="O771" s="566" t="s">
        <v>1420</v>
      </c>
      <c r="P771" s="543">
        <v>2100</v>
      </c>
    </row>
    <row r="772" spans="1:16" ht="13.5" customHeight="1" x14ac:dyDescent="0.2">
      <c r="A772" s="544" t="s">
        <v>2499</v>
      </c>
      <c r="B772" s="537" t="s">
        <v>2500</v>
      </c>
      <c r="C772" s="537" t="s">
        <v>88</v>
      </c>
      <c r="D772" s="545" t="s">
        <v>2501</v>
      </c>
      <c r="E772" s="543">
        <v>2100</v>
      </c>
      <c r="F772" s="537" t="s">
        <v>2708</v>
      </c>
      <c r="G772" s="545" t="s">
        <v>2709</v>
      </c>
      <c r="H772" s="545" t="s">
        <v>1850</v>
      </c>
      <c r="I772" s="537" t="s">
        <v>1388</v>
      </c>
      <c r="J772" s="429" t="s">
        <v>1388</v>
      </c>
      <c r="K772" s="565" t="s">
        <v>2505</v>
      </c>
      <c r="L772" s="566" t="s">
        <v>2506</v>
      </c>
      <c r="M772" s="543">
        <v>2100</v>
      </c>
      <c r="N772" s="565" t="s">
        <v>2505</v>
      </c>
      <c r="O772" s="566" t="s">
        <v>1420</v>
      </c>
      <c r="P772" s="543">
        <v>2100</v>
      </c>
    </row>
    <row r="773" spans="1:16" ht="13.5" customHeight="1" x14ac:dyDescent="0.2">
      <c r="A773" s="544" t="s">
        <v>2499</v>
      </c>
      <c r="B773" s="537" t="s">
        <v>2500</v>
      </c>
      <c r="C773" s="537" t="s">
        <v>88</v>
      </c>
      <c r="D773" s="545" t="s">
        <v>2501</v>
      </c>
      <c r="E773" s="543">
        <v>2100</v>
      </c>
      <c r="F773" s="537" t="s">
        <v>2710</v>
      </c>
      <c r="G773" s="545" t="s">
        <v>2711</v>
      </c>
      <c r="H773" s="545" t="s">
        <v>1850</v>
      </c>
      <c r="I773" s="537" t="s">
        <v>1388</v>
      </c>
      <c r="J773" s="429" t="s">
        <v>1388</v>
      </c>
      <c r="K773" s="565" t="s">
        <v>2505</v>
      </c>
      <c r="L773" s="566" t="s">
        <v>2506</v>
      </c>
      <c r="M773" s="543">
        <v>2100</v>
      </c>
      <c r="N773" s="565" t="s">
        <v>2505</v>
      </c>
      <c r="O773" s="566" t="s">
        <v>1420</v>
      </c>
      <c r="P773" s="543">
        <v>2100</v>
      </c>
    </row>
    <row r="774" spans="1:16" ht="13.5" customHeight="1" x14ac:dyDescent="0.2">
      <c r="A774" s="544" t="s">
        <v>2499</v>
      </c>
      <c r="B774" s="537" t="s">
        <v>2500</v>
      </c>
      <c r="C774" s="537" t="s">
        <v>88</v>
      </c>
      <c r="D774" s="545" t="s">
        <v>2501</v>
      </c>
      <c r="E774" s="543">
        <v>2100</v>
      </c>
      <c r="F774" s="537" t="s">
        <v>2712</v>
      </c>
      <c r="G774" s="545" t="s">
        <v>2713</v>
      </c>
      <c r="H774" s="545" t="s">
        <v>1850</v>
      </c>
      <c r="I774" s="537" t="s">
        <v>1388</v>
      </c>
      <c r="J774" s="429" t="s">
        <v>1388</v>
      </c>
      <c r="K774" s="565" t="s">
        <v>2505</v>
      </c>
      <c r="L774" s="566" t="s">
        <v>2506</v>
      </c>
      <c r="M774" s="543">
        <v>2100</v>
      </c>
      <c r="N774" s="565" t="s">
        <v>2505</v>
      </c>
      <c r="O774" s="566" t="s">
        <v>1420</v>
      </c>
      <c r="P774" s="543">
        <v>2100</v>
      </c>
    </row>
    <row r="775" spans="1:16" ht="13.5" customHeight="1" x14ac:dyDescent="0.2">
      <c r="A775" s="544" t="s">
        <v>2499</v>
      </c>
      <c r="B775" s="537" t="s">
        <v>2500</v>
      </c>
      <c r="C775" s="537" t="s">
        <v>88</v>
      </c>
      <c r="D775" s="545" t="s">
        <v>2501</v>
      </c>
      <c r="E775" s="543">
        <v>2100</v>
      </c>
      <c r="F775" s="537" t="s">
        <v>2714</v>
      </c>
      <c r="G775" s="545" t="s">
        <v>2715</v>
      </c>
      <c r="H775" s="545" t="s">
        <v>1850</v>
      </c>
      <c r="I775" s="537" t="s">
        <v>1388</v>
      </c>
      <c r="J775" s="429" t="s">
        <v>1388</v>
      </c>
      <c r="K775" s="565" t="s">
        <v>2505</v>
      </c>
      <c r="L775" s="566" t="s">
        <v>2506</v>
      </c>
      <c r="M775" s="543">
        <v>2100</v>
      </c>
      <c r="N775" s="565" t="s">
        <v>2505</v>
      </c>
      <c r="O775" s="566" t="s">
        <v>1420</v>
      </c>
      <c r="P775" s="543">
        <v>2100</v>
      </c>
    </row>
    <row r="776" spans="1:16" ht="13.5" customHeight="1" x14ac:dyDescent="0.2">
      <c r="A776" s="544" t="s">
        <v>2499</v>
      </c>
      <c r="B776" s="537" t="s">
        <v>2500</v>
      </c>
      <c r="C776" s="537" t="s">
        <v>88</v>
      </c>
      <c r="D776" s="545" t="s">
        <v>2501</v>
      </c>
      <c r="E776" s="543">
        <v>2100</v>
      </c>
      <c r="F776" s="537" t="s">
        <v>2716</v>
      </c>
      <c r="G776" s="545" t="s">
        <v>2717</v>
      </c>
      <c r="H776" s="545" t="s">
        <v>1850</v>
      </c>
      <c r="I776" s="537" t="s">
        <v>1388</v>
      </c>
      <c r="J776" s="429" t="s">
        <v>1388</v>
      </c>
      <c r="K776" s="565" t="s">
        <v>2505</v>
      </c>
      <c r="L776" s="566" t="s">
        <v>2506</v>
      </c>
      <c r="M776" s="543">
        <v>2100</v>
      </c>
      <c r="N776" s="565" t="s">
        <v>2505</v>
      </c>
      <c r="O776" s="566" t="s">
        <v>1420</v>
      </c>
      <c r="P776" s="543">
        <v>2100</v>
      </c>
    </row>
    <row r="777" spans="1:16" ht="13.5" customHeight="1" x14ac:dyDescent="0.2">
      <c r="A777" s="544" t="s">
        <v>2499</v>
      </c>
      <c r="B777" s="537" t="s">
        <v>2500</v>
      </c>
      <c r="C777" s="537" t="s">
        <v>88</v>
      </c>
      <c r="D777" s="545" t="s">
        <v>2501</v>
      </c>
      <c r="E777" s="543">
        <v>2100</v>
      </c>
      <c r="F777" s="537" t="s">
        <v>2718</v>
      </c>
      <c r="G777" s="545" t="s">
        <v>2719</v>
      </c>
      <c r="H777" s="545" t="s">
        <v>1850</v>
      </c>
      <c r="I777" s="537" t="s">
        <v>1388</v>
      </c>
      <c r="J777" s="429" t="s">
        <v>1388</v>
      </c>
      <c r="K777" s="565" t="s">
        <v>2505</v>
      </c>
      <c r="L777" s="566" t="s">
        <v>2506</v>
      </c>
      <c r="M777" s="543">
        <v>2100</v>
      </c>
      <c r="N777" s="565" t="s">
        <v>2505</v>
      </c>
      <c r="O777" s="566" t="s">
        <v>1420</v>
      </c>
      <c r="P777" s="543">
        <v>2100</v>
      </c>
    </row>
    <row r="778" spans="1:16" ht="13.5" customHeight="1" x14ac:dyDescent="0.2">
      <c r="A778" s="544" t="s">
        <v>2499</v>
      </c>
      <c r="B778" s="537" t="s">
        <v>2500</v>
      </c>
      <c r="C778" s="537" t="s">
        <v>88</v>
      </c>
      <c r="D778" s="545" t="s">
        <v>2501</v>
      </c>
      <c r="E778" s="543">
        <v>2000</v>
      </c>
      <c r="F778" s="537" t="s">
        <v>2720</v>
      </c>
      <c r="G778" s="545" t="s">
        <v>2721</v>
      </c>
      <c r="H778" s="545" t="s">
        <v>2722</v>
      </c>
      <c r="I778" s="537" t="s">
        <v>1388</v>
      </c>
      <c r="J778" s="429" t="s">
        <v>1388</v>
      </c>
      <c r="K778" s="565" t="s">
        <v>2505</v>
      </c>
      <c r="L778" s="566" t="s">
        <v>2506</v>
      </c>
      <c r="M778" s="543">
        <v>2000</v>
      </c>
      <c r="N778" s="565" t="s">
        <v>2505</v>
      </c>
      <c r="O778" s="566" t="s">
        <v>1420</v>
      </c>
      <c r="P778" s="543">
        <v>2000</v>
      </c>
    </row>
    <row r="779" spans="1:16" ht="13.5" customHeight="1" x14ac:dyDescent="0.2">
      <c r="A779" s="544" t="s">
        <v>2499</v>
      </c>
      <c r="B779" s="537" t="s">
        <v>2500</v>
      </c>
      <c r="C779" s="537" t="s">
        <v>88</v>
      </c>
      <c r="D779" s="545" t="s">
        <v>2501</v>
      </c>
      <c r="E779" s="543">
        <v>2000</v>
      </c>
      <c r="F779" s="537" t="s">
        <v>2723</v>
      </c>
      <c r="G779" s="545" t="s">
        <v>2724</v>
      </c>
      <c r="H779" s="545" t="s">
        <v>2007</v>
      </c>
      <c r="I779" s="537" t="s">
        <v>1388</v>
      </c>
      <c r="J779" s="429" t="s">
        <v>1388</v>
      </c>
      <c r="K779" s="565" t="s">
        <v>2505</v>
      </c>
      <c r="L779" s="566" t="s">
        <v>2506</v>
      </c>
      <c r="M779" s="543">
        <v>2000</v>
      </c>
      <c r="N779" s="565" t="s">
        <v>2505</v>
      </c>
      <c r="O779" s="566" t="s">
        <v>1420</v>
      </c>
      <c r="P779" s="543">
        <v>2000</v>
      </c>
    </row>
    <row r="780" spans="1:16" ht="13.5" customHeight="1" x14ac:dyDescent="0.2">
      <c r="A780" s="544" t="s">
        <v>2499</v>
      </c>
      <c r="B780" s="537" t="s">
        <v>2500</v>
      </c>
      <c r="C780" s="537" t="s">
        <v>88</v>
      </c>
      <c r="D780" s="545" t="s">
        <v>2501</v>
      </c>
      <c r="E780" s="543">
        <v>2000</v>
      </c>
      <c r="F780" s="537" t="s">
        <v>2725</v>
      </c>
      <c r="G780" s="545" t="s">
        <v>2726</v>
      </c>
      <c r="H780" s="545" t="s">
        <v>2032</v>
      </c>
      <c r="I780" s="537" t="s">
        <v>1388</v>
      </c>
      <c r="J780" s="429" t="s">
        <v>1388</v>
      </c>
      <c r="K780" s="565" t="s">
        <v>2505</v>
      </c>
      <c r="L780" s="566" t="s">
        <v>2506</v>
      </c>
      <c r="M780" s="543">
        <v>2000</v>
      </c>
      <c r="N780" s="565" t="s">
        <v>2505</v>
      </c>
      <c r="O780" s="566" t="s">
        <v>1420</v>
      </c>
      <c r="P780" s="543">
        <v>2000</v>
      </c>
    </row>
    <row r="781" spans="1:16" ht="13.5" customHeight="1" x14ac:dyDescent="0.2">
      <c r="A781" s="544" t="s">
        <v>2499</v>
      </c>
      <c r="B781" s="537" t="s">
        <v>2500</v>
      </c>
      <c r="C781" s="537" t="s">
        <v>88</v>
      </c>
      <c r="D781" s="545" t="s">
        <v>2501</v>
      </c>
      <c r="E781" s="543">
        <v>2000</v>
      </c>
      <c r="F781" s="537" t="s">
        <v>2727</v>
      </c>
      <c r="G781" s="545" t="s">
        <v>2728</v>
      </c>
      <c r="H781" s="545" t="s">
        <v>1824</v>
      </c>
      <c r="I781" s="537" t="s">
        <v>1388</v>
      </c>
      <c r="J781" s="429" t="s">
        <v>1388</v>
      </c>
      <c r="K781" s="565" t="s">
        <v>2505</v>
      </c>
      <c r="L781" s="566" t="s">
        <v>2506</v>
      </c>
      <c r="M781" s="543">
        <v>2000</v>
      </c>
      <c r="N781" s="565" t="s">
        <v>2505</v>
      </c>
      <c r="O781" s="566" t="s">
        <v>1420</v>
      </c>
      <c r="P781" s="543">
        <v>2000</v>
      </c>
    </row>
    <row r="782" spans="1:16" ht="13.5" customHeight="1" x14ac:dyDescent="0.2">
      <c r="A782" s="544" t="s">
        <v>2499</v>
      </c>
      <c r="B782" s="537" t="s">
        <v>2500</v>
      </c>
      <c r="C782" s="537" t="s">
        <v>88</v>
      </c>
      <c r="D782" s="545" t="s">
        <v>2501</v>
      </c>
      <c r="E782" s="543">
        <v>2000</v>
      </c>
      <c r="F782" s="537" t="s">
        <v>2729</v>
      </c>
      <c r="G782" s="545" t="s">
        <v>2730</v>
      </c>
      <c r="H782" s="545" t="s">
        <v>1824</v>
      </c>
      <c r="I782" s="537" t="s">
        <v>1388</v>
      </c>
      <c r="J782" s="429" t="s">
        <v>1388</v>
      </c>
      <c r="K782" s="565" t="s">
        <v>2505</v>
      </c>
      <c r="L782" s="566" t="s">
        <v>2506</v>
      </c>
      <c r="M782" s="543">
        <v>2000</v>
      </c>
      <c r="N782" s="565" t="s">
        <v>2505</v>
      </c>
      <c r="O782" s="566" t="s">
        <v>1420</v>
      </c>
      <c r="P782" s="543">
        <v>2000</v>
      </c>
    </row>
    <row r="783" spans="1:16" ht="13.5" customHeight="1" x14ac:dyDescent="0.2">
      <c r="A783" s="544" t="s">
        <v>2731</v>
      </c>
      <c r="B783" s="537" t="s">
        <v>1406</v>
      </c>
      <c r="C783" s="537" t="s">
        <v>2732</v>
      </c>
      <c r="D783" s="545" t="s">
        <v>1824</v>
      </c>
      <c r="E783" s="567">
        <v>1300</v>
      </c>
      <c r="F783" s="537" t="s">
        <v>2733</v>
      </c>
      <c r="G783" s="545" t="s">
        <v>2734</v>
      </c>
      <c r="H783" s="545" t="s">
        <v>1824</v>
      </c>
      <c r="I783" s="537" t="s">
        <v>2393</v>
      </c>
      <c r="J783" s="429" t="s">
        <v>1824</v>
      </c>
      <c r="K783" s="568">
        <v>5</v>
      </c>
      <c r="L783" s="569">
        <v>12</v>
      </c>
      <c r="M783" s="567">
        <v>17604</v>
      </c>
      <c r="N783" s="544">
        <v>1</v>
      </c>
      <c r="O783" s="570">
        <v>6</v>
      </c>
      <c r="P783" s="567">
        <v>8802</v>
      </c>
    </row>
    <row r="784" spans="1:16" ht="13.5" customHeight="1" x14ac:dyDescent="0.2">
      <c r="A784" s="544" t="s">
        <v>2731</v>
      </c>
      <c r="B784" s="537" t="s">
        <v>1406</v>
      </c>
      <c r="C784" s="537" t="s">
        <v>2732</v>
      </c>
      <c r="D784" s="545" t="s">
        <v>1824</v>
      </c>
      <c r="E784" s="567">
        <v>1300</v>
      </c>
      <c r="F784" s="537" t="s">
        <v>2735</v>
      </c>
      <c r="G784" s="545" t="s">
        <v>2736</v>
      </c>
      <c r="H784" s="545" t="s">
        <v>1824</v>
      </c>
      <c r="I784" s="537" t="s">
        <v>2393</v>
      </c>
      <c r="J784" s="429" t="s">
        <v>1824</v>
      </c>
      <c r="K784" s="568">
        <v>5</v>
      </c>
      <c r="L784" s="569">
        <v>12</v>
      </c>
      <c r="M784" s="567">
        <v>17604</v>
      </c>
      <c r="N784" s="544">
        <v>1</v>
      </c>
      <c r="O784" s="570">
        <v>6</v>
      </c>
      <c r="P784" s="567">
        <v>8802</v>
      </c>
    </row>
    <row r="785" spans="1:16" ht="13.5" customHeight="1" x14ac:dyDescent="0.2">
      <c r="A785" s="544" t="s">
        <v>2731</v>
      </c>
      <c r="B785" s="537" t="s">
        <v>1406</v>
      </c>
      <c r="C785" s="537" t="s">
        <v>2732</v>
      </c>
      <c r="D785" s="545" t="s">
        <v>1824</v>
      </c>
      <c r="E785" s="567">
        <v>1200</v>
      </c>
      <c r="F785" s="537" t="s">
        <v>2737</v>
      </c>
      <c r="G785" s="545" t="s">
        <v>2738</v>
      </c>
      <c r="H785" s="545" t="s">
        <v>1824</v>
      </c>
      <c r="I785" s="537" t="s">
        <v>2393</v>
      </c>
      <c r="J785" s="429" t="s">
        <v>1824</v>
      </c>
      <c r="K785" s="568">
        <v>5</v>
      </c>
      <c r="L785" s="569">
        <v>12</v>
      </c>
      <c r="M785" s="567">
        <v>16296</v>
      </c>
      <c r="N785" s="544">
        <v>1</v>
      </c>
      <c r="O785" s="570">
        <v>6</v>
      </c>
      <c r="P785" s="567">
        <v>8148</v>
      </c>
    </row>
    <row r="786" spans="1:16" ht="13.5" customHeight="1" x14ac:dyDescent="0.2">
      <c r="A786" s="544" t="s">
        <v>2731</v>
      </c>
      <c r="B786" s="537" t="s">
        <v>1406</v>
      </c>
      <c r="C786" s="537" t="s">
        <v>2732</v>
      </c>
      <c r="D786" s="545" t="s">
        <v>1817</v>
      </c>
      <c r="E786" s="567">
        <v>1500</v>
      </c>
      <c r="F786" s="537" t="s">
        <v>2739</v>
      </c>
      <c r="G786" s="545" t="s">
        <v>2740</v>
      </c>
      <c r="H786" s="545" t="s">
        <v>1817</v>
      </c>
      <c r="I786" s="537" t="s">
        <v>2393</v>
      </c>
      <c r="J786" s="429" t="s">
        <v>2741</v>
      </c>
      <c r="K786" s="568">
        <v>5</v>
      </c>
      <c r="L786" s="569">
        <v>12</v>
      </c>
      <c r="M786" s="567">
        <v>20220</v>
      </c>
      <c r="N786" s="544">
        <v>1</v>
      </c>
      <c r="O786" s="570">
        <v>6</v>
      </c>
      <c r="P786" s="567">
        <v>10110</v>
      </c>
    </row>
    <row r="787" spans="1:16" ht="13.5" customHeight="1" x14ac:dyDescent="0.2">
      <c r="A787" s="544" t="s">
        <v>2731</v>
      </c>
      <c r="B787" s="537" t="s">
        <v>1406</v>
      </c>
      <c r="C787" s="537" t="s">
        <v>2732</v>
      </c>
      <c r="D787" s="545" t="s">
        <v>1824</v>
      </c>
      <c r="E787" s="567">
        <v>1300</v>
      </c>
      <c r="F787" s="537" t="s">
        <v>2742</v>
      </c>
      <c r="G787" s="545" t="s">
        <v>2743</v>
      </c>
      <c r="H787" s="545" t="s">
        <v>1824</v>
      </c>
      <c r="I787" s="537" t="s">
        <v>2393</v>
      </c>
      <c r="J787" s="429" t="s">
        <v>1824</v>
      </c>
      <c r="K787" s="568">
        <v>5</v>
      </c>
      <c r="L787" s="569">
        <v>12</v>
      </c>
      <c r="M787" s="567">
        <v>17604</v>
      </c>
      <c r="N787" s="544">
        <v>1</v>
      </c>
      <c r="O787" s="570">
        <v>6</v>
      </c>
      <c r="P787" s="567">
        <v>8802</v>
      </c>
    </row>
    <row r="788" spans="1:16" ht="13.5" customHeight="1" x14ac:dyDescent="0.2">
      <c r="A788" s="544" t="s">
        <v>2731</v>
      </c>
      <c r="B788" s="537" t="s">
        <v>1406</v>
      </c>
      <c r="C788" s="537" t="s">
        <v>2732</v>
      </c>
      <c r="D788" s="545" t="s">
        <v>1824</v>
      </c>
      <c r="E788" s="567">
        <v>1300</v>
      </c>
      <c r="F788" s="537" t="s">
        <v>2744</v>
      </c>
      <c r="G788" s="545" t="s">
        <v>2745</v>
      </c>
      <c r="H788" s="545" t="s">
        <v>1824</v>
      </c>
      <c r="I788" s="537" t="s">
        <v>2393</v>
      </c>
      <c r="J788" s="429" t="s">
        <v>1824</v>
      </c>
      <c r="K788" s="568">
        <v>5</v>
      </c>
      <c r="L788" s="569">
        <v>12</v>
      </c>
      <c r="M788" s="567">
        <v>17604</v>
      </c>
      <c r="N788" s="544">
        <v>1</v>
      </c>
      <c r="O788" s="570">
        <v>6</v>
      </c>
      <c r="P788" s="567">
        <v>8802</v>
      </c>
    </row>
    <row r="789" spans="1:16" ht="13.5" customHeight="1" x14ac:dyDescent="0.2">
      <c r="A789" s="544" t="s">
        <v>2731</v>
      </c>
      <c r="B789" s="537" t="s">
        <v>1406</v>
      </c>
      <c r="C789" s="537" t="s">
        <v>2732</v>
      </c>
      <c r="D789" s="545" t="s">
        <v>1824</v>
      </c>
      <c r="E789" s="567">
        <v>1400</v>
      </c>
      <c r="F789" s="537" t="s">
        <v>2746</v>
      </c>
      <c r="G789" s="545" t="s">
        <v>2747</v>
      </c>
      <c r="H789" s="545" t="s">
        <v>1824</v>
      </c>
      <c r="I789" s="537" t="s">
        <v>2393</v>
      </c>
      <c r="J789" s="429" t="s">
        <v>1824</v>
      </c>
      <c r="K789" s="568">
        <v>5</v>
      </c>
      <c r="L789" s="569">
        <v>12</v>
      </c>
      <c r="M789" s="567">
        <v>18912</v>
      </c>
      <c r="N789" s="544">
        <v>1</v>
      </c>
      <c r="O789" s="570">
        <v>6</v>
      </c>
      <c r="P789" s="567">
        <v>9456</v>
      </c>
    </row>
    <row r="790" spans="1:16" ht="13.5" customHeight="1" x14ac:dyDescent="0.2">
      <c r="A790" s="544" t="s">
        <v>2731</v>
      </c>
      <c r="B790" s="537" t="s">
        <v>1406</v>
      </c>
      <c r="C790" s="537" t="s">
        <v>2732</v>
      </c>
      <c r="D790" s="545" t="s">
        <v>2032</v>
      </c>
      <c r="E790" s="567">
        <v>1300</v>
      </c>
      <c r="F790" s="537" t="s">
        <v>2748</v>
      </c>
      <c r="G790" s="545" t="s">
        <v>2749</v>
      </c>
      <c r="H790" s="545" t="s">
        <v>2032</v>
      </c>
      <c r="I790" s="537" t="s">
        <v>2393</v>
      </c>
      <c r="J790" s="429" t="s">
        <v>2032</v>
      </c>
      <c r="K790" s="568">
        <v>5</v>
      </c>
      <c r="L790" s="569">
        <v>12</v>
      </c>
      <c r="M790" s="567">
        <v>17604</v>
      </c>
      <c r="N790" s="544">
        <v>1</v>
      </c>
      <c r="O790" s="570">
        <v>6</v>
      </c>
      <c r="P790" s="567">
        <v>8802</v>
      </c>
    </row>
    <row r="791" spans="1:16" ht="13.5" customHeight="1" x14ac:dyDescent="0.2">
      <c r="A791" s="544" t="s">
        <v>2731</v>
      </c>
      <c r="B791" s="537" t="s">
        <v>1406</v>
      </c>
      <c r="C791" s="537" t="s">
        <v>2732</v>
      </c>
      <c r="D791" s="545" t="s">
        <v>1824</v>
      </c>
      <c r="E791" s="567">
        <v>1600</v>
      </c>
      <c r="F791" s="537" t="s">
        <v>2750</v>
      </c>
      <c r="G791" s="545" t="s">
        <v>2751</v>
      </c>
      <c r="H791" s="545" t="s">
        <v>1824</v>
      </c>
      <c r="I791" s="537" t="s">
        <v>2393</v>
      </c>
      <c r="J791" s="429" t="s">
        <v>1824</v>
      </c>
      <c r="K791" s="568">
        <v>5</v>
      </c>
      <c r="L791" s="569">
        <v>12</v>
      </c>
      <c r="M791" s="567">
        <v>21528</v>
      </c>
      <c r="N791" s="544">
        <v>1</v>
      </c>
      <c r="O791" s="570">
        <v>6</v>
      </c>
      <c r="P791" s="567">
        <v>10764</v>
      </c>
    </row>
    <row r="792" spans="1:16" ht="13.5" customHeight="1" x14ac:dyDescent="0.2">
      <c r="A792" s="544" t="s">
        <v>2731</v>
      </c>
      <c r="B792" s="537" t="s">
        <v>1406</v>
      </c>
      <c r="C792" s="537" t="s">
        <v>2732</v>
      </c>
      <c r="D792" s="545" t="s">
        <v>1824</v>
      </c>
      <c r="E792" s="567">
        <v>1200</v>
      </c>
      <c r="F792" s="537" t="s">
        <v>2752</v>
      </c>
      <c r="G792" s="545" t="s">
        <v>2753</v>
      </c>
      <c r="H792" s="545" t="s">
        <v>1824</v>
      </c>
      <c r="I792" s="537" t="s">
        <v>2393</v>
      </c>
      <c r="J792" s="429" t="s">
        <v>1824</v>
      </c>
      <c r="K792" s="568">
        <v>5</v>
      </c>
      <c r="L792" s="569">
        <v>12</v>
      </c>
      <c r="M792" s="567">
        <v>16296</v>
      </c>
      <c r="N792" s="544">
        <v>1</v>
      </c>
      <c r="O792" s="570">
        <v>6</v>
      </c>
      <c r="P792" s="567">
        <v>8148</v>
      </c>
    </row>
    <row r="793" spans="1:16" ht="13.5" customHeight="1" x14ac:dyDescent="0.2">
      <c r="A793" s="544" t="s">
        <v>2731</v>
      </c>
      <c r="B793" s="537" t="s">
        <v>1406</v>
      </c>
      <c r="C793" s="537" t="s">
        <v>2732</v>
      </c>
      <c r="D793" s="545" t="s">
        <v>2032</v>
      </c>
      <c r="E793" s="567">
        <v>1300</v>
      </c>
      <c r="F793" s="537" t="s">
        <v>2754</v>
      </c>
      <c r="G793" s="545" t="s">
        <v>2755</v>
      </c>
      <c r="H793" s="545" t="s">
        <v>2032</v>
      </c>
      <c r="I793" s="537" t="s">
        <v>2393</v>
      </c>
      <c r="J793" s="429" t="s">
        <v>2032</v>
      </c>
      <c r="K793" s="568">
        <v>5</v>
      </c>
      <c r="L793" s="569">
        <v>12</v>
      </c>
      <c r="M793" s="567">
        <v>17604</v>
      </c>
      <c r="N793" s="544">
        <v>1</v>
      </c>
      <c r="O793" s="570">
        <v>6</v>
      </c>
      <c r="P793" s="567">
        <v>8802</v>
      </c>
    </row>
    <row r="794" spans="1:16" ht="13.5" customHeight="1" x14ac:dyDescent="0.2">
      <c r="A794" s="544" t="s">
        <v>2731</v>
      </c>
      <c r="B794" s="537" t="s">
        <v>1406</v>
      </c>
      <c r="C794" s="537" t="s">
        <v>2732</v>
      </c>
      <c r="D794" s="545" t="s">
        <v>1824</v>
      </c>
      <c r="E794" s="567">
        <v>1200</v>
      </c>
      <c r="F794" s="537" t="s">
        <v>2756</v>
      </c>
      <c r="G794" s="545" t="s">
        <v>2757</v>
      </c>
      <c r="H794" s="545" t="s">
        <v>1824</v>
      </c>
      <c r="I794" s="537" t="s">
        <v>2393</v>
      </c>
      <c r="J794" s="429" t="s">
        <v>1824</v>
      </c>
      <c r="K794" s="568">
        <v>5</v>
      </c>
      <c r="L794" s="569">
        <v>12</v>
      </c>
      <c r="M794" s="567">
        <v>16296</v>
      </c>
      <c r="N794" s="544">
        <v>1</v>
      </c>
      <c r="O794" s="570">
        <v>6</v>
      </c>
      <c r="P794" s="567">
        <v>8148</v>
      </c>
    </row>
    <row r="795" spans="1:16" ht="13.5" customHeight="1" x14ac:dyDescent="0.2">
      <c r="A795" s="544" t="s">
        <v>2731</v>
      </c>
      <c r="B795" s="537" t="s">
        <v>1406</v>
      </c>
      <c r="C795" s="537" t="s">
        <v>2732</v>
      </c>
      <c r="D795" s="545" t="s">
        <v>1845</v>
      </c>
      <c r="E795" s="567">
        <v>2200</v>
      </c>
      <c r="F795" s="537" t="s">
        <v>2758</v>
      </c>
      <c r="G795" s="545" t="s">
        <v>2759</v>
      </c>
      <c r="H795" s="545" t="s">
        <v>1845</v>
      </c>
      <c r="I795" s="537" t="s">
        <v>2760</v>
      </c>
      <c r="J795" s="429" t="s">
        <v>2761</v>
      </c>
      <c r="K795" s="568">
        <v>5</v>
      </c>
      <c r="L795" s="569">
        <v>12</v>
      </c>
      <c r="M795" s="567">
        <v>29376</v>
      </c>
      <c r="N795" s="544">
        <v>1</v>
      </c>
      <c r="O795" s="570">
        <v>6</v>
      </c>
      <c r="P795" s="567">
        <v>14688</v>
      </c>
    </row>
    <row r="796" spans="1:16" ht="13.5" customHeight="1" x14ac:dyDescent="0.2">
      <c r="A796" s="544" t="s">
        <v>2731</v>
      </c>
      <c r="B796" s="537" t="s">
        <v>1406</v>
      </c>
      <c r="C796" s="537" t="s">
        <v>2732</v>
      </c>
      <c r="D796" s="545" t="s">
        <v>1845</v>
      </c>
      <c r="E796" s="567">
        <v>1800</v>
      </c>
      <c r="F796" s="537" t="s">
        <v>2762</v>
      </c>
      <c r="G796" s="545" t="s">
        <v>2763</v>
      </c>
      <c r="H796" s="545" t="s">
        <v>1845</v>
      </c>
      <c r="I796" s="537" t="s">
        <v>2760</v>
      </c>
      <c r="J796" s="429" t="s">
        <v>2761</v>
      </c>
      <c r="K796" s="568">
        <v>5</v>
      </c>
      <c r="L796" s="569">
        <v>12</v>
      </c>
      <c r="M796" s="567">
        <v>24144</v>
      </c>
      <c r="N796" s="544">
        <v>1</v>
      </c>
      <c r="O796" s="570">
        <v>6</v>
      </c>
      <c r="P796" s="567">
        <v>12072</v>
      </c>
    </row>
    <row r="797" spans="1:16" ht="13.5" customHeight="1" x14ac:dyDescent="0.2">
      <c r="A797" s="544" t="s">
        <v>2731</v>
      </c>
      <c r="B797" s="537" t="s">
        <v>1406</v>
      </c>
      <c r="C797" s="537" t="s">
        <v>2732</v>
      </c>
      <c r="D797" s="545" t="s">
        <v>1845</v>
      </c>
      <c r="E797" s="567">
        <v>1800</v>
      </c>
      <c r="F797" s="537" t="s">
        <v>2764</v>
      </c>
      <c r="G797" s="545" t="s">
        <v>2765</v>
      </c>
      <c r="H797" s="545" t="s">
        <v>1845</v>
      </c>
      <c r="I797" s="537" t="s">
        <v>2760</v>
      </c>
      <c r="J797" s="429" t="s">
        <v>2761</v>
      </c>
      <c r="K797" s="568">
        <v>5</v>
      </c>
      <c r="L797" s="569">
        <v>12</v>
      </c>
      <c r="M797" s="567">
        <v>24144</v>
      </c>
      <c r="N797" s="544">
        <v>1</v>
      </c>
      <c r="O797" s="570">
        <v>6</v>
      </c>
      <c r="P797" s="567">
        <v>12072</v>
      </c>
    </row>
    <row r="798" spans="1:16" ht="13.5" customHeight="1" x14ac:dyDescent="0.2">
      <c r="A798" s="544" t="s">
        <v>2731</v>
      </c>
      <c r="B798" s="537" t="s">
        <v>1406</v>
      </c>
      <c r="C798" s="537" t="s">
        <v>2732</v>
      </c>
      <c r="D798" s="545" t="s">
        <v>1845</v>
      </c>
      <c r="E798" s="567">
        <v>1800</v>
      </c>
      <c r="F798" s="537" t="s">
        <v>2766</v>
      </c>
      <c r="G798" s="545" t="s">
        <v>2767</v>
      </c>
      <c r="H798" s="545" t="s">
        <v>1845</v>
      </c>
      <c r="I798" s="537" t="s">
        <v>2760</v>
      </c>
      <c r="J798" s="429" t="s">
        <v>2761</v>
      </c>
      <c r="K798" s="568">
        <v>5</v>
      </c>
      <c r="L798" s="569">
        <v>12</v>
      </c>
      <c r="M798" s="567">
        <v>24144</v>
      </c>
      <c r="N798" s="544">
        <v>1</v>
      </c>
      <c r="O798" s="570">
        <v>6</v>
      </c>
      <c r="P798" s="567">
        <v>12072</v>
      </c>
    </row>
    <row r="799" spans="1:16" ht="13.5" customHeight="1" x14ac:dyDescent="0.2">
      <c r="A799" s="544" t="s">
        <v>2731</v>
      </c>
      <c r="B799" s="537" t="s">
        <v>1406</v>
      </c>
      <c r="C799" s="537" t="s">
        <v>2732</v>
      </c>
      <c r="D799" s="545" t="s">
        <v>1845</v>
      </c>
      <c r="E799" s="567">
        <v>1800</v>
      </c>
      <c r="F799" s="537" t="s">
        <v>2768</v>
      </c>
      <c r="G799" s="545" t="s">
        <v>2769</v>
      </c>
      <c r="H799" s="545" t="s">
        <v>1845</v>
      </c>
      <c r="I799" s="537" t="s">
        <v>2760</v>
      </c>
      <c r="J799" s="429" t="s">
        <v>2761</v>
      </c>
      <c r="K799" s="568">
        <v>5</v>
      </c>
      <c r="L799" s="569">
        <v>12</v>
      </c>
      <c r="M799" s="567">
        <v>24144</v>
      </c>
      <c r="N799" s="544">
        <v>1</v>
      </c>
      <c r="O799" s="570">
        <v>6</v>
      </c>
      <c r="P799" s="567">
        <v>12072</v>
      </c>
    </row>
    <row r="800" spans="1:16" ht="13.5" customHeight="1" x14ac:dyDescent="0.2">
      <c r="A800" s="544" t="s">
        <v>2731</v>
      </c>
      <c r="B800" s="537" t="s">
        <v>1406</v>
      </c>
      <c r="C800" s="537" t="s">
        <v>2732</v>
      </c>
      <c r="D800" s="545" t="s">
        <v>1918</v>
      </c>
      <c r="E800" s="567">
        <v>2239</v>
      </c>
      <c r="F800" s="537" t="s">
        <v>2770</v>
      </c>
      <c r="G800" s="545" t="s">
        <v>2771</v>
      </c>
      <c r="H800" s="545" t="s">
        <v>1918</v>
      </c>
      <c r="I800" s="537" t="s">
        <v>2760</v>
      </c>
      <c r="J800" s="429" t="s">
        <v>1740</v>
      </c>
      <c r="K800" s="568">
        <v>5</v>
      </c>
      <c r="L800" s="569">
        <v>12</v>
      </c>
      <c r="M800" s="567">
        <v>29886.120000000003</v>
      </c>
      <c r="N800" s="544">
        <v>1</v>
      </c>
      <c r="O800" s="570">
        <v>6</v>
      </c>
      <c r="P800" s="567">
        <v>14943.060000000001</v>
      </c>
    </row>
    <row r="801" spans="1:16" ht="13.5" customHeight="1" x14ac:dyDescent="0.2">
      <c r="A801" s="544" t="s">
        <v>2731</v>
      </c>
      <c r="B801" s="537" t="s">
        <v>1406</v>
      </c>
      <c r="C801" s="537" t="s">
        <v>2732</v>
      </c>
      <c r="D801" s="545" t="s">
        <v>1881</v>
      </c>
      <c r="E801" s="567">
        <v>1800</v>
      </c>
      <c r="F801" s="537" t="s">
        <v>2772</v>
      </c>
      <c r="G801" s="545" t="s">
        <v>2773</v>
      </c>
      <c r="H801" s="545" t="s">
        <v>1881</v>
      </c>
      <c r="I801" s="537" t="s">
        <v>2760</v>
      </c>
      <c r="J801" s="429" t="s">
        <v>1881</v>
      </c>
      <c r="K801" s="568">
        <v>5</v>
      </c>
      <c r="L801" s="569">
        <v>12</v>
      </c>
      <c r="M801" s="567">
        <v>24144</v>
      </c>
      <c r="N801" s="544">
        <v>1</v>
      </c>
      <c r="O801" s="570">
        <v>6</v>
      </c>
      <c r="P801" s="567">
        <v>12072</v>
      </c>
    </row>
    <row r="802" spans="1:16" ht="13.5" customHeight="1" x14ac:dyDescent="0.2">
      <c r="A802" s="544" t="s">
        <v>2731</v>
      </c>
      <c r="B802" s="537" t="s">
        <v>1406</v>
      </c>
      <c r="C802" s="537" t="s">
        <v>2732</v>
      </c>
      <c r="D802" s="545" t="s">
        <v>1881</v>
      </c>
      <c r="E802" s="567">
        <v>1800</v>
      </c>
      <c r="F802" s="537" t="s">
        <v>2774</v>
      </c>
      <c r="G802" s="545" t="s">
        <v>2775</v>
      </c>
      <c r="H802" s="545" t="s">
        <v>1881</v>
      </c>
      <c r="I802" s="537" t="s">
        <v>2760</v>
      </c>
      <c r="J802" s="429" t="s">
        <v>1881</v>
      </c>
      <c r="K802" s="568">
        <v>5</v>
      </c>
      <c r="L802" s="569">
        <v>12</v>
      </c>
      <c r="M802" s="567">
        <v>24144</v>
      </c>
      <c r="N802" s="544">
        <v>1</v>
      </c>
      <c r="O802" s="570">
        <v>6</v>
      </c>
      <c r="P802" s="567">
        <v>12072</v>
      </c>
    </row>
    <row r="803" spans="1:16" ht="13.5" customHeight="1" x14ac:dyDescent="0.2">
      <c r="A803" s="544" t="s">
        <v>2731</v>
      </c>
      <c r="B803" s="537" t="s">
        <v>1406</v>
      </c>
      <c r="C803" s="537" t="s">
        <v>2732</v>
      </c>
      <c r="D803" s="545" t="s">
        <v>1853</v>
      </c>
      <c r="E803" s="567">
        <v>1200</v>
      </c>
      <c r="F803" s="537" t="s">
        <v>2776</v>
      </c>
      <c r="G803" s="545" t="s">
        <v>2777</v>
      </c>
      <c r="H803" s="545" t="s">
        <v>2504</v>
      </c>
      <c r="I803" s="537" t="s">
        <v>2778</v>
      </c>
      <c r="J803" s="429" t="s">
        <v>1853</v>
      </c>
      <c r="K803" s="568">
        <v>5</v>
      </c>
      <c r="L803" s="569">
        <v>12</v>
      </c>
      <c r="M803" s="567">
        <v>16296</v>
      </c>
      <c r="N803" s="544">
        <v>1</v>
      </c>
      <c r="O803" s="570">
        <v>6</v>
      </c>
      <c r="P803" s="567">
        <v>8148</v>
      </c>
    </row>
    <row r="804" spans="1:16" ht="13.5" customHeight="1" x14ac:dyDescent="0.2">
      <c r="A804" s="544" t="s">
        <v>2731</v>
      </c>
      <c r="B804" s="537" t="s">
        <v>1406</v>
      </c>
      <c r="C804" s="537" t="s">
        <v>2732</v>
      </c>
      <c r="D804" s="545" t="s">
        <v>1853</v>
      </c>
      <c r="E804" s="567">
        <v>1300</v>
      </c>
      <c r="F804" s="537" t="s">
        <v>2779</v>
      </c>
      <c r="G804" s="545" t="s">
        <v>2780</v>
      </c>
      <c r="H804" s="545" t="s">
        <v>2504</v>
      </c>
      <c r="I804" s="537" t="s">
        <v>2778</v>
      </c>
      <c r="J804" s="429" t="s">
        <v>1853</v>
      </c>
      <c r="K804" s="568">
        <v>5</v>
      </c>
      <c r="L804" s="569">
        <v>12</v>
      </c>
      <c r="M804" s="567">
        <v>17604</v>
      </c>
      <c r="N804" s="544">
        <v>1</v>
      </c>
      <c r="O804" s="570">
        <v>6</v>
      </c>
      <c r="P804" s="567">
        <v>8802</v>
      </c>
    </row>
    <row r="805" spans="1:16" ht="13.5" customHeight="1" x14ac:dyDescent="0.2">
      <c r="A805" s="544" t="s">
        <v>2731</v>
      </c>
      <c r="B805" s="537" t="s">
        <v>1406</v>
      </c>
      <c r="C805" s="537" t="s">
        <v>2732</v>
      </c>
      <c r="D805" s="545" t="s">
        <v>1853</v>
      </c>
      <c r="E805" s="567">
        <v>1200</v>
      </c>
      <c r="F805" s="537" t="s">
        <v>2781</v>
      </c>
      <c r="G805" s="545" t="s">
        <v>2782</v>
      </c>
      <c r="H805" s="545" t="s">
        <v>2504</v>
      </c>
      <c r="I805" s="537" t="s">
        <v>2778</v>
      </c>
      <c r="J805" s="429" t="s">
        <v>1853</v>
      </c>
      <c r="K805" s="568">
        <v>5</v>
      </c>
      <c r="L805" s="569">
        <v>12</v>
      </c>
      <c r="M805" s="567">
        <v>16296</v>
      </c>
      <c r="N805" s="544">
        <v>1</v>
      </c>
      <c r="O805" s="570">
        <v>6</v>
      </c>
      <c r="P805" s="567">
        <v>8148</v>
      </c>
    </row>
    <row r="806" spans="1:16" ht="13.5" customHeight="1" x14ac:dyDescent="0.2">
      <c r="A806" s="544" t="s">
        <v>2731</v>
      </c>
      <c r="B806" s="537" t="s">
        <v>1406</v>
      </c>
      <c r="C806" s="537" t="s">
        <v>2732</v>
      </c>
      <c r="D806" s="545" t="s">
        <v>1853</v>
      </c>
      <c r="E806" s="567">
        <v>1200</v>
      </c>
      <c r="F806" s="537" t="s">
        <v>2783</v>
      </c>
      <c r="G806" s="545" t="s">
        <v>2784</v>
      </c>
      <c r="H806" s="545" t="s">
        <v>2504</v>
      </c>
      <c r="I806" s="537" t="s">
        <v>2778</v>
      </c>
      <c r="J806" s="429" t="s">
        <v>1853</v>
      </c>
      <c r="K806" s="568">
        <v>5</v>
      </c>
      <c r="L806" s="569">
        <v>12</v>
      </c>
      <c r="M806" s="567">
        <v>16296</v>
      </c>
      <c r="N806" s="544">
        <v>1</v>
      </c>
      <c r="O806" s="570">
        <v>6</v>
      </c>
      <c r="P806" s="567">
        <v>8148</v>
      </c>
    </row>
    <row r="807" spans="1:16" ht="13.5" customHeight="1" x14ac:dyDescent="0.2">
      <c r="A807" s="544" t="s">
        <v>2731</v>
      </c>
      <c r="B807" s="537" t="s">
        <v>1406</v>
      </c>
      <c r="C807" s="537" t="s">
        <v>2732</v>
      </c>
      <c r="D807" s="545" t="s">
        <v>1853</v>
      </c>
      <c r="E807" s="567">
        <v>1200</v>
      </c>
      <c r="F807" s="537" t="s">
        <v>2785</v>
      </c>
      <c r="G807" s="545" t="s">
        <v>2786</v>
      </c>
      <c r="H807" s="545" t="s">
        <v>2504</v>
      </c>
      <c r="I807" s="537" t="s">
        <v>2778</v>
      </c>
      <c r="J807" s="429" t="s">
        <v>1853</v>
      </c>
      <c r="K807" s="568">
        <v>5</v>
      </c>
      <c r="L807" s="569">
        <v>12</v>
      </c>
      <c r="M807" s="567">
        <v>16296</v>
      </c>
      <c r="N807" s="544">
        <v>1</v>
      </c>
      <c r="O807" s="570">
        <v>6</v>
      </c>
      <c r="P807" s="567">
        <v>8148</v>
      </c>
    </row>
    <row r="808" spans="1:16" ht="13.5" customHeight="1" x14ac:dyDescent="0.2">
      <c r="A808" s="544" t="s">
        <v>2731</v>
      </c>
      <c r="B808" s="537" t="s">
        <v>1406</v>
      </c>
      <c r="C808" s="537" t="s">
        <v>2732</v>
      </c>
      <c r="D808" s="545" t="s">
        <v>1918</v>
      </c>
      <c r="E808" s="567">
        <v>2800</v>
      </c>
      <c r="F808" s="537" t="s">
        <v>2787</v>
      </c>
      <c r="G808" s="545" t="s">
        <v>2788</v>
      </c>
      <c r="H808" s="545" t="s">
        <v>1918</v>
      </c>
      <c r="I808" s="537" t="s">
        <v>2760</v>
      </c>
      <c r="J808" s="429" t="s">
        <v>1918</v>
      </c>
      <c r="K808" s="568">
        <v>5</v>
      </c>
      <c r="L808" s="569">
        <v>12</v>
      </c>
      <c r="M808" s="567">
        <v>36813.600000000006</v>
      </c>
      <c r="N808" s="544">
        <v>1</v>
      </c>
      <c r="O808" s="570">
        <v>6</v>
      </c>
      <c r="P808" s="567">
        <v>18406.800000000003</v>
      </c>
    </row>
    <row r="809" spans="1:16" ht="13.5" customHeight="1" x14ac:dyDescent="0.2">
      <c r="A809" s="544" t="s">
        <v>2731</v>
      </c>
      <c r="B809" s="537" t="s">
        <v>1406</v>
      </c>
      <c r="C809" s="537" t="s">
        <v>2732</v>
      </c>
      <c r="D809" s="545" t="s">
        <v>1918</v>
      </c>
      <c r="E809" s="567">
        <v>2500</v>
      </c>
      <c r="F809" s="537" t="s">
        <v>2789</v>
      </c>
      <c r="G809" s="545" t="s">
        <v>2790</v>
      </c>
      <c r="H809" s="545" t="s">
        <v>1918</v>
      </c>
      <c r="I809" s="537" t="s">
        <v>2760</v>
      </c>
      <c r="J809" s="429" t="s">
        <v>1918</v>
      </c>
      <c r="K809" s="568">
        <v>5</v>
      </c>
      <c r="L809" s="569">
        <v>12</v>
      </c>
      <c r="M809" s="567">
        <v>33213.600000000006</v>
      </c>
      <c r="N809" s="544">
        <v>1</v>
      </c>
      <c r="O809" s="570">
        <v>6</v>
      </c>
      <c r="P809" s="567">
        <v>16606.800000000003</v>
      </c>
    </row>
    <row r="810" spans="1:16" ht="13.5" customHeight="1" x14ac:dyDescent="0.2">
      <c r="A810" s="544" t="s">
        <v>2731</v>
      </c>
      <c r="B810" s="537" t="s">
        <v>1406</v>
      </c>
      <c r="C810" s="537" t="s">
        <v>2732</v>
      </c>
      <c r="D810" s="545" t="s">
        <v>1812</v>
      </c>
      <c r="E810" s="567">
        <v>2500</v>
      </c>
      <c r="F810" s="537" t="s">
        <v>2791</v>
      </c>
      <c r="G810" s="545" t="s">
        <v>2792</v>
      </c>
      <c r="H810" s="545" t="s">
        <v>1812</v>
      </c>
      <c r="I810" s="537" t="s">
        <v>2760</v>
      </c>
      <c r="J810" s="429" t="s">
        <v>1812</v>
      </c>
      <c r="K810" s="568">
        <v>5</v>
      </c>
      <c r="L810" s="569">
        <v>12</v>
      </c>
      <c r="M810" s="567">
        <v>33213.600000000006</v>
      </c>
      <c r="N810" s="544">
        <v>1</v>
      </c>
      <c r="O810" s="570">
        <v>6</v>
      </c>
      <c r="P810" s="567">
        <v>16606.800000000003</v>
      </c>
    </row>
    <row r="811" spans="1:16" ht="13.5" customHeight="1" x14ac:dyDescent="0.2">
      <c r="A811" s="544" t="s">
        <v>2731</v>
      </c>
      <c r="B811" s="537" t="s">
        <v>1406</v>
      </c>
      <c r="C811" s="537" t="s">
        <v>2732</v>
      </c>
      <c r="D811" s="545" t="s">
        <v>1918</v>
      </c>
      <c r="E811" s="567">
        <v>2500</v>
      </c>
      <c r="F811" s="537" t="s">
        <v>2793</v>
      </c>
      <c r="G811" s="545" t="s">
        <v>2794</v>
      </c>
      <c r="H811" s="545" t="s">
        <v>1918</v>
      </c>
      <c r="I811" s="537" t="s">
        <v>2760</v>
      </c>
      <c r="J811" s="429" t="s">
        <v>1918</v>
      </c>
      <c r="K811" s="568">
        <v>5</v>
      </c>
      <c r="L811" s="569">
        <v>12</v>
      </c>
      <c r="M811" s="567">
        <v>33213.600000000006</v>
      </c>
      <c r="N811" s="544">
        <v>1</v>
      </c>
      <c r="O811" s="570">
        <v>6</v>
      </c>
      <c r="P811" s="567">
        <v>16606.800000000003</v>
      </c>
    </row>
    <row r="812" spans="1:16" ht="13.5" customHeight="1" x14ac:dyDescent="0.2">
      <c r="A812" s="544" t="s">
        <v>2731</v>
      </c>
      <c r="B812" s="537" t="s">
        <v>1406</v>
      </c>
      <c r="C812" s="537" t="s">
        <v>2732</v>
      </c>
      <c r="D812" s="545" t="s">
        <v>1918</v>
      </c>
      <c r="E812" s="567">
        <v>2800</v>
      </c>
      <c r="F812" s="537" t="s">
        <v>2795</v>
      </c>
      <c r="G812" s="545" t="s">
        <v>2796</v>
      </c>
      <c r="H812" s="545" t="s">
        <v>1918</v>
      </c>
      <c r="I812" s="537" t="s">
        <v>2760</v>
      </c>
      <c r="J812" s="429" t="s">
        <v>1918</v>
      </c>
      <c r="K812" s="568">
        <v>5</v>
      </c>
      <c r="L812" s="569">
        <v>12</v>
      </c>
      <c r="M812" s="567">
        <v>36813.600000000006</v>
      </c>
      <c r="N812" s="544">
        <v>1</v>
      </c>
      <c r="O812" s="570">
        <v>6</v>
      </c>
      <c r="P812" s="567">
        <v>18406.800000000003</v>
      </c>
    </row>
    <row r="813" spans="1:16" ht="13.5" customHeight="1" x14ac:dyDescent="0.2">
      <c r="A813" s="544" t="s">
        <v>2731</v>
      </c>
      <c r="B813" s="537" t="s">
        <v>1406</v>
      </c>
      <c r="C813" s="537" t="s">
        <v>2732</v>
      </c>
      <c r="D813" s="545" t="s">
        <v>1918</v>
      </c>
      <c r="E813" s="567">
        <v>2500</v>
      </c>
      <c r="F813" s="537" t="s">
        <v>2797</v>
      </c>
      <c r="G813" s="545" t="s">
        <v>2798</v>
      </c>
      <c r="H813" s="545" t="s">
        <v>1918</v>
      </c>
      <c r="I813" s="537" t="s">
        <v>2760</v>
      </c>
      <c r="J813" s="429" t="s">
        <v>1918</v>
      </c>
      <c r="K813" s="568">
        <v>5</v>
      </c>
      <c r="L813" s="569">
        <v>12</v>
      </c>
      <c r="M813" s="567">
        <v>33213.600000000006</v>
      </c>
      <c r="N813" s="544">
        <v>1</v>
      </c>
      <c r="O813" s="570">
        <v>6</v>
      </c>
      <c r="P813" s="567">
        <v>16606.800000000003</v>
      </c>
    </row>
    <row r="814" spans="1:16" ht="13.5" customHeight="1" x14ac:dyDescent="0.2">
      <c r="A814" s="544" t="s">
        <v>2731</v>
      </c>
      <c r="B814" s="537" t="s">
        <v>1406</v>
      </c>
      <c r="C814" s="537" t="s">
        <v>2732</v>
      </c>
      <c r="D814" s="545" t="s">
        <v>1824</v>
      </c>
      <c r="E814" s="567">
        <v>1800</v>
      </c>
      <c r="F814" s="537" t="s">
        <v>2799</v>
      </c>
      <c r="G814" s="545" t="s">
        <v>2800</v>
      </c>
      <c r="H814" s="545" t="s">
        <v>1824</v>
      </c>
      <c r="I814" s="537" t="s">
        <v>2393</v>
      </c>
      <c r="J814" s="429" t="s">
        <v>1824</v>
      </c>
      <c r="K814" s="568">
        <v>5</v>
      </c>
      <c r="L814" s="569">
        <v>12</v>
      </c>
      <c r="M814" s="567">
        <v>24144</v>
      </c>
      <c r="N814" s="544">
        <v>1</v>
      </c>
      <c r="O814" s="570">
        <v>6</v>
      </c>
      <c r="P814" s="567">
        <v>12072</v>
      </c>
    </row>
    <row r="815" spans="1:16" ht="13.5" customHeight="1" x14ac:dyDescent="0.2">
      <c r="A815" s="544" t="s">
        <v>2731</v>
      </c>
      <c r="B815" s="537" t="s">
        <v>1406</v>
      </c>
      <c r="C815" s="537" t="s">
        <v>2732</v>
      </c>
      <c r="D815" s="545" t="s">
        <v>1918</v>
      </c>
      <c r="E815" s="567">
        <v>2500</v>
      </c>
      <c r="F815" s="537" t="s">
        <v>2801</v>
      </c>
      <c r="G815" s="545" t="s">
        <v>2802</v>
      </c>
      <c r="H815" s="545" t="s">
        <v>1918</v>
      </c>
      <c r="I815" s="537" t="s">
        <v>2760</v>
      </c>
      <c r="J815" s="429" t="s">
        <v>1918</v>
      </c>
      <c r="K815" s="568">
        <v>5</v>
      </c>
      <c r="L815" s="569">
        <v>12</v>
      </c>
      <c r="M815" s="567">
        <v>33213.600000000006</v>
      </c>
      <c r="N815" s="544">
        <v>1</v>
      </c>
      <c r="O815" s="570">
        <v>6</v>
      </c>
      <c r="P815" s="567">
        <v>16606.800000000003</v>
      </c>
    </row>
    <row r="816" spans="1:16" ht="13.5" customHeight="1" x14ac:dyDescent="0.2">
      <c r="A816" s="544" t="s">
        <v>2731</v>
      </c>
      <c r="B816" s="537" t="s">
        <v>1406</v>
      </c>
      <c r="C816" s="537" t="s">
        <v>2732</v>
      </c>
      <c r="D816" s="545" t="s">
        <v>1985</v>
      </c>
      <c r="E816" s="567">
        <v>3400</v>
      </c>
      <c r="F816" s="537" t="s">
        <v>2803</v>
      </c>
      <c r="G816" s="545" t="s">
        <v>2804</v>
      </c>
      <c r="H816" s="545" t="s">
        <v>1985</v>
      </c>
      <c r="I816" s="537" t="s">
        <v>2760</v>
      </c>
      <c r="J816" s="429" t="s">
        <v>1988</v>
      </c>
      <c r="K816" s="568">
        <v>5</v>
      </c>
      <c r="L816" s="569">
        <v>12</v>
      </c>
      <c r="M816" s="567">
        <v>44013.600000000006</v>
      </c>
      <c r="N816" s="544">
        <v>1</v>
      </c>
      <c r="O816" s="570">
        <v>6</v>
      </c>
      <c r="P816" s="567">
        <v>22006.800000000003</v>
      </c>
    </row>
    <row r="817" spans="1:16" ht="13.5" customHeight="1" x14ac:dyDescent="0.2">
      <c r="A817" s="544" t="s">
        <v>2731</v>
      </c>
      <c r="B817" s="537" t="s">
        <v>1406</v>
      </c>
      <c r="C817" s="537" t="s">
        <v>2732</v>
      </c>
      <c r="D817" s="545" t="s">
        <v>1596</v>
      </c>
      <c r="E817" s="567">
        <v>1300</v>
      </c>
      <c r="F817" s="537" t="s">
        <v>2805</v>
      </c>
      <c r="G817" s="545" t="s">
        <v>2806</v>
      </c>
      <c r="H817" s="545" t="s">
        <v>2807</v>
      </c>
      <c r="I817" s="537" t="s">
        <v>2393</v>
      </c>
      <c r="J817" s="429" t="s">
        <v>2808</v>
      </c>
      <c r="K817" s="568">
        <v>5</v>
      </c>
      <c r="L817" s="569">
        <v>12</v>
      </c>
      <c r="M817" s="567">
        <v>17604</v>
      </c>
      <c r="N817" s="544">
        <v>1</v>
      </c>
      <c r="O817" s="570">
        <v>6</v>
      </c>
      <c r="P817" s="567">
        <v>8802</v>
      </c>
    </row>
    <row r="818" spans="1:16" ht="13.5" customHeight="1" x14ac:dyDescent="0.2">
      <c r="A818" s="544" t="s">
        <v>2731</v>
      </c>
      <c r="B818" s="537" t="s">
        <v>1406</v>
      </c>
      <c r="C818" s="537" t="s">
        <v>2732</v>
      </c>
      <c r="D818" s="545" t="s">
        <v>2007</v>
      </c>
      <c r="E818" s="567">
        <v>1600</v>
      </c>
      <c r="F818" s="537" t="s">
        <v>2809</v>
      </c>
      <c r="G818" s="545" t="s">
        <v>2810</v>
      </c>
      <c r="H818" s="545" t="s">
        <v>2007</v>
      </c>
      <c r="I818" s="537" t="s">
        <v>2393</v>
      </c>
      <c r="J818" s="429" t="s">
        <v>2811</v>
      </c>
      <c r="K818" s="568">
        <v>5</v>
      </c>
      <c r="L818" s="569">
        <v>12</v>
      </c>
      <c r="M818" s="567">
        <v>21528</v>
      </c>
      <c r="N818" s="544">
        <v>1</v>
      </c>
      <c r="O818" s="570">
        <v>6</v>
      </c>
      <c r="P818" s="567">
        <v>10764</v>
      </c>
    </row>
    <row r="819" spans="1:16" ht="13.5" customHeight="1" x14ac:dyDescent="0.2">
      <c r="A819" s="544" t="s">
        <v>2731</v>
      </c>
      <c r="B819" s="537" t="s">
        <v>1406</v>
      </c>
      <c r="C819" s="537" t="s">
        <v>2732</v>
      </c>
      <c r="D819" s="545" t="s">
        <v>1596</v>
      </c>
      <c r="E819" s="567">
        <v>1300</v>
      </c>
      <c r="F819" s="537" t="s">
        <v>2812</v>
      </c>
      <c r="G819" s="545" t="s">
        <v>2813</v>
      </c>
      <c r="H819" s="545" t="s">
        <v>2807</v>
      </c>
      <c r="I819" s="537" t="s">
        <v>2393</v>
      </c>
      <c r="J819" s="429" t="s">
        <v>2808</v>
      </c>
      <c r="K819" s="568">
        <v>5</v>
      </c>
      <c r="L819" s="569">
        <v>12</v>
      </c>
      <c r="M819" s="567">
        <v>18792</v>
      </c>
      <c r="N819" s="544">
        <v>1</v>
      </c>
      <c r="O819" s="570">
        <v>6</v>
      </c>
      <c r="P819" s="567">
        <v>9396</v>
      </c>
    </row>
    <row r="820" spans="1:16" ht="13.5" customHeight="1" x14ac:dyDescent="0.2">
      <c r="A820" s="544" t="s">
        <v>2731</v>
      </c>
      <c r="B820" s="537" t="s">
        <v>1406</v>
      </c>
      <c r="C820" s="537" t="s">
        <v>2732</v>
      </c>
      <c r="D820" s="545" t="s">
        <v>2007</v>
      </c>
      <c r="E820" s="567">
        <v>1600</v>
      </c>
      <c r="F820" s="537" t="s">
        <v>2814</v>
      </c>
      <c r="G820" s="545" t="s">
        <v>2815</v>
      </c>
      <c r="H820" s="545" t="s">
        <v>2007</v>
      </c>
      <c r="I820" s="537" t="s">
        <v>2393</v>
      </c>
      <c r="J820" s="429" t="s">
        <v>2816</v>
      </c>
      <c r="K820" s="568">
        <v>5</v>
      </c>
      <c r="L820" s="569">
        <v>12</v>
      </c>
      <c r="M820" s="567">
        <v>21204</v>
      </c>
      <c r="N820" s="544">
        <v>1</v>
      </c>
      <c r="O820" s="570">
        <v>6</v>
      </c>
      <c r="P820" s="567">
        <v>10602</v>
      </c>
    </row>
    <row r="821" spans="1:16" ht="13.5" customHeight="1" x14ac:dyDescent="0.2">
      <c r="A821" s="544" t="s">
        <v>2731</v>
      </c>
      <c r="B821" s="537" t="s">
        <v>1406</v>
      </c>
      <c r="C821" s="537" t="s">
        <v>2732</v>
      </c>
      <c r="D821" s="545" t="s">
        <v>1959</v>
      </c>
      <c r="E821" s="567">
        <v>1300</v>
      </c>
      <c r="F821" s="537" t="s">
        <v>2817</v>
      </c>
      <c r="G821" s="545" t="s">
        <v>2818</v>
      </c>
      <c r="H821" s="545" t="s">
        <v>1959</v>
      </c>
      <c r="I821" s="537" t="s">
        <v>2393</v>
      </c>
      <c r="J821" s="429" t="s">
        <v>2811</v>
      </c>
      <c r="K821" s="568">
        <v>5</v>
      </c>
      <c r="L821" s="569">
        <v>12</v>
      </c>
      <c r="M821" s="567">
        <v>17928</v>
      </c>
      <c r="N821" s="544">
        <v>1</v>
      </c>
      <c r="O821" s="570">
        <v>6</v>
      </c>
      <c r="P821" s="567">
        <v>8964</v>
      </c>
    </row>
    <row r="822" spans="1:16" ht="13.5" customHeight="1" x14ac:dyDescent="0.2">
      <c r="A822" s="544" t="s">
        <v>2731</v>
      </c>
      <c r="B822" s="537" t="s">
        <v>1406</v>
      </c>
      <c r="C822" s="537" t="s">
        <v>2732</v>
      </c>
      <c r="D822" s="545" t="s">
        <v>1622</v>
      </c>
      <c r="E822" s="567">
        <v>1400</v>
      </c>
      <c r="F822" s="537" t="s">
        <v>2819</v>
      </c>
      <c r="G822" s="545" t="s">
        <v>2820</v>
      </c>
      <c r="H822" s="545"/>
      <c r="I822" s="537" t="s">
        <v>2778</v>
      </c>
      <c r="J822" s="429" t="s">
        <v>2778</v>
      </c>
      <c r="K822" s="568">
        <v>5</v>
      </c>
      <c r="L822" s="569">
        <v>12</v>
      </c>
      <c r="M822" s="567">
        <v>18804</v>
      </c>
      <c r="N822" s="544">
        <v>1</v>
      </c>
      <c r="O822" s="570">
        <v>6</v>
      </c>
      <c r="P822" s="567">
        <v>9402</v>
      </c>
    </row>
    <row r="823" spans="1:16" ht="13.5" customHeight="1" x14ac:dyDescent="0.2">
      <c r="A823" s="544" t="s">
        <v>2731</v>
      </c>
      <c r="B823" s="537" t="s">
        <v>1406</v>
      </c>
      <c r="C823" s="537" t="s">
        <v>2732</v>
      </c>
      <c r="D823" s="545" t="s">
        <v>1622</v>
      </c>
      <c r="E823" s="567">
        <v>1400</v>
      </c>
      <c r="F823" s="537" t="s">
        <v>2821</v>
      </c>
      <c r="G823" s="545" t="s">
        <v>2822</v>
      </c>
      <c r="H823" s="545"/>
      <c r="I823" s="537" t="s">
        <v>2778</v>
      </c>
      <c r="J823" s="429" t="s">
        <v>2778</v>
      </c>
      <c r="K823" s="568">
        <v>5</v>
      </c>
      <c r="L823" s="569">
        <v>12</v>
      </c>
      <c r="M823" s="567">
        <v>18912</v>
      </c>
      <c r="N823" s="544">
        <v>1</v>
      </c>
      <c r="O823" s="570">
        <v>6</v>
      </c>
      <c r="P823" s="567">
        <v>9456</v>
      </c>
    </row>
    <row r="824" spans="1:16" ht="13.5" customHeight="1" x14ac:dyDescent="0.2">
      <c r="A824" s="544" t="s">
        <v>2731</v>
      </c>
      <c r="B824" s="537" t="s">
        <v>1406</v>
      </c>
      <c r="C824" s="537" t="s">
        <v>2823</v>
      </c>
      <c r="D824" s="545" t="s">
        <v>1808</v>
      </c>
      <c r="E824" s="567">
        <v>3000</v>
      </c>
      <c r="F824" s="537" t="s">
        <v>2824</v>
      </c>
      <c r="G824" s="545" t="s">
        <v>2825</v>
      </c>
      <c r="H824" s="545" t="s">
        <v>1808</v>
      </c>
      <c r="I824" s="537" t="s">
        <v>2760</v>
      </c>
      <c r="J824" s="545" t="s">
        <v>1808</v>
      </c>
      <c r="K824" s="568">
        <v>9</v>
      </c>
      <c r="L824" s="569">
        <v>9</v>
      </c>
      <c r="M824" s="567">
        <v>25112.04</v>
      </c>
      <c r="N824" s="544">
        <v>6</v>
      </c>
      <c r="O824" s="570">
        <v>6</v>
      </c>
      <c r="P824" s="567">
        <v>12556.02</v>
      </c>
    </row>
    <row r="825" spans="1:16" ht="13.5" customHeight="1" x14ac:dyDescent="0.2">
      <c r="A825" s="544" t="s">
        <v>2731</v>
      </c>
      <c r="B825" s="537" t="s">
        <v>1406</v>
      </c>
      <c r="C825" s="537" t="s">
        <v>2823</v>
      </c>
      <c r="D825" s="545" t="s">
        <v>1808</v>
      </c>
      <c r="E825" s="567">
        <v>2500</v>
      </c>
      <c r="F825" s="537" t="s">
        <v>2826</v>
      </c>
      <c r="G825" s="545" t="s">
        <v>2827</v>
      </c>
      <c r="H825" s="545" t="s">
        <v>1808</v>
      </c>
      <c r="I825" s="537" t="s">
        <v>2760</v>
      </c>
      <c r="J825" s="545" t="s">
        <v>1808</v>
      </c>
      <c r="K825" s="568">
        <v>9</v>
      </c>
      <c r="L825" s="569">
        <v>9</v>
      </c>
      <c r="M825" s="567">
        <v>32670</v>
      </c>
      <c r="N825" s="544">
        <v>6</v>
      </c>
      <c r="O825" s="570">
        <v>6</v>
      </c>
      <c r="P825" s="567">
        <v>16335</v>
      </c>
    </row>
    <row r="826" spans="1:16" ht="13.5" customHeight="1" x14ac:dyDescent="0.2">
      <c r="A826" s="544" t="s">
        <v>2731</v>
      </c>
      <c r="B826" s="537" t="s">
        <v>1406</v>
      </c>
      <c r="C826" s="537" t="s">
        <v>2823</v>
      </c>
      <c r="D826" s="545" t="s">
        <v>1812</v>
      </c>
      <c r="E826" s="567">
        <v>2500</v>
      </c>
      <c r="F826" s="537" t="s">
        <v>2828</v>
      </c>
      <c r="G826" s="545" t="s">
        <v>2829</v>
      </c>
      <c r="H826" s="545" t="s">
        <v>1812</v>
      </c>
      <c r="I826" s="537" t="s">
        <v>2760</v>
      </c>
      <c r="J826" s="545" t="s">
        <v>1812</v>
      </c>
      <c r="K826" s="568">
        <v>9</v>
      </c>
      <c r="L826" s="569">
        <v>9</v>
      </c>
      <c r="M826" s="567">
        <v>33213.600000000006</v>
      </c>
      <c r="N826" s="544">
        <v>6</v>
      </c>
      <c r="O826" s="570">
        <v>6</v>
      </c>
      <c r="P826" s="567">
        <v>16606.800000000003</v>
      </c>
    </row>
    <row r="827" spans="1:16" ht="13.5" customHeight="1" x14ac:dyDescent="0.2">
      <c r="A827" s="544" t="s">
        <v>2731</v>
      </c>
      <c r="B827" s="537" t="s">
        <v>1406</v>
      </c>
      <c r="C827" s="537" t="s">
        <v>2823</v>
      </c>
      <c r="D827" s="545" t="s">
        <v>1951</v>
      </c>
      <c r="E827" s="567">
        <v>2200</v>
      </c>
      <c r="F827" s="537" t="s">
        <v>2830</v>
      </c>
      <c r="G827" s="545" t="s">
        <v>2831</v>
      </c>
      <c r="H827" s="545" t="s">
        <v>1951</v>
      </c>
      <c r="I827" s="537" t="s">
        <v>2760</v>
      </c>
      <c r="J827" s="545" t="s">
        <v>1951</v>
      </c>
      <c r="K827" s="568">
        <v>9</v>
      </c>
      <c r="L827" s="569">
        <v>9</v>
      </c>
      <c r="M827" s="567">
        <v>29613.600000000002</v>
      </c>
      <c r="N827" s="544">
        <v>6</v>
      </c>
      <c r="O827" s="570">
        <v>6</v>
      </c>
      <c r="P827" s="567">
        <v>14806.800000000001</v>
      </c>
    </row>
    <row r="828" spans="1:16" ht="13.5" customHeight="1" x14ac:dyDescent="0.2">
      <c r="A828" s="544" t="s">
        <v>2731</v>
      </c>
      <c r="B828" s="537" t="s">
        <v>1406</v>
      </c>
      <c r="C828" s="537" t="s">
        <v>2823</v>
      </c>
      <c r="D828" s="545" t="s">
        <v>1812</v>
      </c>
      <c r="E828" s="567">
        <v>2500</v>
      </c>
      <c r="F828" s="537" t="s">
        <v>2832</v>
      </c>
      <c r="G828" s="545" t="s">
        <v>2833</v>
      </c>
      <c r="H828" s="545" t="s">
        <v>1812</v>
      </c>
      <c r="I828" s="537" t="s">
        <v>2760</v>
      </c>
      <c r="J828" s="545" t="s">
        <v>1812</v>
      </c>
      <c r="K828" s="568">
        <v>9</v>
      </c>
      <c r="L828" s="569">
        <v>9</v>
      </c>
      <c r="M828" s="567">
        <v>32976</v>
      </c>
      <c r="N828" s="544">
        <v>6</v>
      </c>
      <c r="O828" s="570">
        <v>6</v>
      </c>
      <c r="P828" s="567">
        <v>16488</v>
      </c>
    </row>
    <row r="829" spans="1:16" ht="13.5" customHeight="1" x14ac:dyDescent="0.2">
      <c r="A829" s="544" t="s">
        <v>2731</v>
      </c>
      <c r="B829" s="537" t="s">
        <v>1406</v>
      </c>
      <c r="C829" s="537" t="s">
        <v>2823</v>
      </c>
      <c r="D829" s="545" t="s">
        <v>1596</v>
      </c>
      <c r="E829" s="567">
        <v>1800</v>
      </c>
      <c r="F829" s="537" t="s">
        <v>2834</v>
      </c>
      <c r="G829" s="545" t="s">
        <v>2835</v>
      </c>
      <c r="H829" s="545" t="s">
        <v>1596</v>
      </c>
      <c r="I829" s="537" t="s">
        <v>2393</v>
      </c>
      <c r="J829" s="545" t="s">
        <v>1596</v>
      </c>
      <c r="K829" s="568">
        <v>9</v>
      </c>
      <c r="L829" s="569">
        <v>9</v>
      </c>
      <c r="M829" s="567">
        <v>24813.599999999999</v>
      </c>
      <c r="N829" s="544">
        <v>6</v>
      </c>
      <c r="O829" s="570">
        <v>6</v>
      </c>
      <c r="P829" s="567">
        <v>12406.8</v>
      </c>
    </row>
    <row r="830" spans="1:16" ht="13.5" customHeight="1" x14ac:dyDescent="0.2">
      <c r="A830" s="544" t="s">
        <v>2731</v>
      </c>
      <c r="B830" s="537" t="s">
        <v>1406</v>
      </c>
      <c r="C830" s="537" t="s">
        <v>2823</v>
      </c>
      <c r="D830" s="545" t="s">
        <v>1954</v>
      </c>
      <c r="E830" s="567">
        <v>2500</v>
      </c>
      <c r="F830" s="537" t="s">
        <v>2836</v>
      </c>
      <c r="G830" s="545" t="s">
        <v>2837</v>
      </c>
      <c r="H830" s="545" t="s">
        <v>1954</v>
      </c>
      <c r="I830" s="537" t="s">
        <v>2760</v>
      </c>
      <c r="J830" s="545" t="s">
        <v>1954</v>
      </c>
      <c r="K830" s="568">
        <v>9</v>
      </c>
      <c r="L830" s="569">
        <v>9</v>
      </c>
      <c r="M830" s="567">
        <v>32544</v>
      </c>
      <c r="N830" s="544">
        <v>6</v>
      </c>
      <c r="O830" s="570">
        <v>6</v>
      </c>
      <c r="P830" s="567">
        <v>16272</v>
      </c>
    </row>
    <row r="831" spans="1:16" ht="13.5" customHeight="1" x14ac:dyDescent="0.2">
      <c r="A831" s="544" t="s">
        <v>2731</v>
      </c>
      <c r="B831" s="537" t="s">
        <v>1406</v>
      </c>
      <c r="C831" s="537" t="s">
        <v>2823</v>
      </c>
      <c r="D831" s="545" t="s">
        <v>1954</v>
      </c>
      <c r="E831" s="567">
        <v>2500</v>
      </c>
      <c r="F831" s="537" t="s">
        <v>2838</v>
      </c>
      <c r="G831" s="545" t="s">
        <v>2839</v>
      </c>
      <c r="H831" s="545" t="s">
        <v>1954</v>
      </c>
      <c r="I831" s="537" t="s">
        <v>2760</v>
      </c>
      <c r="J831" s="545" t="s">
        <v>1954</v>
      </c>
      <c r="K831" s="568">
        <v>9</v>
      </c>
      <c r="L831" s="569">
        <v>9</v>
      </c>
      <c r="M831" s="567">
        <v>33213.600000000006</v>
      </c>
      <c r="N831" s="544">
        <v>6</v>
      </c>
      <c r="O831" s="570">
        <v>6</v>
      </c>
      <c r="P831" s="567">
        <v>16606.800000000003</v>
      </c>
    </row>
    <row r="832" spans="1:16" ht="13.5" customHeight="1" x14ac:dyDescent="0.2">
      <c r="A832" s="544" t="s">
        <v>2731</v>
      </c>
      <c r="B832" s="537" t="s">
        <v>1406</v>
      </c>
      <c r="C832" s="537" t="s">
        <v>2823</v>
      </c>
      <c r="D832" s="545" t="s">
        <v>1812</v>
      </c>
      <c r="E832" s="567">
        <v>1800</v>
      </c>
      <c r="F832" s="537" t="s">
        <v>2840</v>
      </c>
      <c r="G832" s="545" t="s">
        <v>2841</v>
      </c>
      <c r="H832" s="545" t="s">
        <v>1812</v>
      </c>
      <c r="I832" s="537" t="s">
        <v>2760</v>
      </c>
      <c r="J832" s="545" t="s">
        <v>1812</v>
      </c>
      <c r="K832" s="568">
        <v>9</v>
      </c>
      <c r="L832" s="569">
        <v>9</v>
      </c>
      <c r="M832" s="567">
        <v>24813.599999999999</v>
      </c>
      <c r="N832" s="544">
        <v>6</v>
      </c>
      <c r="O832" s="570">
        <v>6</v>
      </c>
      <c r="P832" s="567">
        <v>12406.8</v>
      </c>
    </row>
    <row r="833" spans="1:16" ht="13.5" customHeight="1" x14ac:dyDescent="0.2">
      <c r="A833" s="544" t="s">
        <v>2731</v>
      </c>
      <c r="B833" s="537" t="s">
        <v>1406</v>
      </c>
      <c r="C833" s="537" t="s">
        <v>2823</v>
      </c>
      <c r="D833" s="545" t="s">
        <v>1812</v>
      </c>
      <c r="E833" s="567">
        <v>1800</v>
      </c>
      <c r="F833" s="537" t="s">
        <v>1869</v>
      </c>
      <c r="G833" s="545" t="s">
        <v>1870</v>
      </c>
      <c r="H833" s="545" t="s">
        <v>1812</v>
      </c>
      <c r="I833" s="537" t="s">
        <v>2760</v>
      </c>
      <c r="J833" s="545" t="s">
        <v>1812</v>
      </c>
      <c r="K833" s="568">
        <v>9</v>
      </c>
      <c r="L833" s="569">
        <v>9</v>
      </c>
      <c r="M833" s="567">
        <v>24144</v>
      </c>
      <c r="N833" s="544">
        <v>6</v>
      </c>
      <c r="O833" s="570">
        <v>6</v>
      </c>
      <c r="P833" s="567">
        <v>12072</v>
      </c>
    </row>
    <row r="834" spans="1:16" ht="13.5" customHeight="1" x14ac:dyDescent="0.2">
      <c r="A834" s="544" t="s">
        <v>2731</v>
      </c>
      <c r="B834" s="537" t="s">
        <v>1406</v>
      </c>
      <c r="C834" s="537" t="s">
        <v>2823</v>
      </c>
      <c r="D834" s="545" t="s">
        <v>1850</v>
      </c>
      <c r="E834" s="567">
        <v>1800</v>
      </c>
      <c r="F834" s="537" t="s">
        <v>2842</v>
      </c>
      <c r="G834" s="545" t="s">
        <v>2843</v>
      </c>
      <c r="H834" s="545" t="s">
        <v>1850</v>
      </c>
      <c r="I834" s="537" t="s">
        <v>2393</v>
      </c>
      <c r="J834" s="545" t="s">
        <v>1850</v>
      </c>
      <c r="K834" s="568">
        <v>9</v>
      </c>
      <c r="L834" s="569">
        <v>9</v>
      </c>
      <c r="M834" s="567">
        <v>24144</v>
      </c>
      <c r="N834" s="544">
        <v>6</v>
      </c>
      <c r="O834" s="570">
        <v>6</v>
      </c>
      <c r="P834" s="567">
        <v>12072</v>
      </c>
    </row>
    <row r="835" spans="1:16" ht="13.5" customHeight="1" x14ac:dyDescent="0.2">
      <c r="A835" s="544" t="s">
        <v>2731</v>
      </c>
      <c r="B835" s="537" t="s">
        <v>1406</v>
      </c>
      <c r="C835" s="537" t="s">
        <v>2823</v>
      </c>
      <c r="D835" s="545" t="s">
        <v>1835</v>
      </c>
      <c r="E835" s="567">
        <v>8000</v>
      </c>
      <c r="F835" s="537" t="s">
        <v>2844</v>
      </c>
      <c r="G835" s="545" t="s">
        <v>2845</v>
      </c>
      <c r="H835" s="545" t="s">
        <v>1835</v>
      </c>
      <c r="I835" s="537" t="s">
        <v>2760</v>
      </c>
      <c r="J835" s="545" t="s">
        <v>1835</v>
      </c>
      <c r="K835" s="568">
        <v>9</v>
      </c>
      <c r="L835" s="569">
        <v>9</v>
      </c>
      <c r="M835" s="567">
        <v>98544</v>
      </c>
      <c r="N835" s="544">
        <v>6</v>
      </c>
      <c r="O835" s="570">
        <v>6</v>
      </c>
      <c r="P835" s="567">
        <v>49272</v>
      </c>
    </row>
    <row r="836" spans="1:16" ht="13.5" customHeight="1" x14ac:dyDescent="0.2">
      <c r="A836" s="544" t="s">
        <v>2731</v>
      </c>
      <c r="B836" s="537" t="s">
        <v>1406</v>
      </c>
      <c r="C836" s="537" t="s">
        <v>2823</v>
      </c>
      <c r="D836" s="545" t="s">
        <v>1812</v>
      </c>
      <c r="E836" s="567">
        <v>2200</v>
      </c>
      <c r="F836" s="537" t="s">
        <v>2846</v>
      </c>
      <c r="G836" s="545" t="s">
        <v>2847</v>
      </c>
      <c r="H836" s="545" t="s">
        <v>1812</v>
      </c>
      <c r="I836" s="537" t="s">
        <v>2760</v>
      </c>
      <c r="J836" s="545" t="s">
        <v>1812</v>
      </c>
      <c r="K836" s="568">
        <v>9</v>
      </c>
      <c r="L836" s="569">
        <v>9</v>
      </c>
      <c r="M836" s="567">
        <v>29613.600000000002</v>
      </c>
      <c r="N836" s="544">
        <v>6</v>
      </c>
      <c r="O836" s="570">
        <v>6</v>
      </c>
      <c r="P836" s="567">
        <v>14806.800000000001</v>
      </c>
    </row>
    <row r="837" spans="1:16" ht="13.5" customHeight="1" x14ac:dyDescent="0.2">
      <c r="A837" s="544" t="s">
        <v>2731</v>
      </c>
      <c r="B837" s="537" t="s">
        <v>1406</v>
      </c>
      <c r="C837" s="537" t="s">
        <v>2823</v>
      </c>
      <c r="D837" s="545" t="s">
        <v>1828</v>
      </c>
      <c r="E837" s="567">
        <v>1800</v>
      </c>
      <c r="F837" s="537" t="s">
        <v>2848</v>
      </c>
      <c r="G837" s="545" t="s">
        <v>2849</v>
      </c>
      <c r="H837" s="545" t="s">
        <v>1828</v>
      </c>
      <c r="I837" s="537" t="s">
        <v>2760</v>
      </c>
      <c r="J837" s="545" t="s">
        <v>1828</v>
      </c>
      <c r="K837" s="568">
        <v>9</v>
      </c>
      <c r="L837" s="569">
        <v>9</v>
      </c>
      <c r="M837" s="567">
        <v>24576</v>
      </c>
      <c r="N837" s="544">
        <v>6</v>
      </c>
      <c r="O837" s="570">
        <v>6</v>
      </c>
      <c r="P837" s="567">
        <v>12288</v>
      </c>
    </row>
    <row r="838" spans="1:16" ht="13.5" customHeight="1" x14ac:dyDescent="0.2">
      <c r="A838" s="544" t="s">
        <v>2731</v>
      </c>
      <c r="B838" s="537" t="s">
        <v>1406</v>
      </c>
      <c r="C838" s="537" t="s">
        <v>2823</v>
      </c>
      <c r="D838" s="545" t="s">
        <v>1824</v>
      </c>
      <c r="E838" s="567">
        <v>1800</v>
      </c>
      <c r="F838" s="537" t="s">
        <v>2850</v>
      </c>
      <c r="G838" s="545" t="s">
        <v>2851</v>
      </c>
      <c r="H838" s="545" t="s">
        <v>1824</v>
      </c>
      <c r="I838" s="537" t="s">
        <v>2393</v>
      </c>
      <c r="J838" s="545" t="s">
        <v>1824</v>
      </c>
      <c r="K838" s="568">
        <v>9</v>
      </c>
      <c r="L838" s="569">
        <v>9</v>
      </c>
      <c r="M838" s="567">
        <v>24144</v>
      </c>
      <c r="N838" s="544">
        <v>6</v>
      </c>
      <c r="O838" s="570">
        <v>6</v>
      </c>
      <c r="P838" s="567">
        <v>12072</v>
      </c>
    </row>
    <row r="839" spans="1:16" ht="13.5" customHeight="1" x14ac:dyDescent="0.2">
      <c r="A839" s="544" t="s">
        <v>2731</v>
      </c>
      <c r="B839" s="537" t="s">
        <v>1406</v>
      </c>
      <c r="C839" s="537" t="s">
        <v>2823</v>
      </c>
      <c r="D839" s="545" t="s">
        <v>1812</v>
      </c>
      <c r="E839" s="567">
        <v>1800</v>
      </c>
      <c r="F839" s="537" t="s">
        <v>2852</v>
      </c>
      <c r="G839" s="545" t="s">
        <v>2853</v>
      </c>
      <c r="H839" s="545" t="s">
        <v>1812</v>
      </c>
      <c r="I839" s="537" t="s">
        <v>2760</v>
      </c>
      <c r="J839" s="545" t="s">
        <v>1812</v>
      </c>
      <c r="K839" s="568">
        <v>9</v>
      </c>
      <c r="L839" s="569">
        <v>9</v>
      </c>
      <c r="M839" s="567">
        <v>24144</v>
      </c>
      <c r="N839" s="544">
        <v>6</v>
      </c>
      <c r="O839" s="570">
        <v>6</v>
      </c>
      <c r="P839" s="567">
        <v>12072</v>
      </c>
    </row>
    <row r="840" spans="1:16" ht="13.5" customHeight="1" x14ac:dyDescent="0.2">
      <c r="A840" s="544" t="s">
        <v>2731</v>
      </c>
      <c r="B840" s="537" t="s">
        <v>1406</v>
      </c>
      <c r="C840" s="537" t="s">
        <v>2823</v>
      </c>
      <c r="D840" s="545" t="s">
        <v>1835</v>
      </c>
      <c r="E840" s="567">
        <v>8000</v>
      </c>
      <c r="F840" s="537" t="s">
        <v>2854</v>
      </c>
      <c r="G840" s="545" t="s">
        <v>2855</v>
      </c>
      <c r="H840" s="545" t="s">
        <v>1835</v>
      </c>
      <c r="I840" s="537" t="s">
        <v>2760</v>
      </c>
      <c r="J840" s="545" t="s">
        <v>1835</v>
      </c>
      <c r="K840" s="568">
        <v>9</v>
      </c>
      <c r="L840" s="569">
        <v>9</v>
      </c>
      <c r="M840" s="567">
        <v>98544</v>
      </c>
      <c r="N840" s="544">
        <v>6</v>
      </c>
      <c r="O840" s="570">
        <v>6</v>
      </c>
      <c r="P840" s="567">
        <v>49272</v>
      </c>
    </row>
    <row r="841" spans="1:16" ht="13.5" customHeight="1" x14ac:dyDescent="0.2">
      <c r="A841" s="544" t="s">
        <v>2731</v>
      </c>
      <c r="B841" s="537" t="s">
        <v>1406</v>
      </c>
      <c r="C841" s="537" t="s">
        <v>2823</v>
      </c>
      <c r="D841" s="545" t="s">
        <v>2504</v>
      </c>
      <c r="E841" s="567">
        <v>1500</v>
      </c>
      <c r="F841" s="537" t="s">
        <v>2856</v>
      </c>
      <c r="G841" s="545" t="s">
        <v>2857</v>
      </c>
      <c r="H841" s="545" t="s">
        <v>2504</v>
      </c>
      <c r="I841" s="537" t="s">
        <v>2393</v>
      </c>
      <c r="J841" s="545" t="s">
        <v>2504</v>
      </c>
      <c r="K841" s="568">
        <v>9</v>
      </c>
      <c r="L841" s="569">
        <v>9</v>
      </c>
      <c r="M841" s="567">
        <v>21213.599999999999</v>
      </c>
      <c r="N841" s="544">
        <v>6</v>
      </c>
      <c r="O841" s="570">
        <v>6</v>
      </c>
      <c r="P841" s="567">
        <v>10606.8</v>
      </c>
    </row>
    <row r="842" spans="1:16" ht="13.5" customHeight="1" x14ac:dyDescent="0.2">
      <c r="A842" s="544" t="s">
        <v>2731</v>
      </c>
      <c r="B842" s="537" t="s">
        <v>1406</v>
      </c>
      <c r="C842" s="537" t="s">
        <v>2823</v>
      </c>
      <c r="D842" s="545" t="s">
        <v>1812</v>
      </c>
      <c r="E842" s="567">
        <v>1800</v>
      </c>
      <c r="F842" s="537" t="s">
        <v>2858</v>
      </c>
      <c r="G842" s="545" t="s">
        <v>2859</v>
      </c>
      <c r="H842" s="545" t="s">
        <v>1812</v>
      </c>
      <c r="I842" s="537" t="s">
        <v>2760</v>
      </c>
      <c r="J842" s="545" t="s">
        <v>1812</v>
      </c>
      <c r="K842" s="568">
        <v>9</v>
      </c>
      <c r="L842" s="569">
        <v>9</v>
      </c>
      <c r="M842" s="567">
        <v>23820</v>
      </c>
      <c r="N842" s="544">
        <v>6</v>
      </c>
      <c r="O842" s="570">
        <v>6</v>
      </c>
      <c r="P842" s="567">
        <v>11910</v>
      </c>
    </row>
    <row r="843" spans="1:16" ht="13.5" customHeight="1" x14ac:dyDescent="0.2">
      <c r="A843" s="544" t="s">
        <v>2731</v>
      </c>
      <c r="B843" s="537" t="s">
        <v>1406</v>
      </c>
      <c r="C843" s="537" t="s">
        <v>2823</v>
      </c>
      <c r="D843" s="545" t="s">
        <v>2032</v>
      </c>
      <c r="E843" s="567">
        <v>1800</v>
      </c>
      <c r="F843" s="537" t="s">
        <v>2860</v>
      </c>
      <c r="G843" s="545" t="s">
        <v>2861</v>
      </c>
      <c r="H843" s="545" t="s">
        <v>2032</v>
      </c>
      <c r="I843" s="537" t="s">
        <v>2393</v>
      </c>
      <c r="J843" s="545" t="s">
        <v>2032</v>
      </c>
      <c r="K843" s="568">
        <v>9</v>
      </c>
      <c r="L843" s="569">
        <v>9</v>
      </c>
      <c r="M843" s="567">
        <v>24144</v>
      </c>
      <c r="N843" s="544">
        <v>6</v>
      </c>
      <c r="O843" s="570">
        <v>6</v>
      </c>
      <c r="P843" s="567">
        <v>12072</v>
      </c>
    </row>
    <row r="844" spans="1:16" ht="13.5" customHeight="1" x14ac:dyDescent="0.2">
      <c r="A844" s="544" t="s">
        <v>2731</v>
      </c>
      <c r="B844" s="537" t="s">
        <v>1406</v>
      </c>
      <c r="C844" s="537" t="s">
        <v>2823</v>
      </c>
      <c r="D844" s="545" t="s">
        <v>1808</v>
      </c>
      <c r="E844" s="567">
        <v>2200</v>
      </c>
      <c r="F844" s="537" t="s">
        <v>2862</v>
      </c>
      <c r="G844" s="545" t="s">
        <v>2863</v>
      </c>
      <c r="H844" s="545" t="s">
        <v>1808</v>
      </c>
      <c r="I844" s="537" t="s">
        <v>2760</v>
      </c>
      <c r="J844" s="545" t="s">
        <v>1808</v>
      </c>
      <c r="K844" s="568">
        <v>9</v>
      </c>
      <c r="L844" s="569">
        <v>9</v>
      </c>
      <c r="M844" s="567">
        <v>28944</v>
      </c>
      <c r="N844" s="544">
        <v>6</v>
      </c>
      <c r="O844" s="570">
        <v>6</v>
      </c>
      <c r="P844" s="567">
        <v>14472</v>
      </c>
    </row>
    <row r="845" spans="1:16" ht="13.5" customHeight="1" x14ac:dyDescent="0.2">
      <c r="A845" s="544" t="s">
        <v>2731</v>
      </c>
      <c r="B845" s="537" t="s">
        <v>1406</v>
      </c>
      <c r="C845" s="537" t="s">
        <v>2823</v>
      </c>
      <c r="D845" s="545" t="s">
        <v>1850</v>
      </c>
      <c r="E845" s="567">
        <v>1800</v>
      </c>
      <c r="F845" s="537" t="s">
        <v>2864</v>
      </c>
      <c r="G845" s="545" t="s">
        <v>2865</v>
      </c>
      <c r="H845" s="545" t="s">
        <v>1850</v>
      </c>
      <c r="I845" s="537" t="s">
        <v>2393</v>
      </c>
      <c r="J845" s="545" t="s">
        <v>1850</v>
      </c>
      <c r="K845" s="568">
        <v>9</v>
      </c>
      <c r="L845" s="569">
        <v>9</v>
      </c>
      <c r="M845" s="567">
        <v>24576</v>
      </c>
      <c r="N845" s="544">
        <v>6</v>
      </c>
      <c r="O845" s="570">
        <v>6</v>
      </c>
      <c r="P845" s="567">
        <v>12288</v>
      </c>
    </row>
    <row r="846" spans="1:16" ht="13.5" customHeight="1" x14ac:dyDescent="0.2">
      <c r="A846" s="544" t="s">
        <v>2731</v>
      </c>
      <c r="B846" s="537" t="s">
        <v>1406</v>
      </c>
      <c r="C846" s="537" t="s">
        <v>2823</v>
      </c>
      <c r="D846" s="545" t="s">
        <v>1812</v>
      </c>
      <c r="E846" s="567">
        <v>2200</v>
      </c>
      <c r="F846" s="537" t="s">
        <v>2866</v>
      </c>
      <c r="G846" s="545" t="s">
        <v>2867</v>
      </c>
      <c r="H846" s="545" t="s">
        <v>1812</v>
      </c>
      <c r="I846" s="537" t="s">
        <v>2760</v>
      </c>
      <c r="J846" s="545" t="s">
        <v>1812</v>
      </c>
      <c r="K846" s="568">
        <v>9</v>
      </c>
      <c r="L846" s="569">
        <v>9</v>
      </c>
      <c r="M846" s="567">
        <v>28944</v>
      </c>
      <c r="N846" s="544">
        <v>6</v>
      </c>
      <c r="O846" s="570">
        <v>6</v>
      </c>
      <c r="P846" s="567">
        <v>14472</v>
      </c>
    </row>
    <row r="847" spans="1:16" ht="13.5" customHeight="1" x14ac:dyDescent="0.2">
      <c r="A847" s="544" t="s">
        <v>2731</v>
      </c>
      <c r="B847" s="537" t="s">
        <v>1406</v>
      </c>
      <c r="C847" s="537" t="s">
        <v>2823</v>
      </c>
      <c r="D847" s="545" t="s">
        <v>1812</v>
      </c>
      <c r="E847" s="567">
        <v>1800</v>
      </c>
      <c r="F847" s="537" t="s">
        <v>2868</v>
      </c>
      <c r="G847" s="545" t="s">
        <v>2869</v>
      </c>
      <c r="H847" s="545" t="s">
        <v>1812</v>
      </c>
      <c r="I847" s="537" t="s">
        <v>2760</v>
      </c>
      <c r="J847" s="545" t="s">
        <v>1812</v>
      </c>
      <c r="K847" s="568">
        <v>9</v>
      </c>
      <c r="L847" s="569">
        <v>9</v>
      </c>
      <c r="M847" s="567">
        <v>24576</v>
      </c>
      <c r="N847" s="544">
        <v>6</v>
      </c>
      <c r="O847" s="570">
        <v>6</v>
      </c>
      <c r="P847" s="567">
        <v>12288</v>
      </c>
    </row>
    <row r="848" spans="1:16" ht="13.5" customHeight="1" x14ac:dyDescent="0.2">
      <c r="A848" s="544" t="s">
        <v>2731</v>
      </c>
      <c r="B848" s="537" t="s">
        <v>1406</v>
      </c>
      <c r="C848" s="537" t="s">
        <v>2823</v>
      </c>
      <c r="D848" s="545" t="s">
        <v>1828</v>
      </c>
      <c r="E848" s="567">
        <v>2500</v>
      </c>
      <c r="F848" s="537" t="s">
        <v>2870</v>
      </c>
      <c r="G848" s="545" t="s">
        <v>2871</v>
      </c>
      <c r="H848" s="545" t="s">
        <v>1828</v>
      </c>
      <c r="I848" s="537" t="s">
        <v>2760</v>
      </c>
      <c r="J848" s="545" t="s">
        <v>1828</v>
      </c>
      <c r="K848" s="568">
        <v>9</v>
      </c>
      <c r="L848" s="569">
        <v>9</v>
      </c>
      <c r="M848" s="567">
        <v>32544</v>
      </c>
      <c r="N848" s="544">
        <v>6</v>
      </c>
      <c r="O848" s="570">
        <v>6</v>
      </c>
      <c r="P848" s="567">
        <v>16272</v>
      </c>
    </row>
    <row r="849" spans="1:16" ht="13.5" customHeight="1" x14ac:dyDescent="0.2">
      <c r="A849" s="544" t="s">
        <v>2731</v>
      </c>
      <c r="B849" s="537" t="s">
        <v>1406</v>
      </c>
      <c r="C849" s="537" t="s">
        <v>2823</v>
      </c>
      <c r="D849" s="545" t="s">
        <v>1808</v>
      </c>
      <c r="E849" s="567">
        <v>1800</v>
      </c>
      <c r="F849" s="537" t="s">
        <v>2872</v>
      </c>
      <c r="G849" s="545" t="s">
        <v>2873</v>
      </c>
      <c r="H849" s="545" t="s">
        <v>1808</v>
      </c>
      <c r="I849" s="537" t="s">
        <v>2760</v>
      </c>
      <c r="J849" s="545" t="s">
        <v>1808</v>
      </c>
      <c r="K849" s="568">
        <v>9</v>
      </c>
      <c r="L849" s="569">
        <v>9</v>
      </c>
      <c r="M849" s="567">
        <v>24813.599999999999</v>
      </c>
      <c r="N849" s="544">
        <v>6</v>
      </c>
      <c r="O849" s="570">
        <v>6</v>
      </c>
      <c r="P849" s="567">
        <v>12406.8</v>
      </c>
    </row>
    <row r="850" spans="1:16" ht="13.5" customHeight="1" x14ac:dyDescent="0.2">
      <c r="A850" s="544" t="s">
        <v>2731</v>
      </c>
      <c r="B850" s="537" t="s">
        <v>1406</v>
      </c>
      <c r="C850" s="537" t="s">
        <v>2823</v>
      </c>
      <c r="D850" s="545" t="s">
        <v>1824</v>
      </c>
      <c r="E850" s="567">
        <v>1800</v>
      </c>
      <c r="F850" s="537" t="s">
        <v>2874</v>
      </c>
      <c r="G850" s="545" t="s">
        <v>2875</v>
      </c>
      <c r="H850" s="545" t="s">
        <v>1824</v>
      </c>
      <c r="I850" s="537" t="s">
        <v>2393</v>
      </c>
      <c r="J850" s="545" t="s">
        <v>1824</v>
      </c>
      <c r="K850" s="568">
        <v>9</v>
      </c>
      <c r="L850" s="569">
        <v>9</v>
      </c>
      <c r="M850" s="567">
        <v>24144</v>
      </c>
      <c r="N850" s="544">
        <v>6</v>
      </c>
      <c r="O850" s="570">
        <v>6</v>
      </c>
      <c r="P850" s="567">
        <v>12072</v>
      </c>
    </row>
    <row r="851" spans="1:16" ht="13.5" customHeight="1" x14ac:dyDescent="0.2">
      <c r="A851" s="544" t="s">
        <v>2731</v>
      </c>
      <c r="B851" s="537" t="s">
        <v>1406</v>
      </c>
      <c r="C851" s="537" t="s">
        <v>2823</v>
      </c>
      <c r="D851" s="545" t="s">
        <v>1835</v>
      </c>
      <c r="E851" s="567">
        <v>8000</v>
      </c>
      <c r="F851" s="537" t="s">
        <v>2876</v>
      </c>
      <c r="G851" s="545" t="s">
        <v>2877</v>
      </c>
      <c r="H851" s="545" t="s">
        <v>1835</v>
      </c>
      <c r="I851" s="537" t="s">
        <v>2760</v>
      </c>
      <c r="J851" s="545" t="s">
        <v>1835</v>
      </c>
      <c r="K851" s="568">
        <v>9</v>
      </c>
      <c r="L851" s="569">
        <v>9</v>
      </c>
      <c r="M851" s="567">
        <v>98544</v>
      </c>
      <c r="N851" s="544">
        <v>6</v>
      </c>
      <c r="O851" s="570">
        <v>6</v>
      </c>
      <c r="P851" s="567">
        <v>49272</v>
      </c>
    </row>
    <row r="852" spans="1:16" ht="13.5" customHeight="1" x14ac:dyDescent="0.2">
      <c r="A852" s="544" t="s">
        <v>2731</v>
      </c>
      <c r="B852" s="537" t="s">
        <v>1406</v>
      </c>
      <c r="C852" s="537" t="s">
        <v>2823</v>
      </c>
      <c r="D852" s="545" t="s">
        <v>1835</v>
      </c>
      <c r="E852" s="567">
        <v>8000</v>
      </c>
      <c r="F852" s="537" t="s">
        <v>2878</v>
      </c>
      <c r="G852" s="545" t="s">
        <v>2879</v>
      </c>
      <c r="H852" s="545" t="s">
        <v>1835</v>
      </c>
      <c r="I852" s="537" t="s">
        <v>2760</v>
      </c>
      <c r="J852" s="545" t="s">
        <v>1835</v>
      </c>
      <c r="K852" s="568">
        <v>9</v>
      </c>
      <c r="L852" s="569">
        <v>9</v>
      </c>
      <c r="M852" s="567">
        <v>99213.599999999991</v>
      </c>
      <c r="N852" s="544">
        <v>6</v>
      </c>
      <c r="O852" s="570">
        <v>6</v>
      </c>
      <c r="P852" s="567">
        <v>49606.799999999996</v>
      </c>
    </row>
    <row r="853" spans="1:16" ht="13.5" customHeight="1" x14ac:dyDescent="0.2">
      <c r="A853" s="544" t="s">
        <v>2731</v>
      </c>
      <c r="B853" s="537" t="s">
        <v>1406</v>
      </c>
      <c r="C853" s="537" t="s">
        <v>2823</v>
      </c>
      <c r="D853" s="545" t="s">
        <v>1808</v>
      </c>
      <c r="E853" s="567">
        <v>2200</v>
      </c>
      <c r="F853" s="537" t="s">
        <v>2880</v>
      </c>
      <c r="G853" s="545" t="s">
        <v>2881</v>
      </c>
      <c r="H853" s="545" t="s">
        <v>1808</v>
      </c>
      <c r="I853" s="537" t="s">
        <v>2760</v>
      </c>
      <c r="J853" s="545" t="s">
        <v>1808</v>
      </c>
      <c r="K853" s="568">
        <v>9</v>
      </c>
      <c r="L853" s="569">
        <v>9</v>
      </c>
      <c r="M853" s="567">
        <v>29613.600000000002</v>
      </c>
      <c r="N853" s="544">
        <v>6</v>
      </c>
      <c r="O853" s="570">
        <v>6</v>
      </c>
      <c r="P853" s="567">
        <v>14806.800000000001</v>
      </c>
    </row>
    <row r="854" spans="1:16" ht="13.5" customHeight="1" x14ac:dyDescent="0.2">
      <c r="A854" s="544" t="s">
        <v>2731</v>
      </c>
      <c r="B854" s="537" t="s">
        <v>1406</v>
      </c>
      <c r="C854" s="537" t="s">
        <v>2823</v>
      </c>
      <c r="D854" s="545" t="s">
        <v>1824</v>
      </c>
      <c r="E854" s="567">
        <v>1800</v>
      </c>
      <c r="F854" s="537" t="s">
        <v>2882</v>
      </c>
      <c r="G854" s="545" t="s">
        <v>2883</v>
      </c>
      <c r="H854" s="545" t="s">
        <v>1824</v>
      </c>
      <c r="I854" s="537" t="s">
        <v>2393</v>
      </c>
      <c r="J854" s="545" t="s">
        <v>1824</v>
      </c>
      <c r="K854" s="568">
        <v>9</v>
      </c>
      <c r="L854" s="569">
        <v>9</v>
      </c>
      <c r="M854" s="567">
        <v>24576</v>
      </c>
      <c r="N854" s="544">
        <v>6</v>
      </c>
      <c r="O854" s="570">
        <v>6</v>
      </c>
      <c r="P854" s="567">
        <v>12288</v>
      </c>
    </row>
    <row r="855" spans="1:16" ht="13.5" customHeight="1" x14ac:dyDescent="0.2">
      <c r="A855" s="544" t="s">
        <v>2731</v>
      </c>
      <c r="B855" s="537" t="s">
        <v>1406</v>
      </c>
      <c r="C855" s="537" t="s">
        <v>2823</v>
      </c>
      <c r="D855" s="545" t="s">
        <v>1850</v>
      </c>
      <c r="E855" s="567">
        <v>1800</v>
      </c>
      <c r="F855" s="537" t="s">
        <v>2244</v>
      </c>
      <c r="G855" s="545" t="s">
        <v>2245</v>
      </c>
      <c r="H855" s="545" t="s">
        <v>1850</v>
      </c>
      <c r="I855" s="537" t="s">
        <v>2393</v>
      </c>
      <c r="J855" s="545" t="s">
        <v>1850</v>
      </c>
      <c r="K855" s="568">
        <v>9</v>
      </c>
      <c r="L855" s="569">
        <v>9</v>
      </c>
      <c r="M855" s="567">
        <v>24144</v>
      </c>
      <c r="N855" s="544">
        <v>6</v>
      </c>
      <c r="O855" s="570">
        <v>6</v>
      </c>
      <c r="P855" s="567">
        <v>12072</v>
      </c>
    </row>
    <row r="856" spans="1:16" ht="13.5" customHeight="1" x14ac:dyDescent="0.2">
      <c r="A856" s="544" t="s">
        <v>2731</v>
      </c>
      <c r="B856" s="537" t="s">
        <v>1406</v>
      </c>
      <c r="C856" s="537" t="s">
        <v>2823</v>
      </c>
      <c r="D856" s="545" t="s">
        <v>1824</v>
      </c>
      <c r="E856" s="567">
        <v>1300</v>
      </c>
      <c r="F856" s="537" t="s">
        <v>2884</v>
      </c>
      <c r="G856" s="545" t="s">
        <v>2885</v>
      </c>
      <c r="H856" s="545" t="s">
        <v>1824</v>
      </c>
      <c r="I856" s="537" t="s">
        <v>2393</v>
      </c>
      <c r="J856" s="545" t="s">
        <v>1824</v>
      </c>
      <c r="K856" s="568">
        <v>9</v>
      </c>
      <c r="L856" s="569">
        <v>9</v>
      </c>
      <c r="M856" s="567">
        <v>18144</v>
      </c>
      <c r="N856" s="544">
        <v>6</v>
      </c>
      <c r="O856" s="570">
        <v>6</v>
      </c>
      <c r="P856" s="567">
        <v>9072</v>
      </c>
    </row>
    <row r="857" spans="1:16" ht="13.5" customHeight="1" x14ac:dyDescent="0.2">
      <c r="A857" s="544" t="s">
        <v>2731</v>
      </c>
      <c r="B857" s="537" t="s">
        <v>1406</v>
      </c>
      <c r="C857" s="537" t="s">
        <v>2823</v>
      </c>
      <c r="D857" s="545" t="s">
        <v>1824</v>
      </c>
      <c r="E857" s="567">
        <v>1800</v>
      </c>
      <c r="F857" s="537" t="s">
        <v>2886</v>
      </c>
      <c r="G857" s="545" t="s">
        <v>2887</v>
      </c>
      <c r="H857" s="545" t="s">
        <v>1824</v>
      </c>
      <c r="I857" s="537" t="s">
        <v>2393</v>
      </c>
      <c r="J857" s="545" t="s">
        <v>1824</v>
      </c>
      <c r="K857" s="568">
        <v>9</v>
      </c>
      <c r="L857" s="569">
        <v>9</v>
      </c>
      <c r="M857" s="567">
        <v>23604</v>
      </c>
      <c r="N857" s="544">
        <v>6</v>
      </c>
      <c r="O857" s="570">
        <v>6</v>
      </c>
      <c r="P857" s="567">
        <v>11802</v>
      </c>
    </row>
    <row r="858" spans="1:16" ht="13.5" customHeight="1" x14ac:dyDescent="0.2">
      <c r="A858" s="544" t="s">
        <v>2731</v>
      </c>
      <c r="B858" s="537" t="s">
        <v>1406</v>
      </c>
      <c r="C858" s="537" t="s">
        <v>2823</v>
      </c>
      <c r="D858" s="545" t="s">
        <v>2504</v>
      </c>
      <c r="E858" s="567">
        <v>1500</v>
      </c>
      <c r="F858" s="537" t="s">
        <v>2888</v>
      </c>
      <c r="G858" s="545" t="s">
        <v>2889</v>
      </c>
      <c r="H858" s="545" t="s">
        <v>2504</v>
      </c>
      <c r="I858" s="537" t="s">
        <v>2778</v>
      </c>
      <c r="J858" s="545" t="s">
        <v>2504</v>
      </c>
      <c r="K858" s="568">
        <v>9</v>
      </c>
      <c r="L858" s="569">
        <v>9</v>
      </c>
      <c r="M858" s="567">
        <v>20544</v>
      </c>
      <c r="N858" s="544">
        <v>6</v>
      </c>
      <c r="O858" s="570">
        <v>6</v>
      </c>
      <c r="P858" s="567">
        <v>10272</v>
      </c>
    </row>
    <row r="859" spans="1:16" ht="13.5" customHeight="1" x14ac:dyDescent="0.2">
      <c r="A859" s="544" t="s">
        <v>2731</v>
      </c>
      <c r="B859" s="537" t="s">
        <v>1406</v>
      </c>
      <c r="C859" s="537" t="s">
        <v>2823</v>
      </c>
      <c r="D859" s="545" t="s">
        <v>1622</v>
      </c>
      <c r="E859" s="567">
        <v>1300</v>
      </c>
      <c r="F859" s="537" t="s">
        <v>2890</v>
      </c>
      <c r="G859" s="545" t="s">
        <v>2891</v>
      </c>
      <c r="H859" s="545" t="s">
        <v>1622</v>
      </c>
      <c r="I859" s="537" t="s">
        <v>2778</v>
      </c>
      <c r="J859" s="545" t="s">
        <v>1622</v>
      </c>
      <c r="K859" s="568">
        <v>9</v>
      </c>
      <c r="L859" s="569">
        <v>9</v>
      </c>
      <c r="M859" s="567">
        <v>17820</v>
      </c>
      <c r="N859" s="544">
        <v>6</v>
      </c>
      <c r="O859" s="570">
        <v>6</v>
      </c>
      <c r="P859" s="567">
        <v>8910</v>
      </c>
    </row>
    <row r="860" spans="1:16" ht="13.5" customHeight="1" x14ac:dyDescent="0.2">
      <c r="A860" s="544" t="s">
        <v>2731</v>
      </c>
      <c r="B860" s="537" t="s">
        <v>1406</v>
      </c>
      <c r="C860" s="537" t="s">
        <v>2823</v>
      </c>
      <c r="D860" s="545" t="s">
        <v>2010</v>
      </c>
      <c r="E860" s="567">
        <v>1200</v>
      </c>
      <c r="F860" s="537" t="s">
        <v>2892</v>
      </c>
      <c r="G860" s="545" t="s">
        <v>2893</v>
      </c>
      <c r="H860" s="545" t="s">
        <v>2010</v>
      </c>
      <c r="I860" s="537" t="s">
        <v>2778</v>
      </c>
      <c r="J860" s="545" t="s">
        <v>2010</v>
      </c>
      <c r="K860" s="568">
        <v>9</v>
      </c>
      <c r="L860" s="569">
        <v>9</v>
      </c>
      <c r="M860" s="567">
        <v>16404</v>
      </c>
      <c r="N860" s="544">
        <v>6</v>
      </c>
      <c r="O860" s="570">
        <v>6</v>
      </c>
      <c r="P860" s="567">
        <v>8202</v>
      </c>
    </row>
    <row r="861" spans="1:16" ht="13.5" customHeight="1" x14ac:dyDescent="0.2">
      <c r="A861" s="544" t="s">
        <v>2731</v>
      </c>
      <c r="B861" s="537" t="s">
        <v>1406</v>
      </c>
      <c r="C861" s="537" t="s">
        <v>2823</v>
      </c>
      <c r="D861" s="545" t="s">
        <v>2010</v>
      </c>
      <c r="E861" s="567">
        <v>1200</v>
      </c>
      <c r="F861" s="537" t="s">
        <v>2894</v>
      </c>
      <c r="G861" s="545" t="s">
        <v>2895</v>
      </c>
      <c r="H861" s="545" t="s">
        <v>2010</v>
      </c>
      <c r="I861" s="537" t="s">
        <v>2778</v>
      </c>
      <c r="J861" s="545" t="s">
        <v>2010</v>
      </c>
      <c r="K861" s="568">
        <v>9</v>
      </c>
      <c r="L861" s="569">
        <v>9</v>
      </c>
      <c r="M861" s="567">
        <v>16296</v>
      </c>
      <c r="N861" s="544">
        <v>6</v>
      </c>
      <c r="O861" s="570">
        <v>6</v>
      </c>
      <c r="P861" s="567">
        <v>8148</v>
      </c>
    </row>
    <row r="862" spans="1:16" ht="13.5" customHeight="1" x14ac:dyDescent="0.2">
      <c r="A862" s="544" t="s">
        <v>2731</v>
      </c>
      <c r="B862" s="537" t="s">
        <v>1406</v>
      </c>
      <c r="C862" s="537" t="s">
        <v>2823</v>
      </c>
      <c r="D862" s="545" t="s">
        <v>2010</v>
      </c>
      <c r="E862" s="567">
        <v>1200</v>
      </c>
      <c r="F862" s="537" t="s">
        <v>2896</v>
      </c>
      <c r="G862" s="545" t="s">
        <v>2897</v>
      </c>
      <c r="H862" s="545" t="s">
        <v>2010</v>
      </c>
      <c r="I862" s="537" t="s">
        <v>2778</v>
      </c>
      <c r="J862" s="545" t="s">
        <v>2010</v>
      </c>
      <c r="K862" s="568">
        <v>9</v>
      </c>
      <c r="L862" s="569">
        <v>9</v>
      </c>
      <c r="M862" s="567">
        <v>16296</v>
      </c>
      <c r="N862" s="544">
        <v>6</v>
      </c>
      <c r="O862" s="570">
        <v>6</v>
      </c>
      <c r="P862" s="567">
        <v>8148</v>
      </c>
    </row>
    <row r="863" spans="1:16" ht="13.5" customHeight="1" x14ac:dyDescent="0.2">
      <c r="A863" s="544" t="s">
        <v>2731</v>
      </c>
      <c r="B863" s="537" t="s">
        <v>1406</v>
      </c>
      <c r="C863" s="537" t="s">
        <v>2823</v>
      </c>
      <c r="D863" s="545" t="s">
        <v>1824</v>
      </c>
      <c r="E863" s="567">
        <v>1800</v>
      </c>
      <c r="F863" s="537" t="s">
        <v>2898</v>
      </c>
      <c r="G863" s="545" t="s">
        <v>2899</v>
      </c>
      <c r="H863" s="545" t="s">
        <v>1824</v>
      </c>
      <c r="I863" s="537" t="s">
        <v>2393</v>
      </c>
      <c r="J863" s="545" t="s">
        <v>1824</v>
      </c>
      <c r="K863" s="568">
        <v>9</v>
      </c>
      <c r="L863" s="569">
        <v>9</v>
      </c>
      <c r="M863" s="567">
        <v>23496</v>
      </c>
      <c r="N863" s="544">
        <v>6</v>
      </c>
      <c r="O863" s="570">
        <v>6</v>
      </c>
      <c r="P863" s="567">
        <v>11748</v>
      </c>
    </row>
    <row r="864" spans="1:16" ht="13.5" customHeight="1" x14ac:dyDescent="0.2">
      <c r="A864" s="544" t="s">
        <v>2731</v>
      </c>
      <c r="B864" s="537" t="s">
        <v>1406</v>
      </c>
      <c r="C864" s="537" t="s">
        <v>2823</v>
      </c>
      <c r="D864" s="545" t="s">
        <v>1850</v>
      </c>
      <c r="E864" s="567">
        <v>1800</v>
      </c>
      <c r="F864" s="537" t="s">
        <v>2900</v>
      </c>
      <c r="G864" s="545" t="s">
        <v>2901</v>
      </c>
      <c r="H864" s="545" t="s">
        <v>1850</v>
      </c>
      <c r="I864" s="537" t="s">
        <v>2393</v>
      </c>
      <c r="J864" s="545" t="s">
        <v>1850</v>
      </c>
      <c r="K864" s="568">
        <v>9</v>
      </c>
      <c r="L864" s="569">
        <v>9</v>
      </c>
      <c r="M864" s="567">
        <v>24144</v>
      </c>
      <c r="N864" s="544">
        <v>6</v>
      </c>
      <c r="O864" s="570">
        <v>6</v>
      </c>
      <c r="P864" s="567">
        <v>12072</v>
      </c>
    </row>
    <row r="865" spans="1:16" ht="13.5" customHeight="1" x14ac:dyDescent="0.2">
      <c r="A865" s="544" t="s">
        <v>2731</v>
      </c>
      <c r="B865" s="537" t="s">
        <v>1406</v>
      </c>
      <c r="C865" s="537" t="s">
        <v>2823</v>
      </c>
      <c r="D865" s="545" t="s">
        <v>1828</v>
      </c>
      <c r="E865" s="567">
        <v>1800</v>
      </c>
      <c r="F865" s="537" t="s">
        <v>2194</v>
      </c>
      <c r="G865" s="545" t="s">
        <v>2195</v>
      </c>
      <c r="H865" s="545" t="s">
        <v>1828</v>
      </c>
      <c r="I865" s="537" t="s">
        <v>2760</v>
      </c>
      <c r="J865" s="545" t="s">
        <v>1828</v>
      </c>
      <c r="K865" s="568">
        <v>9</v>
      </c>
      <c r="L865" s="569">
        <v>9</v>
      </c>
      <c r="M865" s="567">
        <v>24144</v>
      </c>
      <c r="N865" s="544">
        <v>6</v>
      </c>
      <c r="O865" s="570">
        <v>6</v>
      </c>
      <c r="P865" s="567">
        <v>12072</v>
      </c>
    </row>
    <row r="866" spans="1:16" ht="13.5" customHeight="1" x14ac:dyDescent="0.2">
      <c r="A866" s="544" t="s">
        <v>2731</v>
      </c>
      <c r="B866" s="537" t="s">
        <v>1406</v>
      </c>
      <c r="C866" s="537" t="s">
        <v>2823</v>
      </c>
      <c r="D866" s="545" t="s">
        <v>1845</v>
      </c>
      <c r="E866" s="567">
        <v>2200</v>
      </c>
      <c r="F866" s="537" t="s">
        <v>2902</v>
      </c>
      <c r="G866" s="545" t="s">
        <v>2903</v>
      </c>
      <c r="H866" s="545" t="s">
        <v>1845</v>
      </c>
      <c r="I866" s="537" t="s">
        <v>2760</v>
      </c>
      <c r="J866" s="545" t="s">
        <v>1845</v>
      </c>
      <c r="K866" s="568">
        <v>9</v>
      </c>
      <c r="L866" s="569">
        <v>9</v>
      </c>
      <c r="M866" s="567">
        <v>28944</v>
      </c>
      <c r="N866" s="544">
        <v>6</v>
      </c>
      <c r="O866" s="570">
        <v>6</v>
      </c>
      <c r="P866" s="567">
        <v>14472</v>
      </c>
    </row>
    <row r="867" spans="1:16" ht="13.5" customHeight="1" x14ac:dyDescent="0.2">
      <c r="A867" s="544" t="s">
        <v>2731</v>
      </c>
      <c r="B867" s="537" t="s">
        <v>1406</v>
      </c>
      <c r="C867" s="537" t="s">
        <v>2823</v>
      </c>
      <c r="D867" s="545" t="s">
        <v>1808</v>
      </c>
      <c r="E867" s="567">
        <v>2200</v>
      </c>
      <c r="F867" s="537" t="s">
        <v>2904</v>
      </c>
      <c r="G867" s="545" t="s">
        <v>2905</v>
      </c>
      <c r="H867" s="545" t="s">
        <v>1808</v>
      </c>
      <c r="I867" s="537" t="s">
        <v>2760</v>
      </c>
      <c r="J867" s="545" t="s">
        <v>1808</v>
      </c>
      <c r="K867" s="568">
        <v>9</v>
      </c>
      <c r="L867" s="569">
        <v>9</v>
      </c>
      <c r="M867" s="567">
        <v>29376</v>
      </c>
      <c r="N867" s="544">
        <v>6</v>
      </c>
      <c r="O867" s="570">
        <v>6</v>
      </c>
      <c r="P867" s="567">
        <v>14688</v>
      </c>
    </row>
    <row r="868" spans="1:16" ht="13.5" customHeight="1" x14ac:dyDescent="0.2">
      <c r="A868" s="544" t="s">
        <v>2731</v>
      </c>
      <c r="B868" s="537" t="s">
        <v>1406</v>
      </c>
      <c r="C868" s="537" t="s">
        <v>2823</v>
      </c>
      <c r="D868" s="545" t="s">
        <v>1824</v>
      </c>
      <c r="E868" s="567">
        <v>1900</v>
      </c>
      <c r="F868" s="537" t="s">
        <v>2906</v>
      </c>
      <c r="G868" s="545" t="s">
        <v>2907</v>
      </c>
      <c r="H868" s="545" t="s">
        <v>1824</v>
      </c>
      <c r="I868" s="537" t="s">
        <v>2393</v>
      </c>
      <c r="J868" s="545" t="s">
        <v>1824</v>
      </c>
      <c r="K868" s="568">
        <v>9</v>
      </c>
      <c r="L868" s="569">
        <v>9</v>
      </c>
      <c r="M868" s="567">
        <v>25776</v>
      </c>
      <c r="N868" s="544">
        <v>6</v>
      </c>
      <c r="O868" s="570">
        <v>6</v>
      </c>
      <c r="P868" s="567">
        <v>12888</v>
      </c>
    </row>
    <row r="869" spans="1:16" ht="13.5" customHeight="1" x14ac:dyDescent="0.2">
      <c r="A869" s="544" t="s">
        <v>2731</v>
      </c>
      <c r="B869" s="537" t="s">
        <v>1406</v>
      </c>
      <c r="C869" s="537" t="s">
        <v>2823</v>
      </c>
      <c r="D869" s="545" t="s">
        <v>1845</v>
      </c>
      <c r="E869" s="567">
        <v>2100</v>
      </c>
      <c r="F869" s="537" t="s">
        <v>2908</v>
      </c>
      <c r="G869" s="545" t="s">
        <v>2909</v>
      </c>
      <c r="H869" s="545" t="s">
        <v>1845</v>
      </c>
      <c r="I869" s="537" t="s">
        <v>2760</v>
      </c>
      <c r="J869" s="545" t="s">
        <v>1845</v>
      </c>
      <c r="K869" s="568">
        <v>9</v>
      </c>
      <c r="L869" s="569">
        <v>9</v>
      </c>
      <c r="M869" s="567">
        <v>27852</v>
      </c>
      <c r="N869" s="544">
        <v>6</v>
      </c>
      <c r="O869" s="570">
        <v>6</v>
      </c>
      <c r="P869" s="567">
        <v>13926</v>
      </c>
    </row>
    <row r="870" spans="1:16" ht="13.5" customHeight="1" x14ac:dyDescent="0.2">
      <c r="A870" s="544" t="s">
        <v>2731</v>
      </c>
      <c r="B870" s="537" t="s">
        <v>1406</v>
      </c>
      <c r="C870" s="537" t="s">
        <v>2823</v>
      </c>
      <c r="D870" s="545" t="s">
        <v>1812</v>
      </c>
      <c r="E870" s="567">
        <v>2500</v>
      </c>
      <c r="F870" s="537" t="s">
        <v>2910</v>
      </c>
      <c r="G870" s="545" t="s">
        <v>2911</v>
      </c>
      <c r="H870" s="545" t="s">
        <v>1812</v>
      </c>
      <c r="I870" s="537" t="s">
        <v>2760</v>
      </c>
      <c r="J870" s="545" t="s">
        <v>1812</v>
      </c>
      <c r="K870" s="568">
        <v>9</v>
      </c>
      <c r="L870" s="569">
        <v>9</v>
      </c>
      <c r="M870" s="567">
        <v>32868</v>
      </c>
      <c r="N870" s="544">
        <v>6</v>
      </c>
      <c r="O870" s="570">
        <v>6</v>
      </c>
      <c r="P870" s="567">
        <v>16434</v>
      </c>
    </row>
    <row r="871" spans="1:16" ht="13.5" customHeight="1" x14ac:dyDescent="0.2">
      <c r="A871" s="544" t="s">
        <v>2731</v>
      </c>
      <c r="B871" s="537" t="s">
        <v>1406</v>
      </c>
      <c r="C871" s="537" t="s">
        <v>2823</v>
      </c>
      <c r="D871" s="545" t="s">
        <v>1808</v>
      </c>
      <c r="E871" s="567">
        <v>1900</v>
      </c>
      <c r="F871" s="537" t="s">
        <v>2912</v>
      </c>
      <c r="G871" s="545" t="s">
        <v>2913</v>
      </c>
      <c r="H871" s="545" t="s">
        <v>1808</v>
      </c>
      <c r="I871" s="537" t="s">
        <v>2760</v>
      </c>
      <c r="J871" s="545" t="s">
        <v>1808</v>
      </c>
      <c r="K871" s="568">
        <v>9</v>
      </c>
      <c r="L871" s="569">
        <v>9</v>
      </c>
      <c r="M871" s="567">
        <v>26013.600000000002</v>
      </c>
      <c r="N871" s="544">
        <v>6</v>
      </c>
      <c r="O871" s="570">
        <v>6</v>
      </c>
      <c r="P871" s="567">
        <v>13006.800000000001</v>
      </c>
    </row>
    <row r="872" spans="1:16" ht="13.5" customHeight="1" x14ac:dyDescent="0.2">
      <c r="A872" s="544" t="s">
        <v>2731</v>
      </c>
      <c r="B872" s="537" t="s">
        <v>1406</v>
      </c>
      <c r="C872" s="537" t="s">
        <v>2823</v>
      </c>
      <c r="D872" s="545" t="s">
        <v>1824</v>
      </c>
      <c r="E872" s="567">
        <v>1600</v>
      </c>
      <c r="F872" s="537" t="s">
        <v>2914</v>
      </c>
      <c r="G872" s="545" t="s">
        <v>2915</v>
      </c>
      <c r="H872" s="545" t="s">
        <v>1824</v>
      </c>
      <c r="I872" s="537" t="s">
        <v>2393</v>
      </c>
      <c r="J872" s="545" t="s">
        <v>1824</v>
      </c>
      <c r="K872" s="568">
        <v>9</v>
      </c>
      <c r="L872" s="569">
        <v>9</v>
      </c>
      <c r="M872" s="567">
        <v>21852</v>
      </c>
      <c r="N872" s="544">
        <v>6</v>
      </c>
      <c r="O872" s="570">
        <v>6</v>
      </c>
      <c r="P872" s="567">
        <v>10926</v>
      </c>
    </row>
    <row r="873" spans="1:16" ht="13.5" customHeight="1" x14ac:dyDescent="0.2">
      <c r="A873" s="544" t="s">
        <v>2731</v>
      </c>
      <c r="B873" s="537" t="s">
        <v>1406</v>
      </c>
      <c r="C873" s="537" t="s">
        <v>2823</v>
      </c>
      <c r="D873" s="545" t="s">
        <v>1850</v>
      </c>
      <c r="E873" s="567">
        <v>1800</v>
      </c>
      <c r="F873" s="537" t="s">
        <v>2916</v>
      </c>
      <c r="G873" s="545" t="s">
        <v>2917</v>
      </c>
      <c r="H873" s="545" t="s">
        <v>1850</v>
      </c>
      <c r="I873" s="537" t="s">
        <v>2393</v>
      </c>
      <c r="J873" s="545" t="s">
        <v>1850</v>
      </c>
      <c r="K873" s="568">
        <v>9</v>
      </c>
      <c r="L873" s="569">
        <v>9</v>
      </c>
      <c r="M873" s="567">
        <v>23928</v>
      </c>
      <c r="N873" s="544">
        <v>6</v>
      </c>
      <c r="O873" s="570">
        <v>6</v>
      </c>
      <c r="P873" s="567">
        <v>11964</v>
      </c>
    </row>
    <row r="874" spans="1:16" ht="13.5" customHeight="1" x14ac:dyDescent="0.2">
      <c r="A874" s="544" t="s">
        <v>2731</v>
      </c>
      <c r="B874" s="537" t="s">
        <v>1406</v>
      </c>
      <c r="C874" s="537" t="s">
        <v>2823</v>
      </c>
      <c r="D874" s="545" t="s">
        <v>1824</v>
      </c>
      <c r="E874" s="567">
        <v>1300</v>
      </c>
      <c r="F874" s="537" t="s">
        <v>2918</v>
      </c>
      <c r="G874" s="545" t="s">
        <v>2919</v>
      </c>
      <c r="H874" s="545" t="s">
        <v>1824</v>
      </c>
      <c r="I874" s="537" t="s">
        <v>2393</v>
      </c>
      <c r="J874" s="545" t="s">
        <v>1824</v>
      </c>
      <c r="K874" s="568">
        <v>9</v>
      </c>
      <c r="L874" s="569">
        <v>9</v>
      </c>
      <c r="M874" s="567">
        <v>18144</v>
      </c>
      <c r="N874" s="544">
        <v>6</v>
      </c>
      <c r="O874" s="570">
        <v>6</v>
      </c>
      <c r="P874" s="567">
        <v>9072</v>
      </c>
    </row>
    <row r="875" spans="1:16" ht="13.5" customHeight="1" x14ac:dyDescent="0.2">
      <c r="A875" s="544" t="s">
        <v>2731</v>
      </c>
      <c r="B875" s="537" t="s">
        <v>1406</v>
      </c>
      <c r="C875" s="537" t="s">
        <v>2823</v>
      </c>
      <c r="D875" s="545" t="s">
        <v>1808</v>
      </c>
      <c r="E875" s="567">
        <v>2100</v>
      </c>
      <c r="F875" s="537" t="s">
        <v>1944</v>
      </c>
      <c r="G875" s="545" t="s">
        <v>1945</v>
      </c>
      <c r="H875" s="545" t="s">
        <v>1808</v>
      </c>
      <c r="I875" s="537" t="s">
        <v>2760</v>
      </c>
      <c r="J875" s="545" t="s">
        <v>1808</v>
      </c>
      <c r="K875" s="568">
        <v>9</v>
      </c>
      <c r="L875" s="569">
        <v>9</v>
      </c>
      <c r="M875" s="567">
        <v>27204</v>
      </c>
      <c r="N875" s="544">
        <v>6</v>
      </c>
      <c r="O875" s="570">
        <v>6</v>
      </c>
      <c r="P875" s="567">
        <v>13602</v>
      </c>
    </row>
    <row r="876" spans="1:16" ht="13.5" customHeight="1" x14ac:dyDescent="0.2">
      <c r="A876" s="544" t="s">
        <v>2731</v>
      </c>
      <c r="B876" s="537" t="s">
        <v>1406</v>
      </c>
      <c r="C876" s="537" t="s">
        <v>2823</v>
      </c>
      <c r="D876" s="545" t="s">
        <v>1812</v>
      </c>
      <c r="E876" s="567">
        <v>2100</v>
      </c>
      <c r="F876" s="537" t="s">
        <v>2920</v>
      </c>
      <c r="G876" s="545" t="s">
        <v>2921</v>
      </c>
      <c r="H876" s="545" t="s">
        <v>1812</v>
      </c>
      <c r="I876" s="537" t="s">
        <v>2760</v>
      </c>
      <c r="J876" s="545" t="s">
        <v>1812</v>
      </c>
      <c r="K876" s="568">
        <v>9</v>
      </c>
      <c r="L876" s="569">
        <v>9</v>
      </c>
      <c r="M876" s="567">
        <v>28068</v>
      </c>
      <c r="N876" s="544">
        <v>6</v>
      </c>
      <c r="O876" s="570">
        <v>6</v>
      </c>
      <c r="P876" s="567">
        <v>14034</v>
      </c>
    </row>
    <row r="877" spans="1:16" ht="13.5" customHeight="1" x14ac:dyDescent="0.2">
      <c r="A877" s="544" t="s">
        <v>2731</v>
      </c>
      <c r="B877" s="537" t="s">
        <v>1406</v>
      </c>
      <c r="C877" s="537" t="s">
        <v>2823</v>
      </c>
      <c r="D877" s="545" t="s">
        <v>1828</v>
      </c>
      <c r="E877" s="567">
        <v>2100</v>
      </c>
      <c r="F877" s="537" t="s">
        <v>2922</v>
      </c>
      <c r="G877" s="545" t="s">
        <v>2923</v>
      </c>
      <c r="H877" s="545" t="s">
        <v>1828</v>
      </c>
      <c r="I877" s="537" t="s">
        <v>2760</v>
      </c>
      <c r="J877" s="545" t="s">
        <v>1828</v>
      </c>
      <c r="K877" s="568">
        <v>9</v>
      </c>
      <c r="L877" s="569">
        <v>9</v>
      </c>
      <c r="M877" s="567">
        <v>28068</v>
      </c>
      <c r="N877" s="544">
        <v>6</v>
      </c>
      <c r="O877" s="570">
        <v>6</v>
      </c>
      <c r="P877" s="567">
        <v>14034</v>
      </c>
    </row>
    <row r="878" spans="1:16" ht="13.5" customHeight="1" x14ac:dyDescent="0.2">
      <c r="A878" s="544" t="s">
        <v>2731</v>
      </c>
      <c r="B878" s="537" t="s">
        <v>1406</v>
      </c>
      <c r="C878" s="537" t="s">
        <v>2823</v>
      </c>
      <c r="D878" s="545" t="s">
        <v>1824</v>
      </c>
      <c r="E878" s="567">
        <v>1600</v>
      </c>
      <c r="F878" s="537" t="s">
        <v>2924</v>
      </c>
      <c r="G878" s="545" t="s">
        <v>2925</v>
      </c>
      <c r="H878" s="545" t="s">
        <v>1824</v>
      </c>
      <c r="I878" s="537" t="s">
        <v>2393</v>
      </c>
      <c r="J878" s="545" t="s">
        <v>1824</v>
      </c>
      <c r="K878" s="568">
        <v>9</v>
      </c>
      <c r="L878" s="569">
        <v>9</v>
      </c>
      <c r="M878" s="567">
        <v>22068</v>
      </c>
      <c r="N878" s="544">
        <v>6</v>
      </c>
      <c r="O878" s="570">
        <v>6</v>
      </c>
      <c r="P878" s="567">
        <v>11034</v>
      </c>
    </row>
    <row r="879" spans="1:16" ht="13.5" customHeight="1" x14ac:dyDescent="0.2">
      <c r="A879" s="544" t="s">
        <v>2731</v>
      </c>
      <c r="B879" s="537" t="s">
        <v>1406</v>
      </c>
      <c r="C879" s="537" t="s">
        <v>2823</v>
      </c>
      <c r="D879" s="545" t="s">
        <v>2504</v>
      </c>
      <c r="E879" s="567">
        <v>1500</v>
      </c>
      <c r="F879" s="537" t="s">
        <v>2926</v>
      </c>
      <c r="G879" s="545" t="s">
        <v>2927</v>
      </c>
      <c r="H879" s="545" t="s">
        <v>2504</v>
      </c>
      <c r="I879" s="537" t="s">
        <v>2778</v>
      </c>
      <c r="J879" s="545" t="s">
        <v>2504</v>
      </c>
      <c r="K879" s="568">
        <v>9</v>
      </c>
      <c r="L879" s="569">
        <v>9</v>
      </c>
      <c r="M879" s="567">
        <v>20328</v>
      </c>
      <c r="N879" s="544">
        <v>6</v>
      </c>
      <c r="O879" s="570">
        <v>6</v>
      </c>
      <c r="P879" s="567">
        <v>10164</v>
      </c>
    </row>
    <row r="880" spans="1:16" ht="13.5" customHeight="1" x14ac:dyDescent="0.2">
      <c r="A880" s="544" t="s">
        <v>2731</v>
      </c>
      <c r="B880" s="537" t="s">
        <v>1406</v>
      </c>
      <c r="C880" s="537" t="s">
        <v>2823</v>
      </c>
      <c r="D880" s="545" t="s">
        <v>1835</v>
      </c>
      <c r="E880" s="567">
        <v>8000</v>
      </c>
      <c r="F880" s="537" t="s">
        <v>2928</v>
      </c>
      <c r="G880" s="545" t="s">
        <v>2929</v>
      </c>
      <c r="H880" s="545" t="s">
        <v>1835</v>
      </c>
      <c r="I880" s="537" t="s">
        <v>2760</v>
      </c>
      <c r="J880" s="545" t="s">
        <v>1835</v>
      </c>
      <c r="K880" s="568">
        <v>9</v>
      </c>
      <c r="L880" s="569">
        <v>9</v>
      </c>
      <c r="M880" s="567">
        <v>98220</v>
      </c>
      <c r="N880" s="544">
        <v>6</v>
      </c>
      <c r="O880" s="570">
        <v>6</v>
      </c>
      <c r="P880" s="567">
        <v>49110</v>
      </c>
    </row>
    <row r="881" spans="1:16" ht="13.5" customHeight="1" x14ac:dyDescent="0.2">
      <c r="A881" s="544" t="s">
        <v>2731</v>
      </c>
      <c r="B881" s="537" t="s">
        <v>1406</v>
      </c>
      <c r="C881" s="537" t="s">
        <v>2823</v>
      </c>
      <c r="D881" s="545" t="s">
        <v>1828</v>
      </c>
      <c r="E881" s="567">
        <v>1800</v>
      </c>
      <c r="F881" s="537" t="s">
        <v>2930</v>
      </c>
      <c r="G881" s="545" t="s">
        <v>2931</v>
      </c>
      <c r="H881" s="545" t="s">
        <v>1828</v>
      </c>
      <c r="I881" s="537" t="s">
        <v>2760</v>
      </c>
      <c r="J881" s="545" t="s">
        <v>1828</v>
      </c>
      <c r="K881" s="568">
        <v>9</v>
      </c>
      <c r="L881" s="569">
        <v>9</v>
      </c>
      <c r="M881" s="567">
        <v>24813.599999999999</v>
      </c>
      <c r="N881" s="544">
        <v>6</v>
      </c>
      <c r="O881" s="570">
        <v>6</v>
      </c>
      <c r="P881" s="567">
        <v>12406.8</v>
      </c>
    </row>
    <row r="882" spans="1:16" ht="13.5" customHeight="1" x14ac:dyDescent="0.2">
      <c r="A882" s="544" t="s">
        <v>2731</v>
      </c>
      <c r="B882" s="537" t="s">
        <v>1406</v>
      </c>
      <c r="C882" s="537" t="s">
        <v>2823</v>
      </c>
      <c r="D882" s="545" t="s">
        <v>1828</v>
      </c>
      <c r="E882" s="567">
        <v>1800</v>
      </c>
      <c r="F882" s="537" t="s">
        <v>2932</v>
      </c>
      <c r="G882" s="545" t="s">
        <v>2933</v>
      </c>
      <c r="H882" s="545" t="s">
        <v>1828</v>
      </c>
      <c r="I882" s="537" t="s">
        <v>2760</v>
      </c>
      <c r="J882" s="545" t="s">
        <v>1828</v>
      </c>
      <c r="K882" s="568">
        <v>9</v>
      </c>
      <c r="L882" s="569">
        <v>9</v>
      </c>
      <c r="M882" s="567">
        <v>24144</v>
      </c>
      <c r="N882" s="544">
        <v>6</v>
      </c>
      <c r="O882" s="570">
        <v>6</v>
      </c>
      <c r="P882" s="567">
        <v>12072</v>
      </c>
    </row>
    <row r="883" spans="1:16" ht="13.5" customHeight="1" x14ac:dyDescent="0.2">
      <c r="A883" s="544" t="s">
        <v>2731</v>
      </c>
      <c r="B883" s="537" t="s">
        <v>1406</v>
      </c>
      <c r="C883" s="537" t="s">
        <v>2823</v>
      </c>
      <c r="D883" s="545" t="s">
        <v>1812</v>
      </c>
      <c r="E883" s="567">
        <v>1800</v>
      </c>
      <c r="F883" s="537" t="s">
        <v>2934</v>
      </c>
      <c r="G883" s="545" t="s">
        <v>2935</v>
      </c>
      <c r="H883" s="545" t="s">
        <v>1812</v>
      </c>
      <c r="I883" s="537" t="s">
        <v>2760</v>
      </c>
      <c r="J883" s="545" t="s">
        <v>1812</v>
      </c>
      <c r="K883" s="568">
        <v>9</v>
      </c>
      <c r="L883" s="569">
        <v>9</v>
      </c>
      <c r="M883" s="567">
        <v>24144</v>
      </c>
      <c r="N883" s="544">
        <v>6</v>
      </c>
      <c r="O883" s="570">
        <v>6</v>
      </c>
      <c r="P883" s="567">
        <v>12072</v>
      </c>
    </row>
    <row r="884" spans="1:16" ht="13.5" customHeight="1" x14ac:dyDescent="0.2">
      <c r="A884" s="544" t="s">
        <v>2731</v>
      </c>
      <c r="B884" s="537" t="s">
        <v>1406</v>
      </c>
      <c r="C884" s="537" t="s">
        <v>2823</v>
      </c>
      <c r="D884" s="545" t="s">
        <v>1824</v>
      </c>
      <c r="E884" s="567">
        <v>1800</v>
      </c>
      <c r="F884" s="537" t="s">
        <v>2936</v>
      </c>
      <c r="G884" s="545" t="s">
        <v>2937</v>
      </c>
      <c r="H884" s="545" t="s">
        <v>1824</v>
      </c>
      <c r="I884" s="537" t="s">
        <v>2393</v>
      </c>
      <c r="J884" s="545" t="s">
        <v>1824</v>
      </c>
      <c r="K884" s="568">
        <v>9</v>
      </c>
      <c r="L884" s="569">
        <v>9</v>
      </c>
      <c r="M884" s="567">
        <v>24144</v>
      </c>
      <c r="N884" s="544">
        <v>6</v>
      </c>
      <c r="O884" s="570">
        <v>6</v>
      </c>
      <c r="P884" s="567">
        <v>12072</v>
      </c>
    </row>
    <row r="885" spans="1:16" ht="13.5" customHeight="1" x14ac:dyDescent="0.2">
      <c r="A885" s="544" t="s">
        <v>2731</v>
      </c>
      <c r="B885" s="537" t="s">
        <v>1406</v>
      </c>
      <c r="C885" s="537" t="s">
        <v>2823</v>
      </c>
      <c r="D885" s="545" t="s">
        <v>1824</v>
      </c>
      <c r="E885" s="567">
        <v>1300</v>
      </c>
      <c r="F885" s="537" t="s">
        <v>2938</v>
      </c>
      <c r="G885" s="545" t="s">
        <v>2939</v>
      </c>
      <c r="H885" s="545" t="s">
        <v>1824</v>
      </c>
      <c r="I885" s="537" t="s">
        <v>2393</v>
      </c>
      <c r="J885" s="545" t="s">
        <v>1824</v>
      </c>
      <c r="K885" s="568">
        <v>9</v>
      </c>
      <c r="L885" s="569">
        <v>9</v>
      </c>
      <c r="M885" s="567">
        <v>18144</v>
      </c>
      <c r="N885" s="544">
        <v>6</v>
      </c>
      <c r="O885" s="570">
        <v>6</v>
      </c>
      <c r="P885" s="567">
        <v>9072</v>
      </c>
    </row>
    <row r="886" spans="1:16" ht="13.5" customHeight="1" x14ac:dyDescent="0.2">
      <c r="A886" s="544" t="s">
        <v>2731</v>
      </c>
      <c r="B886" s="537" t="s">
        <v>1406</v>
      </c>
      <c r="C886" s="537" t="s">
        <v>2823</v>
      </c>
      <c r="D886" s="545" t="s">
        <v>1812</v>
      </c>
      <c r="E886" s="567">
        <v>2500</v>
      </c>
      <c r="F886" s="537" t="s">
        <v>2940</v>
      </c>
      <c r="G886" s="545" t="s">
        <v>2941</v>
      </c>
      <c r="H886" s="545" t="s">
        <v>1812</v>
      </c>
      <c r="I886" s="537" t="s">
        <v>2760</v>
      </c>
      <c r="J886" s="545" t="s">
        <v>1812</v>
      </c>
      <c r="K886" s="568">
        <v>9</v>
      </c>
      <c r="L886" s="569">
        <v>9</v>
      </c>
      <c r="M886" s="567">
        <v>32004</v>
      </c>
      <c r="N886" s="544">
        <v>6</v>
      </c>
      <c r="O886" s="570">
        <v>6</v>
      </c>
      <c r="P886" s="567">
        <v>16002</v>
      </c>
    </row>
    <row r="887" spans="1:16" ht="13.5" customHeight="1" x14ac:dyDescent="0.2">
      <c r="A887" s="544" t="s">
        <v>2731</v>
      </c>
      <c r="B887" s="537" t="s">
        <v>1406</v>
      </c>
      <c r="C887" s="537" t="s">
        <v>2823</v>
      </c>
      <c r="D887" s="545" t="s">
        <v>2010</v>
      </c>
      <c r="E887" s="567">
        <v>1200</v>
      </c>
      <c r="F887" s="537" t="s">
        <v>2942</v>
      </c>
      <c r="G887" s="545" t="s">
        <v>2943</v>
      </c>
      <c r="H887" s="545" t="s">
        <v>2010</v>
      </c>
      <c r="I887" s="537" t="s">
        <v>2778</v>
      </c>
      <c r="J887" s="545" t="s">
        <v>2010</v>
      </c>
      <c r="K887" s="568">
        <v>9</v>
      </c>
      <c r="L887" s="569">
        <v>9</v>
      </c>
      <c r="M887" s="567">
        <v>17613.599999999999</v>
      </c>
      <c r="N887" s="544">
        <v>6</v>
      </c>
      <c r="O887" s="570">
        <v>6</v>
      </c>
      <c r="P887" s="567">
        <v>8806.7999999999993</v>
      </c>
    </row>
    <row r="888" spans="1:16" ht="13.5" customHeight="1" x14ac:dyDescent="0.2">
      <c r="A888" s="544" t="s">
        <v>2731</v>
      </c>
      <c r="B888" s="537" t="s">
        <v>1406</v>
      </c>
      <c r="C888" s="537" t="s">
        <v>2823</v>
      </c>
      <c r="D888" s="545" t="s">
        <v>1828</v>
      </c>
      <c r="E888" s="567">
        <v>1800</v>
      </c>
      <c r="F888" s="537" t="s">
        <v>2944</v>
      </c>
      <c r="G888" s="545" t="s">
        <v>2945</v>
      </c>
      <c r="H888" s="545" t="s">
        <v>1828</v>
      </c>
      <c r="I888" s="537" t="s">
        <v>2760</v>
      </c>
      <c r="J888" s="545" t="s">
        <v>1828</v>
      </c>
      <c r="K888" s="568">
        <v>9</v>
      </c>
      <c r="L888" s="569">
        <v>9</v>
      </c>
      <c r="M888" s="567">
        <v>23496</v>
      </c>
      <c r="N888" s="544">
        <v>6</v>
      </c>
      <c r="O888" s="570">
        <v>6</v>
      </c>
      <c r="P888" s="567">
        <v>11748</v>
      </c>
    </row>
    <row r="889" spans="1:16" ht="13.5" customHeight="1" x14ac:dyDescent="0.2">
      <c r="A889" s="544" t="s">
        <v>2731</v>
      </c>
      <c r="B889" s="537" t="s">
        <v>1406</v>
      </c>
      <c r="C889" s="537" t="s">
        <v>2823</v>
      </c>
      <c r="D889" s="545" t="s">
        <v>1808</v>
      </c>
      <c r="E889" s="567">
        <v>2500</v>
      </c>
      <c r="F889" s="537" t="s">
        <v>2946</v>
      </c>
      <c r="G889" s="545" t="s">
        <v>2947</v>
      </c>
      <c r="H889" s="545" t="s">
        <v>1808</v>
      </c>
      <c r="I889" s="537" t="s">
        <v>2760</v>
      </c>
      <c r="J889" s="545" t="s">
        <v>1808</v>
      </c>
      <c r="K889" s="568">
        <v>9</v>
      </c>
      <c r="L889" s="569">
        <v>9</v>
      </c>
      <c r="M889" s="567">
        <v>32544</v>
      </c>
      <c r="N889" s="544">
        <v>6</v>
      </c>
      <c r="O889" s="570">
        <v>6</v>
      </c>
      <c r="P889" s="567">
        <v>16272</v>
      </c>
    </row>
    <row r="890" spans="1:16" ht="13.5" customHeight="1" x14ac:dyDescent="0.2">
      <c r="A890" s="544" t="s">
        <v>2731</v>
      </c>
      <c r="B890" s="537" t="s">
        <v>1406</v>
      </c>
      <c r="C890" s="537" t="s">
        <v>2823</v>
      </c>
      <c r="D890" s="545" t="s">
        <v>1812</v>
      </c>
      <c r="E890" s="567">
        <v>1800</v>
      </c>
      <c r="F890" s="537" t="s">
        <v>2948</v>
      </c>
      <c r="G890" s="545" t="s">
        <v>2949</v>
      </c>
      <c r="H890" s="545" t="s">
        <v>1812</v>
      </c>
      <c r="I890" s="537" t="s">
        <v>2760</v>
      </c>
      <c r="J890" s="545" t="s">
        <v>1812</v>
      </c>
      <c r="K890" s="568">
        <v>9</v>
      </c>
      <c r="L890" s="569">
        <v>9</v>
      </c>
      <c r="M890" s="567">
        <v>24813.599999999999</v>
      </c>
      <c r="N890" s="544">
        <v>6</v>
      </c>
      <c r="O890" s="570">
        <v>6</v>
      </c>
      <c r="P890" s="567">
        <v>12406.8</v>
      </c>
    </row>
    <row r="891" spans="1:16" ht="13.5" customHeight="1" x14ac:dyDescent="0.2">
      <c r="A891" s="544" t="s">
        <v>2731</v>
      </c>
      <c r="B891" s="537" t="s">
        <v>1406</v>
      </c>
      <c r="C891" s="537" t="s">
        <v>2823</v>
      </c>
      <c r="D891" s="545" t="s">
        <v>1824</v>
      </c>
      <c r="E891" s="567">
        <v>1300</v>
      </c>
      <c r="F891" s="537" t="s">
        <v>2950</v>
      </c>
      <c r="G891" s="545" t="s">
        <v>2951</v>
      </c>
      <c r="H891" s="545" t="s">
        <v>1824</v>
      </c>
      <c r="I891" s="537" t="s">
        <v>2393</v>
      </c>
      <c r="J891" s="545" t="s">
        <v>1824</v>
      </c>
      <c r="K891" s="568">
        <v>9</v>
      </c>
      <c r="L891" s="569">
        <v>9</v>
      </c>
      <c r="M891" s="567">
        <v>18144</v>
      </c>
      <c r="N891" s="544">
        <v>6</v>
      </c>
      <c r="O891" s="570">
        <v>6</v>
      </c>
      <c r="P891" s="567">
        <v>9072</v>
      </c>
    </row>
    <row r="892" spans="1:16" ht="13.5" customHeight="1" x14ac:dyDescent="0.2">
      <c r="A892" s="544" t="s">
        <v>2731</v>
      </c>
      <c r="B892" s="537" t="s">
        <v>1406</v>
      </c>
      <c r="C892" s="537" t="s">
        <v>2823</v>
      </c>
      <c r="D892" s="545" t="s">
        <v>1824</v>
      </c>
      <c r="E892" s="567">
        <v>1600</v>
      </c>
      <c r="F892" s="537" t="s">
        <v>2952</v>
      </c>
      <c r="G892" s="545" t="s">
        <v>2953</v>
      </c>
      <c r="H892" s="545" t="s">
        <v>1824</v>
      </c>
      <c r="I892" s="537" t="s">
        <v>2393</v>
      </c>
      <c r="J892" s="545" t="s">
        <v>1824</v>
      </c>
      <c r="K892" s="568">
        <v>9</v>
      </c>
      <c r="L892" s="569">
        <v>9</v>
      </c>
      <c r="M892" s="567">
        <v>21204</v>
      </c>
      <c r="N892" s="544">
        <v>6</v>
      </c>
      <c r="O892" s="570">
        <v>6</v>
      </c>
      <c r="P892" s="567">
        <v>10602</v>
      </c>
    </row>
    <row r="893" spans="1:16" ht="13.5" customHeight="1" x14ac:dyDescent="0.2">
      <c r="A893" s="544" t="s">
        <v>2731</v>
      </c>
      <c r="B893" s="537" t="s">
        <v>1406</v>
      </c>
      <c r="C893" s="537" t="s">
        <v>2823</v>
      </c>
      <c r="D893" s="545" t="s">
        <v>1835</v>
      </c>
      <c r="E893" s="567">
        <v>8000</v>
      </c>
      <c r="F893" s="537" t="s">
        <v>2954</v>
      </c>
      <c r="G893" s="545" t="s">
        <v>2955</v>
      </c>
      <c r="H893" s="545" t="s">
        <v>1835</v>
      </c>
      <c r="I893" s="537" t="s">
        <v>2760</v>
      </c>
      <c r="J893" s="545" t="s">
        <v>1835</v>
      </c>
      <c r="K893" s="568">
        <v>9</v>
      </c>
      <c r="L893" s="569">
        <v>9</v>
      </c>
      <c r="M893" s="567">
        <v>98328</v>
      </c>
      <c r="N893" s="544">
        <v>6</v>
      </c>
      <c r="O893" s="570">
        <v>6</v>
      </c>
      <c r="P893" s="567">
        <v>49164</v>
      </c>
    </row>
    <row r="894" spans="1:16" ht="13.5" customHeight="1" x14ac:dyDescent="0.2">
      <c r="A894" s="544" t="s">
        <v>2731</v>
      </c>
      <c r="B894" s="537" t="s">
        <v>1406</v>
      </c>
      <c r="C894" s="537" t="s">
        <v>2823</v>
      </c>
      <c r="D894" s="545" t="s">
        <v>1824</v>
      </c>
      <c r="E894" s="567">
        <v>1300</v>
      </c>
      <c r="F894" s="537" t="s">
        <v>2956</v>
      </c>
      <c r="G894" s="545" t="s">
        <v>2957</v>
      </c>
      <c r="H894" s="545" t="s">
        <v>1824</v>
      </c>
      <c r="I894" s="537" t="s">
        <v>2393</v>
      </c>
      <c r="J894" s="545" t="s">
        <v>1824</v>
      </c>
      <c r="K894" s="568">
        <v>9</v>
      </c>
      <c r="L894" s="569">
        <v>9</v>
      </c>
      <c r="M894" s="567">
        <v>18813.599999999999</v>
      </c>
      <c r="N894" s="544">
        <v>6</v>
      </c>
      <c r="O894" s="570">
        <v>6</v>
      </c>
      <c r="P894" s="567">
        <v>9406.7999999999993</v>
      </c>
    </row>
    <row r="895" spans="1:16" ht="13.5" customHeight="1" x14ac:dyDescent="0.2">
      <c r="A895" s="544" t="s">
        <v>2731</v>
      </c>
      <c r="B895" s="537" t="s">
        <v>1406</v>
      </c>
      <c r="C895" s="537" t="s">
        <v>2823</v>
      </c>
      <c r="D895" s="545" t="s">
        <v>1824</v>
      </c>
      <c r="E895" s="567">
        <v>1300</v>
      </c>
      <c r="F895" s="537" t="s">
        <v>2958</v>
      </c>
      <c r="G895" s="545" t="s">
        <v>2959</v>
      </c>
      <c r="H895" s="545" t="s">
        <v>1824</v>
      </c>
      <c r="I895" s="537" t="s">
        <v>2393</v>
      </c>
      <c r="J895" s="545" t="s">
        <v>1824</v>
      </c>
      <c r="K895" s="568">
        <v>9</v>
      </c>
      <c r="L895" s="569">
        <v>9</v>
      </c>
      <c r="M895" s="567">
        <v>17604</v>
      </c>
      <c r="N895" s="544">
        <v>6</v>
      </c>
      <c r="O895" s="570">
        <v>6</v>
      </c>
      <c r="P895" s="567">
        <v>8802</v>
      </c>
    </row>
    <row r="896" spans="1:16" ht="13.5" customHeight="1" x14ac:dyDescent="0.2">
      <c r="A896" s="544" t="s">
        <v>2731</v>
      </c>
      <c r="B896" s="537" t="s">
        <v>1406</v>
      </c>
      <c r="C896" s="537" t="s">
        <v>2823</v>
      </c>
      <c r="D896" s="545" t="s">
        <v>1824</v>
      </c>
      <c r="E896" s="567">
        <v>1300</v>
      </c>
      <c r="F896" s="537" t="s">
        <v>2960</v>
      </c>
      <c r="G896" s="545" t="s">
        <v>2961</v>
      </c>
      <c r="H896" s="545" t="s">
        <v>1824</v>
      </c>
      <c r="I896" s="537" t="s">
        <v>2393</v>
      </c>
      <c r="J896" s="545" t="s">
        <v>1824</v>
      </c>
      <c r="K896" s="568">
        <v>9</v>
      </c>
      <c r="L896" s="569">
        <v>9</v>
      </c>
      <c r="M896" s="567">
        <v>17604</v>
      </c>
      <c r="N896" s="544">
        <v>6</v>
      </c>
      <c r="O896" s="570">
        <v>6</v>
      </c>
      <c r="P896" s="567">
        <v>8802</v>
      </c>
    </row>
    <row r="897" spans="1:16" ht="13.5" customHeight="1" x14ac:dyDescent="0.2">
      <c r="A897" s="544" t="s">
        <v>2731</v>
      </c>
      <c r="B897" s="537" t="s">
        <v>1406</v>
      </c>
      <c r="C897" s="537" t="s">
        <v>2823</v>
      </c>
      <c r="D897" s="545" t="s">
        <v>1850</v>
      </c>
      <c r="E897" s="567">
        <v>1800</v>
      </c>
      <c r="F897" s="537" t="s">
        <v>2962</v>
      </c>
      <c r="G897" s="545" t="s">
        <v>2963</v>
      </c>
      <c r="H897" s="545" t="s">
        <v>1850</v>
      </c>
      <c r="I897" s="537" t="s">
        <v>2393</v>
      </c>
      <c r="J897" s="545" t="s">
        <v>1850</v>
      </c>
      <c r="K897" s="568">
        <v>9</v>
      </c>
      <c r="L897" s="569">
        <v>9</v>
      </c>
      <c r="M897" s="567">
        <v>23604</v>
      </c>
      <c r="N897" s="544">
        <v>6</v>
      </c>
      <c r="O897" s="570">
        <v>6</v>
      </c>
      <c r="P897" s="567">
        <v>11802</v>
      </c>
    </row>
    <row r="898" spans="1:16" ht="13.5" customHeight="1" x14ac:dyDescent="0.2">
      <c r="A898" s="544" t="s">
        <v>2731</v>
      </c>
      <c r="B898" s="537" t="s">
        <v>1406</v>
      </c>
      <c r="C898" s="537" t="s">
        <v>2823</v>
      </c>
      <c r="D898" s="545" t="s">
        <v>1808</v>
      </c>
      <c r="E898" s="567">
        <v>2500</v>
      </c>
      <c r="F898" s="537" t="s">
        <v>2964</v>
      </c>
      <c r="G898" s="545" t="s">
        <v>2965</v>
      </c>
      <c r="H898" s="545" t="s">
        <v>1808</v>
      </c>
      <c r="I898" s="537" t="s">
        <v>2760</v>
      </c>
      <c r="J898" s="545" t="s">
        <v>1808</v>
      </c>
      <c r="K898" s="568">
        <v>9</v>
      </c>
      <c r="L898" s="569">
        <v>9</v>
      </c>
      <c r="M898" s="567">
        <v>32544</v>
      </c>
      <c r="N898" s="544">
        <v>6</v>
      </c>
      <c r="O898" s="570">
        <v>6</v>
      </c>
      <c r="P898" s="567">
        <v>16272</v>
      </c>
    </row>
    <row r="899" spans="1:16" ht="13.5" customHeight="1" x14ac:dyDescent="0.2">
      <c r="A899" s="544" t="s">
        <v>2731</v>
      </c>
      <c r="B899" s="537" t="s">
        <v>1406</v>
      </c>
      <c r="C899" s="537" t="s">
        <v>2823</v>
      </c>
      <c r="D899" s="545" t="s">
        <v>1824</v>
      </c>
      <c r="E899" s="571">
        <v>1500</v>
      </c>
      <c r="F899" s="537" t="s">
        <v>2966</v>
      </c>
      <c r="G899" s="545" t="s">
        <v>2967</v>
      </c>
      <c r="H899" s="545" t="s">
        <v>1824</v>
      </c>
      <c r="I899" s="537" t="s">
        <v>2393</v>
      </c>
      <c r="J899" s="545" t="s">
        <v>1824</v>
      </c>
      <c r="K899" s="568">
        <v>9</v>
      </c>
      <c r="L899" s="569">
        <v>9</v>
      </c>
      <c r="M899" s="567">
        <v>21213.599999999999</v>
      </c>
      <c r="N899" s="544">
        <v>6</v>
      </c>
      <c r="O899" s="570">
        <v>6</v>
      </c>
      <c r="P899" s="567">
        <v>10606.8</v>
      </c>
    </row>
    <row r="900" spans="1:16" ht="13.5" customHeight="1" x14ac:dyDescent="0.2">
      <c r="A900" s="544" t="s">
        <v>2731</v>
      </c>
      <c r="B900" s="537" t="s">
        <v>1406</v>
      </c>
      <c r="C900" s="537" t="s">
        <v>2823</v>
      </c>
      <c r="D900" s="545" t="s">
        <v>1824</v>
      </c>
      <c r="E900" s="567">
        <v>1600</v>
      </c>
      <c r="F900" s="537" t="s">
        <v>2968</v>
      </c>
      <c r="G900" s="545" t="s">
        <v>2969</v>
      </c>
      <c r="H900" s="545" t="s">
        <v>1824</v>
      </c>
      <c r="I900" s="537" t="s">
        <v>2393</v>
      </c>
      <c r="J900" s="545" t="s">
        <v>1824</v>
      </c>
      <c r="K900" s="568">
        <v>9</v>
      </c>
      <c r="L900" s="569">
        <v>9</v>
      </c>
      <c r="M900" s="567">
        <v>21420</v>
      </c>
      <c r="N900" s="544">
        <v>6</v>
      </c>
      <c r="O900" s="570">
        <v>6</v>
      </c>
      <c r="P900" s="567">
        <v>10710</v>
      </c>
    </row>
    <row r="901" spans="1:16" ht="13.5" customHeight="1" x14ac:dyDescent="0.2">
      <c r="A901" s="544" t="s">
        <v>2731</v>
      </c>
      <c r="B901" s="537" t="s">
        <v>1406</v>
      </c>
      <c r="C901" s="537" t="s">
        <v>2823</v>
      </c>
      <c r="D901" s="545" t="s">
        <v>1824</v>
      </c>
      <c r="E901" s="567">
        <v>1500</v>
      </c>
      <c r="F901" s="537" t="s">
        <v>2970</v>
      </c>
      <c r="G901" s="545" t="s">
        <v>2971</v>
      </c>
      <c r="H901" s="545" t="s">
        <v>1824</v>
      </c>
      <c r="I901" s="537" t="s">
        <v>2393</v>
      </c>
      <c r="J901" s="545" t="s">
        <v>1824</v>
      </c>
      <c r="K901" s="568">
        <v>9</v>
      </c>
      <c r="L901" s="569">
        <v>9</v>
      </c>
      <c r="M901" s="567">
        <v>20328</v>
      </c>
      <c r="N901" s="544">
        <v>6</v>
      </c>
      <c r="O901" s="570">
        <v>6</v>
      </c>
      <c r="P901" s="567">
        <v>10164</v>
      </c>
    </row>
    <row r="902" spans="1:16" ht="13.5" customHeight="1" x14ac:dyDescent="0.2">
      <c r="A902" s="544" t="s">
        <v>2731</v>
      </c>
      <c r="B902" s="537" t="s">
        <v>1406</v>
      </c>
      <c r="C902" s="537" t="s">
        <v>2823</v>
      </c>
      <c r="D902" s="545" t="s">
        <v>1824</v>
      </c>
      <c r="E902" s="567">
        <v>1500</v>
      </c>
      <c r="F902" s="537" t="s">
        <v>2972</v>
      </c>
      <c r="G902" s="545" t="s">
        <v>2973</v>
      </c>
      <c r="H902" s="545" t="s">
        <v>1824</v>
      </c>
      <c r="I902" s="537" t="s">
        <v>2393</v>
      </c>
      <c r="J902" s="545" t="s">
        <v>1824</v>
      </c>
      <c r="K902" s="568">
        <v>9</v>
      </c>
      <c r="L902" s="569">
        <v>9</v>
      </c>
      <c r="M902" s="567">
        <v>20220</v>
      </c>
      <c r="N902" s="544">
        <v>6</v>
      </c>
      <c r="O902" s="570">
        <v>6</v>
      </c>
      <c r="P902" s="567">
        <v>10110</v>
      </c>
    </row>
    <row r="903" spans="1:16" ht="13.5" customHeight="1" x14ac:dyDescent="0.2">
      <c r="A903" s="544" t="s">
        <v>2731</v>
      </c>
      <c r="B903" s="537" t="s">
        <v>1406</v>
      </c>
      <c r="C903" s="537" t="s">
        <v>2823</v>
      </c>
      <c r="D903" s="545" t="s">
        <v>1808</v>
      </c>
      <c r="E903" s="567">
        <v>2000</v>
      </c>
      <c r="F903" s="537" t="s">
        <v>2974</v>
      </c>
      <c r="G903" s="545" t="s">
        <v>2975</v>
      </c>
      <c r="H903" s="545" t="s">
        <v>1808</v>
      </c>
      <c r="I903" s="537" t="s">
        <v>2760</v>
      </c>
      <c r="J903" s="545" t="s">
        <v>1808</v>
      </c>
      <c r="K903" s="568">
        <v>9</v>
      </c>
      <c r="L903" s="569">
        <v>9</v>
      </c>
      <c r="M903" s="567">
        <v>26220</v>
      </c>
      <c r="N903" s="544">
        <v>6</v>
      </c>
      <c r="O903" s="570">
        <v>6</v>
      </c>
      <c r="P903" s="567">
        <v>13110</v>
      </c>
    </row>
    <row r="904" spans="1:16" ht="13.5" customHeight="1" x14ac:dyDescent="0.2">
      <c r="A904" s="544" t="s">
        <v>2731</v>
      </c>
      <c r="B904" s="537" t="s">
        <v>1406</v>
      </c>
      <c r="C904" s="537" t="s">
        <v>2823</v>
      </c>
      <c r="D904" s="545" t="s">
        <v>1850</v>
      </c>
      <c r="E904" s="567">
        <v>1800</v>
      </c>
      <c r="F904" s="537" t="s">
        <v>2976</v>
      </c>
      <c r="G904" s="545" t="s">
        <v>2977</v>
      </c>
      <c r="H904" s="545" t="s">
        <v>1850</v>
      </c>
      <c r="I904" s="537" t="s">
        <v>2393</v>
      </c>
      <c r="J904" s="545" t="s">
        <v>1850</v>
      </c>
      <c r="K904" s="568">
        <v>9</v>
      </c>
      <c r="L904" s="569">
        <v>9</v>
      </c>
      <c r="M904" s="567">
        <v>24360</v>
      </c>
      <c r="N904" s="544">
        <v>6</v>
      </c>
      <c r="O904" s="570">
        <v>6</v>
      </c>
      <c r="P904" s="567">
        <v>12180</v>
      </c>
    </row>
    <row r="905" spans="1:16" ht="13.5" customHeight="1" x14ac:dyDescent="0.2">
      <c r="A905" s="544" t="s">
        <v>2731</v>
      </c>
      <c r="B905" s="537" t="s">
        <v>1406</v>
      </c>
      <c r="C905" s="537" t="s">
        <v>2823</v>
      </c>
      <c r="D905" s="545" t="s">
        <v>1824</v>
      </c>
      <c r="E905" s="567">
        <v>1300</v>
      </c>
      <c r="F905" s="537" t="s">
        <v>2978</v>
      </c>
      <c r="G905" s="545" t="s">
        <v>2979</v>
      </c>
      <c r="H905" s="545" t="s">
        <v>1824</v>
      </c>
      <c r="I905" s="537" t="s">
        <v>2393</v>
      </c>
      <c r="J905" s="545" t="s">
        <v>1824</v>
      </c>
      <c r="K905" s="568">
        <v>9</v>
      </c>
      <c r="L905" s="569">
        <v>9</v>
      </c>
      <c r="M905" s="567">
        <v>18144</v>
      </c>
      <c r="N905" s="544">
        <v>6</v>
      </c>
      <c r="O905" s="570">
        <v>6</v>
      </c>
      <c r="P905" s="567">
        <v>9072</v>
      </c>
    </row>
    <row r="906" spans="1:16" ht="13.5" customHeight="1" x14ac:dyDescent="0.2">
      <c r="A906" s="544" t="s">
        <v>2731</v>
      </c>
      <c r="B906" s="537" t="s">
        <v>1406</v>
      </c>
      <c r="C906" s="537" t="s">
        <v>2823</v>
      </c>
      <c r="D906" s="545" t="s">
        <v>1824</v>
      </c>
      <c r="E906" s="567">
        <v>1400</v>
      </c>
      <c r="F906" s="537" t="s">
        <v>2980</v>
      </c>
      <c r="G906" s="545" t="s">
        <v>2981</v>
      </c>
      <c r="H906" s="545" t="s">
        <v>1824</v>
      </c>
      <c r="I906" s="537" t="s">
        <v>2393</v>
      </c>
      <c r="J906" s="545" t="s">
        <v>1824</v>
      </c>
      <c r="K906" s="568">
        <v>9</v>
      </c>
      <c r="L906" s="569">
        <v>9</v>
      </c>
      <c r="M906" s="567">
        <v>18804</v>
      </c>
      <c r="N906" s="544">
        <v>6</v>
      </c>
      <c r="O906" s="570">
        <v>6</v>
      </c>
      <c r="P906" s="567">
        <v>9402</v>
      </c>
    </row>
    <row r="907" spans="1:16" ht="13.5" customHeight="1" x14ac:dyDescent="0.2">
      <c r="A907" s="544" t="s">
        <v>2731</v>
      </c>
      <c r="B907" s="537" t="s">
        <v>1406</v>
      </c>
      <c r="C907" s="537" t="s">
        <v>2823</v>
      </c>
      <c r="D907" s="545" t="s">
        <v>1824</v>
      </c>
      <c r="E907" s="567">
        <v>1900</v>
      </c>
      <c r="F907" s="537" t="s">
        <v>2982</v>
      </c>
      <c r="G907" s="545" t="s">
        <v>2983</v>
      </c>
      <c r="H907" s="545" t="s">
        <v>1824</v>
      </c>
      <c r="I907" s="537" t="s">
        <v>2393</v>
      </c>
      <c r="J907" s="545" t="s">
        <v>1824</v>
      </c>
      <c r="K907" s="568">
        <v>9</v>
      </c>
      <c r="L907" s="569">
        <v>9</v>
      </c>
      <c r="M907" s="567">
        <v>24912</v>
      </c>
      <c r="N907" s="544">
        <v>6</v>
      </c>
      <c r="O907" s="570">
        <v>6</v>
      </c>
      <c r="P907" s="567">
        <v>12456</v>
      </c>
    </row>
    <row r="908" spans="1:16" ht="13.5" customHeight="1" x14ac:dyDescent="0.2">
      <c r="A908" s="544" t="s">
        <v>2731</v>
      </c>
      <c r="B908" s="537" t="s">
        <v>1406</v>
      </c>
      <c r="C908" s="537" t="s">
        <v>2823</v>
      </c>
      <c r="D908" s="545" t="s">
        <v>1824</v>
      </c>
      <c r="E908" s="567">
        <v>1900</v>
      </c>
      <c r="F908" s="537" t="s">
        <v>2984</v>
      </c>
      <c r="G908" s="545" t="s">
        <v>2985</v>
      </c>
      <c r="H908" s="545" t="s">
        <v>1824</v>
      </c>
      <c r="I908" s="537" t="s">
        <v>2393</v>
      </c>
      <c r="J908" s="545" t="s">
        <v>1824</v>
      </c>
      <c r="K908" s="568">
        <v>9</v>
      </c>
      <c r="L908" s="569">
        <v>9</v>
      </c>
      <c r="M908" s="567">
        <v>25452</v>
      </c>
      <c r="N908" s="544">
        <v>6</v>
      </c>
      <c r="O908" s="570">
        <v>6</v>
      </c>
      <c r="P908" s="567">
        <v>12726</v>
      </c>
    </row>
    <row r="909" spans="1:16" ht="13.5" customHeight="1" x14ac:dyDescent="0.2">
      <c r="A909" s="544" t="s">
        <v>2731</v>
      </c>
      <c r="B909" s="537" t="s">
        <v>1406</v>
      </c>
      <c r="C909" s="537" t="s">
        <v>2823</v>
      </c>
      <c r="D909" s="545" t="s">
        <v>1845</v>
      </c>
      <c r="E909" s="567">
        <v>2000</v>
      </c>
      <c r="F909" s="537" t="s">
        <v>2986</v>
      </c>
      <c r="G909" s="545" t="s">
        <v>2987</v>
      </c>
      <c r="H909" s="545" t="s">
        <v>1845</v>
      </c>
      <c r="I909" s="537" t="s">
        <v>2760</v>
      </c>
      <c r="J909" s="545" t="s">
        <v>1845</v>
      </c>
      <c r="K909" s="568">
        <v>9</v>
      </c>
      <c r="L909" s="569">
        <v>9</v>
      </c>
      <c r="M909" s="567">
        <v>26652</v>
      </c>
      <c r="N909" s="544">
        <v>6</v>
      </c>
      <c r="O909" s="570">
        <v>6</v>
      </c>
      <c r="P909" s="567">
        <v>13326</v>
      </c>
    </row>
    <row r="910" spans="1:16" ht="13.5" customHeight="1" x14ac:dyDescent="0.2">
      <c r="A910" s="544" t="s">
        <v>2731</v>
      </c>
      <c r="B910" s="537" t="s">
        <v>1406</v>
      </c>
      <c r="C910" s="537" t="s">
        <v>2823</v>
      </c>
      <c r="D910" s="545" t="s">
        <v>1828</v>
      </c>
      <c r="E910" s="567">
        <v>2000</v>
      </c>
      <c r="F910" s="537" t="s">
        <v>2988</v>
      </c>
      <c r="G910" s="545" t="s">
        <v>2989</v>
      </c>
      <c r="H910" s="545" t="s">
        <v>1828</v>
      </c>
      <c r="I910" s="537" t="s">
        <v>2760</v>
      </c>
      <c r="J910" s="545" t="s">
        <v>1828</v>
      </c>
      <c r="K910" s="568">
        <v>9</v>
      </c>
      <c r="L910" s="569">
        <v>9</v>
      </c>
      <c r="M910" s="567">
        <v>26760</v>
      </c>
      <c r="N910" s="544">
        <v>6</v>
      </c>
      <c r="O910" s="570">
        <v>6</v>
      </c>
      <c r="P910" s="567">
        <v>13380</v>
      </c>
    </row>
    <row r="911" spans="1:16" ht="13.5" customHeight="1" x14ac:dyDescent="0.2">
      <c r="A911" s="544" t="s">
        <v>2731</v>
      </c>
      <c r="B911" s="537" t="s">
        <v>1406</v>
      </c>
      <c r="C911" s="537" t="s">
        <v>2823</v>
      </c>
      <c r="D911" s="545" t="s">
        <v>1812</v>
      </c>
      <c r="E911" s="567">
        <v>2000</v>
      </c>
      <c r="F911" s="537" t="s">
        <v>2990</v>
      </c>
      <c r="G911" s="545" t="s">
        <v>2991</v>
      </c>
      <c r="H911" s="545" t="s">
        <v>1812</v>
      </c>
      <c r="I911" s="537" t="s">
        <v>2760</v>
      </c>
      <c r="J911" s="545" t="s">
        <v>1812</v>
      </c>
      <c r="K911" s="568">
        <v>9</v>
      </c>
      <c r="L911" s="569">
        <v>9</v>
      </c>
      <c r="M911" s="567">
        <v>26760</v>
      </c>
      <c r="N911" s="544">
        <v>6</v>
      </c>
      <c r="O911" s="570">
        <v>6</v>
      </c>
      <c r="P911" s="567">
        <v>13380</v>
      </c>
    </row>
    <row r="912" spans="1:16" ht="13.5" customHeight="1" x14ac:dyDescent="0.2">
      <c r="A912" s="544" t="s">
        <v>2731</v>
      </c>
      <c r="B912" s="537" t="s">
        <v>1406</v>
      </c>
      <c r="C912" s="537" t="s">
        <v>2823</v>
      </c>
      <c r="D912" s="545" t="s">
        <v>2010</v>
      </c>
      <c r="E912" s="567">
        <v>1800</v>
      </c>
      <c r="F912" s="537" t="s">
        <v>2992</v>
      </c>
      <c r="G912" s="545" t="s">
        <v>2993</v>
      </c>
      <c r="H912" s="545" t="s">
        <v>2010</v>
      </c>
      <c r="I912" s="537" t="s">
        <v>2778</v>
      </c>
      <c r="J912" s="545" t="s">
        <v>2010</v>
      </c>
      <c r="K912" s="568">
        <v>9</v>
      </c>
      <c r="L912" s="569">
        <v>9</v>
      </c>
      <c r="M912" s="567">
        <v>24360</v>
      </c>
      <c r="N912" s="544">
        <v>6</v>
      </c>
      <c r="O912" s="570">
        <v>6</v>
      </c>
      <c r="P912" s="567">
        <v>12180</v>
      </c>
    </row>
    <row r="913" spans="1:16" ht="13.5" customHeight="1" x14ac:dyDescent="0.2">
      <c r="A913" s="544" t="s">
        <v>2731</v>
      </c>
      <c r="B913" s="537" t="s">
        <v>1406</v>
      </c>
      <c r="C913" s="537" t="s">
        <v>2823</v>
      </c>
      <c r="D913" s="545" t="s">
        <v>1808</v>
      </c>
      <c r="E913" s="567">
        <v>2000</v>
      </c>
      <c r="F913" s="537" t="s">
        <v>2994</v>
      </c>
      <c r="G913" s="545" t="s">
        <v>2995</v>
      </c>
      <c r="H913" s="545" t="s">
        <v>1808</v>
      </c>
      <c r="I913" s="537" t="s">
        <v>2760</v>
      </c>
      <c r="J913" s="545" t="s">
        <v>1808</v>
      </c>
      <c r="K913" s="568">
        <v>9</v>
      </c>
      <c r="L913" s="569">
        <v>9</v>
      </c>
      <c r="M913" s="567">
        <v>26544</v>
      </c>
      <c r="N913" s="544">
        <v>6</v>
      </c>
      <c r="O913" s="570">
        <v>6</v>
      </c>
      <c r="P913" s="567">
        <v>13272</v>
      </c>
    </row>
    <row r="914" spans="1:16" ht="13.5" customHeight="1" x14ac:dyDescent="0.2">
      <c r="A914" s="544" t="s">
        <v>2731</v>
      </c>
      <c r="B914" s="537" t="s">
        <v>1406</v>
      </c>
      <c r="C914" s="537" t="s">
        <v>2823</v>
      </c>
      <c r="D914" s="545" t="s">
        <v>1824</v>
      </c>
      <c r="E914" s="567">
        <v>1600</v>
      </c>
      <c r="F914" s="537" t="s">
        <v>2996</v>
      </c>
      <c r="G914" s="545" t="s">
        <v>2997</v>
      </c>
      <c r="H914" s="545" t="s">
        <v>1824</v>
      </c>
      <c r="I914" s="537" t="s">
        <v>2393</v>
      </c>
      <c r="J914" s="545" t="s">
        <v>1824</v>
      </c>
      <c r="K914" s="568">
        <v>9</v>
      </c>
      <c r="L914" s="569">
        <v>9</v>
      </c>
      <c r="M914" s="567">
        <v>21960</v>
      </c>
      <c r="N914" s="544">
        <v>6</v>
      </c>
      <c r="O914" s="570">
        <v>6</v>
      </c>
      <c r="P914" s="567">
        <v>10980</v>
      </c>
    </row>
    <row r="915" spans="1:16" ht="13.5" customHeight="1" x14ac:dyDescent="0.2">
      <c r="A915" s="544" t="s">
        <v>2731</v>
      </c>
      <c r="B915" s="537" t="s">
        <v>1406</v>
      </c>
      <c r="C915" s="537" t="s">
        <v>2823</v>
      </c>
      <c r="D915" s="545" t="s">
        <v>1824</v>
      </c>
      <c r="E915" s="567">
        <v>1600</v>
      </c>
      <c r="F915" s="537" t="s">
        <v>2998</v>
      </c>
      <c r="G915" s="545" t="s">
        <v>2999</v>
      </c>
      <c r="H915" s="545" t="s">
        <v>1824</v>
      </c>
      <c r="I915" s="537" t="s">
        <v>2393</v>
      </c>
      <c r="J915" s="545" t="s">
        <v>1824</v>
      </c>
      <c r="K915" s="568">
        <v>9</v>
      </c>
      <c r="L915" s="569">
        <v>9</v>
      </c>
      <c r="M915" s="567">
        <v>21528</v>
      </c>
      <c r="N915" s="544">
        <v>6</v>
      </c>
      <c r="O915" s="570">
        <v>6</v>
      </c>
      <c r="P915" s="567">
        <v>10764</v>
      </c>
    </row>
    <row r="916" spans="1:16" ht="13.5" customHeight="1" x14ac:dyDescent="0.2">
      <c r="A916" s="544" t="s">
        <v>2731</v>
      </c>
      <c r="B916" s="537" t="s">
        <v>1406</v>
      </c>
      <c r="C916" s="537" t="s">
        <v>2823</v>
      </c>
      <c r="D916" s="545" t="s">
        <v>1828</v>
      </c>
      <c r="E916" s="567">
        <v>2200</v>
      </c>
      <c r="F916" s="537" t="s">
        <v>3000</v>
      </c>
      <c r="G916" s="545" t="s">
        <v>3001</v>
      </c>
      <c r="H916" s="545" t="s">
        <v>1828</v>
      </c>
      <c r="I916" s="537" t="s">
        <v>2760</v>
      </c>
      <c r="J916" s="545" t="s">
        <v>1828</v>
      </c>
      <c r="K916" s="568">
        <v>9</v>
      </c>
      <c r="L916" s="569">
        <v>9</v>
      </c>
      <c r="M916" s="567">
        <v>28728</v>
      </c>
      <c r="N916" s="544">
        <v>6</v>
      </c>
      <c r="O916" s="570">
        <v>6</v>
      </c>
      <c r="P916" s="567">
        <v>14364</v>
      </c>
    </row>
    <row r="917" spans="1:16" ht="13.5" customHeight="1" x14ac:dyDescent="0.2">
      <c r="A917" s="544" t="s">
        <v>2731</v>
      </c>
      <c r="B917" s="537" t="s">
        <v>1406</v>
      </c>
      <c r="C917" s="537" t="s">
        <v>2823</v>
      </c>
      <c r="D917" s="545" t="s">
        <v>1812</v>
      </c>
      <c r="E917" s="567">
        <v>1800</v>
      </c>
      <c r="F917" s="537" t="s">
        <v>3002</v>
      </c>
      <c r="G917" s="545" t="s">
        <v>3003</v>
      </c>
      <c r="H917" s="545" t="s">
        <v>1812</v>
      </c>
      <c r="I917" s="537" t="s">
        <v>2760</v>
      </c>
      <c r="J917" s="545" t="s">
        <v>1812</v>
      </c>
      <c r="K917" s="568">
        <v>9</v>
      </c>
      <c r="L917" s="569">
        <v>9</v>
      </c>
      <c r="M917" s="567">
        <v>24576</v>
      </c>
      <c r="N917" s="544">
        <v>6</v>
      </c>
      <c r="O917" s="570">
        <v>6</v>
      </c>
      <c r="P917" s="567">
        <v>12288</v>
      </c>
    </row>
    <row r="918" spans="1:16" ht="13.5" customHeight="1" x14ac:dyDescent="0.2">
      <c r="A918" s="544" t="s">
        <v>2731</v>
      </c>
      <c r="B918" s="537" t="s">
        <v>1406</v>
      </c>
      <c r="C918" s="537" t="s">
        <v>2823</v>
      </c>
      <c r="D918" s="545" t="s">
        <v>1828</v>
      </c>
      <c r="E918" s="567">
        <v>1800</v>
      </c>
      <c r="F918" s="537" t="s">
        <v>3004</v>
      </c>
      <c r="G918" s="545" t="s">
        <v>3005</v>
      </c>
      <c r="H918" s="545" t="s">
        <v>1828</v>
      </c>
      <c r="I918" s="537" t="s">
        <v>2760</v>
      </c>
      <c r="J918" s="545" t="s">
        <v>1828</v>
      </c>
      <c r="K918" s="568">
        <v>9</v>
      </c>
      <c r="L918" s="569">
        <v>9</v>
      </c>
      <c r="M918" s="567">
        <v>24144</v>
      </c>
      <c r="N918" s="544">
        <v>6</v>
      </c>
      <c r="O918" s="570">
        <v>6</v>
      </c>
      <c r="P918" s="567">
        <v>12072</v>
      </c>
    </row>
    <row r="919" spans="1:16" ht="13.5" customHeight="1" x14ac:dyDescent="0.2">
      <c r="A919" s="544" t="s">
        <v>2731</v>
      </c>
      <c r="B919" s="537" t="s">
        <v>1406</v>
      </c>
      <c r="C919" s="537" t="s">
        <v>2823</v>
      </c>
      <c r="D919" s="545" t="s">
        <v>1808</v>
      </c>
      <c r="E919" s="567">
        <v>1800</v>
      </c>
      <c r="F919" s="537" t="s">
        <v>3006</v>
      </c>
      <c r="G919" s="545" t="s">
        <v>3007</v>
      </c>
      <c r="H919" s="545" t="s">
        <v>1808</v>
      </c>
      <c r="I919" s="537" t="s">
        <v>2760</v>
      </c>
      <c r="J919" s="545" t="s">
        <v>1808</v>
      </c>
      <c r="K919" s="568">
        <v>9</v>
      </c>
      <c r="L919" s="569">
        <v>9</v>
      </c>
      <c r="M919" s="567">
        <v>24144</v>
      </c>
      <c r="N919" s="544">
        <v>6</v>
      </c>
      <c r="O919" s="570">
        <v>6</v>
      </c>
      <c r="P919" s="567">
        <v>12072</v>
      </c>
    </row>
    <row r="920" spans="1:16" ht="13.5" customHeight="1" x14ac:dyDescent="0.2">
      <c r="A920" s="544" t="s">
        <v>2731</v>
      </c>
      <c r="B920" s="537" t="s">
        <v>1406</v>
      </c>
      <c r="C920" s="537" t="s">
        <v>2823</v>
      </c>
      <c r="D920" s="545" t="s">
        <v>2010</v>
      </c>
      <c r="E920" s="567">
        <v>1200</v>
      </c>
      <c r="F920" s="537" t="s">
        <v>3008</v>
      </c>
      <c r="G920" s="545" t="s">
        <v>3009</v>
      </c>
      <c r="H920" s="545" t="s">
        <v>2010</v>
      </c>
      <c r="I920" s="537" t="s">
        <v>2778</v>
      </c>
      <c r="J920" s="545" t="s">
        <v>2010</v>
      </c>
      <c r="K920" s="568">
        <v>9</v>
      </c>
      <c r="L920" s="569">
        <v>9</v>
      </c>
      <c r="M920" s="567">
        <v>16944</v>
      </c>
      <c r="N920" s="544">
        <v>6</v>
      </c>
      <c r="O920" s="570">
        <v>6</v>
      </c>
      <c r="P920" s="567">
        <v>8472</v>
      </c>
    </row>
    <row r="921" spans="1:16" ht="13.5" customHeight="1" x14ac:dyDescent="0.2">
      <c r="A921" s="544" t="s">
        <v>2731</v>
      </c>
      <c r="B921" s="537" t="s">
        <v>1406</v>
      </c>
      <c r="C921" s="537" t="s">
        <v>2823</v>
      </c>
      <c r="D921" s="545" t="s">
        <v>1850</v>
      </c>
      <c r="E921" s="567">
        <v>1800</v>
      </c>
      <c r="F921" s="537" t="s">
        <v>3010</v>
      </c>
      <c r="G921" s="545" t="s">
        <v>3011</v>
      </c>
      <c r="H921" s="545" t="s">
        <v>1850</v>
      </c>
      <c r="I921" s="537" t="s">
        <v>2393</v>
      </c>
      <c r="J921" s="545" t="s">
        <v>1850</v>
      </c>
      <c r="K921" s="568">
        <v>9</v>
      </c>
      <c r="L921" s="569">
        <v>9</v>
      </c>
      <c r="M921" s="567">
        <v>23496</v>
      </c>
      <c r="N921" s="544">
        <v>6</v>
      </c>
      <c r="O921" s="570">
        <v>6</v>
      </c>
      <c r="P921" s="567">
        <v>11748</v>
      </c>
    </row>
    <row r="922" spans="1:16" ht="13.5" customHeight="1" x14ac:dyDescent="0.2">
      <c r="A922" s="544" t="s">
        <v>2731</v>
      </c>
      <c r="B922" s="537" t="s">
        <v>1406</v>
      </c>
      <c r="C922" s="537" t="s">
        <v>2823</v>
      </c>
      <c r="D922" s="545" t="s">
        <v>1812</v>
      </c>
      <c r="E922" s="567">
        <v>1800</v>
      </c>
      <c r="F922" s="537" t="s">
        <v>3012</v>
      </c>
      <c r="G922" s="545" t="s">
        <v>3013</v>
      </c>
      <c r="H922" s="545" t="s">
        <v>1812</v>
      </c>
      <c r="I922" s="537" t="s">
        <v>2760</v>
      </c>
      <c r="J922" s="545" t="s">
        <v>1812</v>
      </c>
      <c r="K922" s="568">
        <v>9</v>
      </c>
      <c r="L922" s="569">
        <v>9</v>
      </c>
      <c r="M922" s="567">
        <v>24144</v>
      </c>
      <c r="N922" s="544">
        <v>6</v>
      </c>
      <c r="O922" s="570">
        <v>6</v>
      </c>
      <c r="P922" s="567">
        <v>12072</v>
      </c>
    </row>
    <row r="923" spans="1:16" ht="13.5" customHeight="1" x14ac:dyDescent="0.2">
      <c r="A923" s="544" t="s">
        <v>2731</v>
      </c>
      <c r="B923" s="537" t="s">
        <v>1406</v>
      </c>
      <c r="C923" s="537" t="s">
        <v>2823</v>
      </c>
      <c r="D923" s="545" t="s">
        <v>1824</v>
      </c>
      <c r="E923" s="567">
        <v>1300</v>
      </c>
      <c r="F923" s="537" t="s">
        <v>3014</v>
      </c>
      <c r="G923" s="545" t="s">
        <v>3015</v>
      </c>
      <c r="H923" s="545" t="s">
        <v>1824</v>
      </c>
      <c r="I923" s="537" t="s">
        <v>2393</v>
      </c>
      <c r="J923" s="545" t="s">
        <v>1824</v>
      </c>
      <c r="K923" s="568">
        <v>9</v>
      </c>
      <c r="L923" s="569">
        <v>9</v>
      </c>
      <c r="M923" s="567">
        <v>18144</v>
      </c>
      <c r="N923" s="544">
        <v>6</v>
      </c>
      <c r="O923" s="570">
        <v>6</v>
      </c>
      <c r="P923" s="567">
        <v>9072</v>
      </c>
    </row>
    <row r="924" spans="1:16" ht="13.5" customHeight="1" x14ac:dyDescent="0.2">
      <c r="A924" s="544" t="s">
        <v>2731</v>
      </c>
      <c r="B924" s="537" t="s">
        <v>1406</v>
      </c>
      <c r="C924" s="537" t="s">
        <v>2823</v>
      </c>
      <c r="D924" s="545" t="s">
        <v>1812</v>
      </c>
      <c r="E924" s="567">
        <v>2500</v>
      </c>
      <c r="F924" s="537" t="s">
        <v>3016</v>
      </c>
      <c r="G924" s="545" t="s">
        <v>3017</v>
      </c>
      <c r="H924" s="545" t="s">
        <v>1812</v>
      </c>
      <c r="I924" s="537" t="s">
        <v>2760</v>
      </c>
      <c r="J924" s="545" t="s">
        <v>1812</v>
      </c>
      <c r="K924" s="568">
        <v>9</v>
      </c>
      <c r="L924" s="569">
        <v>9</v>
      </c>
      <c r="M924" s="567">
        <v>30600</v>
      </c>
      <c r="N924" s="544">
        <v>6</v>
      </c>
      <c r="O924" s="570">
        <v>6</v>
      </c>
      <c r="P924" s="567">
        <v>15300</v>
      </c>
    </row>
    <row r="925" spans="1:16" ht="13.5" customHeight="1" x14ac:dyDescent="0.2">
      <c r="A925" s="544" t="s">
        <v>2731</v>
      </c>
      <c r="B925" s="537" t="s">
        <v>1406</v>
      </c>
      <c r="C925" s="537" t="s">
        <v>2823</v>
      </c>
      <c r="D925" s="545" t="s">
        <v>1881</v>
      </c>
      <c r="E925" s="567">
        <v>1800</v>
      </c>
      <c r="F925" s="537" t="s">
        <v>2276</v>
      </c>
      <c r="G925" s="545" t="s">
        <v>2277</v>
      </c>
      <c r="H925" s="545" t="s">
        <v>1881</v>
      </c>
      <c r="I925" s="537" t="s">
        <v>2760</v>
      </c>
      <c r="J925" s="545" t="s">
        <v>1881</v>
      </c>
      <c r="K925" s="568">
        <v>9</v>
      </c>
      <c r="L925" s="569">
        <v>9</v>
      </c>
      <c r="M925" s="567">
        <v>24813.599999999999</v>
      </c>
      <c r="N925" s="544">
        <v>6</v>
      </c>
      <c r="O925" s="570">
        <v>6</v>
      </c>
      <c r="P925" s="567">
        <v>12406.8</v>
      </c>
    </row>
    <row r="926" spans="1:16" ht="13.5" customHeight="1" x14ac:dyDescent="0.2">
      <c r="A926" s="544" t="s">
        <v>2731</v>
      </c>
      <c r="B926" s="537" t="s">
        <v>1406</v>
      </c>
      <c r="C926" s="537" t="s">
        <v>2823</v>
      </c>
      <c r="D926" s="545" t="s">
        <v>2032</v>
      </c>
      <c r="E926" s="567">
        <v>1300</v>
      </c>
      <c r="F926" s="537" t="s">
        <v>3018</v>
      </c>
      <c r="G926" s="545" t="s">
        <v>3019</v>
      </c>
      <c r="H926" s="545" t="s">
        <v>2032</v>
      </c>
      <c r="I926" s="537" t="s">
        <v>2393</v>
      </c>
      <c r="J926" s="545" t="s">
        <v>2032</v>
      </c>
      <c r="K926" s="568">
        <v>9</v>
      </c>
      <c r="L926" s="569">
        <v>9</v>
      </c>
      <c r="M926" s="567">
        <v>18144</v>
      </c>
      <c r="N926" s="544">
        <v>6</v>
      </c>
      <c r="O926" s="570">
        <v>6</v>
      </c>
      <c r="P926" s="567">
        <v>9072</v>
      </c>
    </row>
    <row r="927" spans="1:16" ht="13.5" customHeight="1" x14ac:dyDescent="0.2">
      <c r="A927" s="544" t="s">
        <v>2731</v>
      </c>
      <c r="B927" s="537" t="s">
        <v>1406</v>
      </c>
      <c r="C927" s="537" t="s">
        <v>2823</v>
      </c>
      <c r="D927" s="545" t="s">
        <v>1824</v>
      </c>
      <c r="E927" s="567">
        <v>1300</v>
      </c>
      <c r="F927" s="537" t="s">
        <v>3020</v>
      </c>
      <c r="G927" s="545" t="s">
        <v>3021</v>
      </c>
      <c r="H927" s="545" t="s">
        <v>1824</v>
      </c>
      <c r="I927" s="537" t="s">
        <v>2393</v>
      </c>
      <c r="J927" s="545" t="s">
        <v>1824</v>
      </c>
      <c r="K927" s="568">
        <v>9</v>
      </c>
      <c r="L927" s="569">
        <v>9</v>
      </c>
      <c r="M927" s="567">
        <v>17604</v>
      </c>
      <c r="N927" s="544">
        <v>6</v>
      </c>
      <c r="O927" s="570">
        <v>6</v>
      </c>
      <c r="P927" s="567">
        <v>8802</v>
      </c>
    </row>
    <row r="928" spans="1:16" ht="13.5" customHeight="1" x14ac:dyDescent="0.2">
      <c r="A928" s="544" t="s">
        <v>2731</v>
      </c>
      <c r="B928" s="537" t="s">
        <v>1406</v>
      </c>
      <c r="C928" s="537" t="s">
        <v>2823</v>
      </c>
      <c r="D928" s="545" t="s">
        <v>1828</v>
      </c>
      <c r="E928" s="567">
        <v>1800</v>
      </c>
      <c r="F928" s="537" t="s">
        <v>3022</v>
      </c>
      <c r="G928" s="545" t="s">
        <v>3023</v>
      </c>
      <c r="H928" s="545" t="s">
        <v>1828</v>
      </c>
      <c r="I928" s="537" t="s">
        <v>2760</v>
      </c>
      <c r="J928" s="545" t="s">
        <v>1828</v>
      </c>
      <c r="K928" s="568">
        <v>9</v>
      </c>
      <c r="L928" s="569">
        <v>9</v>
      </c>
      <c r="M928" s="567">
        <v>23604</v>
      </c>
      <c r="N928" s="544">
        <v>6</v>
      </c>
      <c r="O928" s="570">
        <v>6</v>
      </c>
      <c r="P928" s="567">
        <v>11802</v>
      </c>
    </row>
    <row r="929" spans="1:16" ht="13.5" customHeight="1" x14ac:dyDescent="0.2">
      <c r="A929" s="544" t="s">
        <v>2731</v>
      </c>
      <c r="B929" s="537" t="s">
        <v>1406</v>
      </c>
      <c r="C929" s="537" t="s">
        <v>2823</v>
      </c>
      <c r="D929" s="545" t="s">
        <v>2010</v>
      </c>
      <c r="E929" s="567">
        <v>1200</v>
      </c>
      <c r="F929" s="537" t="s">
        <v>3024</v>
      </c>
      <c r="G929" s="545" t="s">
        <v>3025</v>
      </c>
      <c r="H929" s="545" t="s">
        <v>2010</v>
      </c>
      <c r="I929" s="537" t="s">
        <v>2778</v>
      </c>
      <c r="J929" s="545" t="s">
        <v>2010</v>
      </c>
      <c r="K929" s="568">
        <v>9</v>
      </c>
      <c r="L929" s="569">
        <v>9</v>
      </c>
      <c r="M929" s="567">
        <v>16944</v>
      </c>
      <c r="N929" s="544">
        <v>6</v>
      </c>
      <c r="O929" s="570">
        <v>6</v>
      </c>
      <c r="P929" s="567">
        <v>8472</v>
      </c>
    </row>
    <row r="930" spans="1:16" ht="13.5" customHeight="1" x14ac:dyDescent="0.2">
      <c r="A930" s="544" t="s">
        <v>2731</v>
      </c>
      <c r="B930" s="537" t="s">
        <v>1406</v>
      </c>
      <c r="C930" s="537" t="s">
        <v>2823</v>
      </c>
      <c r="D930" s="545" t="s">
        <v>1824</v>
      </c>
      <c r="E930" s="567">
        <v>1300</v>
      </c>
      <c r="F930" s="537" t="s">
        <v>3026</v>
      </c>
      <c r="G930" s="545" t="s">
        <v>3027</v>
      </c>
      <c r="H930" s="545" t="s">
        <v>1824</v>
      </c>
      <c r="I930" s="537" t="s">
        <v>2393</v>
      </c>
      <c r="J930" s="545" t="s">
        <v>1824</v>
      </c>
      <c r="K930" s="568">
        <v>9</v>
      </c>
      <c r="L930" s="569">
        <v>9</v>
      </c>
      <c r="M930" s="567">
        <v>17496</v>
      </c>
      <c r="N930" s="544">
        <v>6</v>
      </c>
      <c r="O930" s="570">
        <v>6</v>
      </c>
      <c r="P930" s="567">
        <v>8748</v>
      </c>
    </row>
    <row r="931" spans="1:16" ht="13.5" customHeight="1" x14ac:dyDescent="0.2">
      <c r="A931" s="544" t="s">
        <v>2731</v>
      </c>
      <c r="B931" s="537" t="s">
        <v>1406</v>
      </c>
      <c r="C931" s="537" t="s">
        <v>2823</v>
      </c>
      <c r="D931" s="545" t="s">
        <v>1812</v>
      </c>
      <c r="E931" s="567">
        <v>1800</v>
      </c>
      <c r="F931" s="537" t="s">
        <v>3028</v>
      </c>
      <c r="G931" s="545" t="s">
        <v>3029</v>
      </c>
      <c r="H931" s="545" t="s">
        <v>1812</v>
      </c>
      <c r="I931" s="537" t="s">
        <v>2760</v>
      </c>
      <c r="J931" s="545" t="s">
        <v>1812</v>
      </c>
      <c r="K931" s="568">
        <v>9</v>
      </c>
      <c r="L931" s="569">
        <v>9</v>
      </c>
      <c r="M931" s="567">
        <v>23604</v>
      </c>
      <c r="N931" s="544">
        <v>6</v>
      </c>
      <c r="O931" s="570">
        <v>6</v>
      </c>
      <c r="P931" s="567">
        <v>11802</v>
      </c>
    </row>
    <row r="932" spans="1:16" ht="13.5" customHeight="1" x14ac:dyDescent="0.2">
      <c r="A932" s="544" t="s">
        <v>2731</v>
      </c>
      <c r="B932" s="537" t="s">
        <v>1406</v>
      </c>
      <c r="C932" s="537" t="s">
        <v>2823</v>
      </c>
      <c r="D932" s="545" t="s">
        <v>1824</v>
      </c>
      <c r="E932" s="567">
        <v>1300</v>
      </c>
      <c r="F932" s="537" t="s">
        <v>3030</v>
      </c>
      <c r="G932" s="545" t="s">
        <v>3031</v>
      </c>
      <c r="H932" s="545" t="s">
        <v>1824</v>
      </c>
      <c r="I932" s="537" t="s">
        <v>2393</v>
      </c>
      <c r="J932" s="545" t="s">
        <v>1824</v>
      </c>
      <c r="K932" s="568">
        <v>9</v>
      </c>
      <c r="L932" s="569">
        <v>9</v>
      </c>
      <c r="M932" s="567">
        <v>18144</v>
      </c>
      <c r="N932" s="544">
        <v>6</v>
      </c>
      <c r="O932" s="570">
        <v>6</v>
      </c>
      <c r="P932" s="567">
        <v>9072</v>
      </c>
    </row>
    <row r="933" spans="1:16" ht="13.5" customHeight="1" x14ac:dyDescent="0.2">
      <c r="A933" s="544" t="s">
        <v>2731</v>
      </c>
      <c r="B933" s="537" t="s">
        <v>1406</v>
      </c>
      <c r="C933" s="537" t="s">
        <v>2823</v>
      </c>
      <c r="D933" s="545" t="s">
        <v>1828</v>
      </c>
      <c r="E933" s="567">
        <v>1800</v>
      </c>
      <c r="F933" s="537" t="s">
        <v>3032</v>
      </c>
      <c r="G933" s="545" t="s">
        <v>3033</v>
      </c>
      <c r="H933" s="545" t="s">
        <v>1828</v>
      </c>
      <c r="I933" s="537" t="s">
        <v>2760</v>
      </c>
      <c r="J933" s="545" t="s">
        <v>1828</v>
      </c>
      <c r="K933" s="568">
        <v>9</v>
      </c>
      <c r="L933" s="569">
        <v>9</v>
      </c>
      <c r="M933" s="567">
        <v>23604</v>
      </c>
      <c r="N933" s="544">
        <v>6</v>
      </c>
      <c r="O933" s="570">
        <v>6</v>
      </c>
      <c r="P933" s="567">
        <v>11802</v>
      </c>
    </row>
    <row r="934" spans="1:16" ht="13.5" customHeight="1" x14ac:dyDescent="0.2">
      <c r="A934" s="544" t="s">
        <v>2731</v>
      </c>
      <c r="B934" s="537" t="s">
        <v>1406</v>
      </c>
      <c r="C934" s="537" t="s">
        <v>2823</v>
      </c>
      <c r="D934" s="545" t="s">
        <v>1828</v>
      </c>
      <c r="E934" s="567">
        <v>1800</v>
      </c>
      <c r="F934" s="537" t="s">
        <v>3034</v>
      </c>
      <c r="G934" s="545" t="s">
        <v>3035</v>
      </c>
      <c r="H934" s="545" t="s">
        <v>1828</v>
      </c>
      <c r="I934" s="537" t="s">
        <v>2760</v>
      </c>
      <c r="J934" s="545" t="s">
        <v>1828</v>
      </c>
      <c r="K934" s="568">
        <v>9</v>
      </c>
      <c r="L934" s="569">
        <v>9</v>
      </c>
      <c r="M934" s="567">
        <v>24144</v>
      </c>
      <c r="N934" s="544">
        <v>6</v>
      </c>
      <c r="O934" s="570">
        <v>6</v>
      </c>
      <c r="P934" s="567">
        <v>12072</v>
      </c>
    </row>
    <row r="935" spans="1:16" ht="13.5" customHeight="1" x14ac:dyDescent="0.2">
      <c r="A935" s="544" t="s">
        <v>2731</v>
      </c>
      <c r="B935" s="537" t="s">
        <v>1406</v>
      </c>
      <c r="C935" s="537" t="s">
        <v>2823</v>
      </c>
      <c r="D935" s="545" t="s">
        <v>1850</v>
      </c>
      <c r="E935" s="567">
        <v>1800</v>
      </c>
      <c r="F935" s="537" t="s">
        <v>3036</v>
      </c>
      <c r="G935" s="545" t="s">
        <v>3037</v>
      </c>
      <c r="H935" s="545" t="s">
        <v>1850</v>
      </c>
      <c r="I935" s="537" t="s">
        <v>2393</v>
      </c>
      <c r="J935" s="545" t="s">
        <v>1850</v>
      </c>
      <c r="K935" s="568">
        <v>9</v>
      </c>
      <c r="L935" s="569">
        <v>9</v>
      </c>
      <c r="M935" s="567">
        <v>24144</v>
      </c>
      <c r="N935" s="544">
        <v>6</v>
      </c>
      <c r="O935" s="570">
        <v>6</v>
      </c>
      <c r="P935" s="567">
        <v>12072</v>
      </c>
    </row>
    <row r="936" spans="1:16" ht="13.5" customHeight="1" x14ac:dyDescent="0.2">
      <c r="A936" s="544" t="s">
        <v>2731</v>
      </c>
      <c r="B936" s="537" t="s">
        <v>1406</v>
      </c>
      <c r="C936" s="537" t="s">
        <v>2823</v>
      </c>
      <c r="D936" s="545" t="s">
        <v>1812</v>
      </c>
      <c r="E936" s="567">
        <v>2200</v>
      </c>
      <c r="F936" s="537" t="s">
        <v>3038</v>
      </c>
      <c r="G936" s="545" t="s">
        <v>3039</v>
      </c>
      <c r="H936" s="545" t="s">
        <v>1812</v>
      </c>
      <c r="I936" s="537" t="s">
        <v>2760</v>
      </c>
      <c r="J936" s="545" t="s">
        <v>1812</v>
      </c>
      <c r="K936" s="568">
        <v>9</v>
      </c>
      <c r="L936" s="569">
        <v>9</v>
      </c>
      <c r="M936" s="567">
        <v>28944</v>
      </c>
      <c r="N936" s="544">
        <v>6</v>
      </c>
      <c r="O936" s="570">
        <v>6</v>
      </c>
      <c r="P936" s="567">
        <v>14472</v>
      </c>
    </row>
    <row r="937" spans="1:16" ht="13.5" customHeight="1" x14ac:dyDescent="0.2">
      <c r="A937" s="544" t="s">
        <v>2731</v>
      </c>
      <c r="B937" s="537" t="s">
        <v>1406</v>
      </c>
      <c r="C937" s="537" t="s">
        <v>2823</v>
      </c>
      <c r="D937" s="545" t="s">
        <v>1835</v>
      </c>
      <c r="E937" s="567">
        <v>7000</v>
      </c>
      <c r="F937" s="537" t="s">
        <v>3040</v>
      </c>
      <c r="G937" s="545" t="s">
        <v>3041</v>
      </c>
      <c r="H937" s="545" t="s">
        <v>1835</v>
      </c>
      <c r="I937" s="537" t="s">
        <v>2760</v>
      </c>
      <c r="J937" s="545" t="s">
        <v>1835</v>
      </c>
      <c r="K937" s="568">
        <v>9</v>
      </c>
      <c r="L937" s="569">
        <v>9</v>
      </c>
      <c r="M937" s="567">
        <v>86976</v>
      </c>
      <c r="N937" s="544">
        <v>6</v>
      </c>
      <c r="O937" s="570">
        <v>6</v>
      </c>
      <c r="P937" s="567">
        <v>43488</v>
      </c>
    </row>
    <row r="938" spans="1:16" ht="13.5" customHeight="1" x14ac:dyDescent="0.2">
      <c r="A938" s="544" t="s">
        <v>2731</v>
      </c>
      <c r="B938" s="537" t="s">
        <v>1406</v>
      </c>
      <c r="C938" s="537" t="s">
        <v>2823</v>
      </c>
      <c r="D938" s="545" t="s">
        <v>1812</v>
      </c>
      <c r="E938" s="567">
        <v>1800</v>
      </c>
      <c r="F938" s="537" t="s">
        <v>3042</v>
      </c>
      <c r="G938" s="545" t="s">
        <v>3043</v>
      </c>
      <c r="H938" s="545" t="s">
        <v>1812</v>
      </c>
      <c r="I938" s="537" t="s">
        <v>2760</v>
      </c>
      <c r="J938" s="545" t="s">
        <v>1812</v>
      </c>
      <c r="K938" s="568">
        <v>9</v>
      </c>
      <c r="L938" s="569">
        <v>9</v>
      </c>
      <c r="M938" s="567">
        <v>24813.599999999999</v>
      </c>
      <c r="N938" s="544">
        <v>6</v>
      </c>
      <c r="O938" s="570">
        <v>6</v>
      </c>
      <c r="P938" s="567">
        <v>12406.8</v>
      </c>
    </row>
    <row r="939" spans="1:16" ht="13.5" customHeight="1" x14ac:dyDescent="0.2">
      <c r="A939" s="544" t="s">
        <v>2731</v>
      </c>
      <c r="B939" s="537" t="s">
        <v>1406</v>
      </c>
      <c r="C939" s="537" t="s">
        <v>2823</v>
      </c>
      <c r="D939" s="545" t="s">
        <v>1812</v>
      </c>
      <c r="E939" s="567">
        <v>1800</v>
      </c>
      <c r="F939" s="537" t="s">
        <v>3044</v>
      </c>
      <c r="G939" s="545" t="s">
        <v>3045</v>
      </c>
      <c r="H939" s="545" t="s">
        <v>1812</v>
      </c>
      <c r="I939" s="537" t="s">
        <v>2760</v>
      </c>
      <c r="J939" s="545" t="s">
        <v>1812</v>
      </c>
      <c r="K939" s="568">
        <v>9</v>
      </c>
      <c r="L939" s="569">
        <v>9</v>
      </c>
      <c r="M939" s="567">
        <v>24144</v>
      </c>
      <c r="N939" s="544">
        <v>6</v>
      </c>
      <c r="O939" s="570">
        <v>6</v>
      </c>
      <c r="P939" s="567">
        <v>12072</v>
      </c>
    </row>
    <row r="940" spans="1:16" ht="13.5" customHeight="1" x14ac:dyDescent="0.2">
      <c r="A940" s="544" t="s">
        <v>2731</v>
      </c>
      <c r="B940" s="537" t="s">
        <v>1406</v>
      </c>
      <c r="C940" s="537" t="s">
        <v>2823</v>
      </c>
      <c r="D940" s="545" t="s">
        <v>1881</v>
      </c>
      <c r="E940" s="567">
        <v>1800</v>
      </c>
      <c r="F940" s="537" t="s">
        <v>3046</v>
      </c>
      <c r="G940" s="545" t="s">
        <v>3047</v>
      </c>
      <c r="H940" s="545" t="s">
        <v>1881</v>
      </c>
      <c r="I940" s="537" t="s">
        <v>2760</v>
      </c>
      <c r="J940" s="545" t="s">
        <v>1881</v>
      </c>
      <c r="K940" s="568">
        <v>9</v>
      </c>
      <c r="L940" s="569">
        <v>9</v>
      </c>
      <c r="M940" s="567">
        <v>24144</v>
      </c>
      <c r="N940" s="544">
        <v>6</v>
      </c>
      <c r="O940" s="570">
        <v>6</v>
      </c>
      <c r="P940" s="567">
        <v>12072</v>
      </c>
    </row>
    <row r="941" spans="1:16" ht="13.5" customHeight="1" x14ac:dyDescent="0.2">
      <c r="A941" s="544" t="s">
        <v>2731</v>
      </c>
      <c r="B941" s="537" t="s">
        <v>1406</v>
      </c>
      <c r="C941" s="537" t="s">
        <v>2823</v>
      </c>
      <c r="D941" s="545" t="s">
        <v>2504</v>
      </c>
      <c r="E941" s="567">
        <v>1500</v>
      </c>
      <c r="F941" s="537" t="s">
        <v>3048</v>
      </c>
      <c r="G941" s="545" t="s">
        <v>3049</v>
      </c>
      <c r="H941" s="545" t="s">
        <v>2504</v>
      </c>
      <c r="I941" s="537" t="s">
        <v>2778</v>
      </c>
      <c r="J941" s="545" t="s">
        <v>2504</v>
      </c>
      <c r="K941" s="568">
        <v>9</v>
      </c>
      <c r="L941" s="569">
        <v>9</v>
      </c>
      <c r="M941" s="567">
        <v>20544</v>
      </c>
      <c r="N941" s="544">
        <v>6</v>
      </c>
      <c r="O941" s="570">
        <v>6</v>
      </c>
      <c r="P941" s="567">
        <v>10272</v>
      </c>
    </row>
    <row r="942" spans="1:16" ht="13.5" customHeight="1" x14ac:dyDescent="0.2">
      <c r="A942" s="544" t="s">
        <v>2731</v>
      </c>
      <c r="B942" s="537" t="s">
        <v>1406</v>
      </c>
      <c r="C942" s="537" t="s">
        <v>2823</v>
      </c>
      <c r="D942" s="545" t="s">
        <v>1824</v>
      </c>
      <c r="E942" s="567">
        <v>1300</v>
      </c>
      <c r="F942" s="537" t="s">
        <v>3050</v>
      </c>
      <c r="G942" s="545" t="s">
        <v>3051</v>
      </c>
      <c r="H942" s="545" t="s">
        <v>1824</v>
      </c>
      <c r="I942" s="537" t="s">
        <v>2393</v>
      </c>
      <c r="J942" s="545" t="s">
        <v>1824</v>
      </c>
      <c r="K942" s="568">
        <v>9</v>
      </c>
      <c r="L942" s="569">
        <v>9</v>
      </c>
      <c r="M942" s="567">
        <v>17820</v>
      </c>
      <c r="N942" s="544">
        <v>6</v>
      </c>
      <c r="O942" s="570">
        <v>6</v>
      </c>
      <c r="P942" s="567">
        <v>8910</v>
      </c>
    </row>
    <row r="943" spans="1:16" ht="13.5" customHeight="1" x14ac:dyDescent="0.2">
      <c r="A943" s="544" t="s">
        <v>2731</v>
      </c>
      <c r="B943" s="537" t="s">
        <v>1406</v>
      </c>
      <c r="C943" s="537" t="s">
        <v>2823</v>
      </c>
      <c r="D943" s="545" t="s">
        <v>1824</v>
      </c>
      <c r="E943" s="567">
        <v>1300</v>
      </c>
      <c r="F943" s="537" t="s">
        <v>3052</v>
      </c>
      <c r="G943" s="545" t="s">
        <v>3053</v>
      </c>
      <c r="H943" s="545" t="s">
        <v>1824</v>
      </c>
      <c r="I943" s="537" t="s">
        <v>2393</v>
      </c>
      <c r="J943" s="545" t="s">
        <v>1824</v>
      </c>
      <c r="K943" s="568">
        <v>9</v>
      </c>
      <c r="L943" s="569">
        <v>9</v>
      </c>
      <c r="M943" s="567">
        <v>17604</v>
      </c>
      <c r="N943" s="544">
        <v>6</v>
      </c>
      <c r="O943" s="570">
        <v>6</v>
      </c>
      <c r="P943" s="567">
        <v>8802</v>
      </c>
    </row>
    <row r="944" spans="1:16" ht="13.5" customHeight="1" x14ac:dyDescent="0.2">
      <c r="A944" s="544" t="s">
        <v>2731</v>
      </c>
      <c r="B944" s="537" t="s">
        <v>1406</v>
      </c>
      <c r="C944" s="537" t="s">
        <v>2823</v>
      </c>
      <c r="D944" s="545" t="s">
        <v>1850</v>
      </c>
      <c r="E944" s="567">
        <v>1800</v>
      </c>
      <c r="F944" s="537" t="s">
        <v>3054</v>
      </c>
      <c r="G944" s="545" t="s">
        <v>3055</v>
      </c>
      <c r="H944" s="545" t="s">
        <v>1850</v>
      </c>
      <c r="I944" s="537" t="s">
        <v>2393</v>
      </c>
      <c r="J944" s="545" t="s">
        <v>1850</v>
      </c>
      <c r="K944" s="568">
        <v>9</v>
      </c>
      <c r="L944" s="569">
        <v>9</v>
      </c>
      <c r="M944" s="567">
        <v>23604</v>
      </c>
      <c r="N944" s="544">
        <v>6</v>
      </c>
      <c r="O944" s="570">
        <v>6</v>
      </c>
      <c r="P944" s="567">
        <v>11802</v>
      </c>
    </row>
    <row r="945" spans="1:16" ht="13.5" customHeight="1" x14ac:dyDescent="0.2">
      <c r="A945" s="544" t="s">
        <v>2731</v>
      </c>
      <c r="B945" s="537" t="s">
        <v>1406</v>
      </c>
      <c r="C945" s="537" t="s">
        <v>2823</v>
      </c>
      <c r="D945" s="545" t="s">
        <v>1824</v>
      </c>
      <c r="E945" s="567">
        <v>1300</v>
      </c>
      <c r="F945" s="537" t="s">
        <v>3056</v>
      </c>
      <c r="G945" s="545" t="s">
        <v>3057</v>
      </c>
      <c r="H945" s="545" t="s">
        <v>1824</v>
      </c>
      <c r="I945" s="537" t="s">
        <v>2393</v>
      </c>
      <c r="J945" s="545" t="s">
        <v>1824</v>
      </c>
      <c r="K945" s="568">
        <v>9</v>
      </c>
      <c r="L945" s="569">
        <v>9</v>
      </c>
      <c r="M945" s="567">
        <v>18144</v>
      </c>
      <c r="N945" s="544">
        <v>6</v>
      </c>
      <c r="O945" s="570">
        <v>6</v>
      </c>
      <c r="P945" s="567">
        <v>9072</v>
      </c>
    </row>
    <row r="946" spans="1:16" ht="13.5" customHeight="1" x14ac:dyDescent="0.2">
      <c r="A946" s="544" t="s">
        <v>2731</v>
      </c>
      <c r="B946" s="537" t="s">
        <v>1406</v>
      </c>
      <c r="C946" s="537" t="s">
        <v>2823</v>
      </c>
      <c r="D946" s="545" t="s">
        <v>1824</v>
      </c>
      <c r="E946" s="567">
        <v>1300</v>
      </c>
      <c r="F946" s="537" t="s">
        <v>3058</v>
      </c>
      <c r="G946" s="545" t="s">
        <v>3059</v>
      </c>
      <c r="H946" s="545" t="s">
        <v>1824</v>
      </c>
      <c r="I946" s="537" t="s">
        <v>2393</v>
      </c>
      <c r="J946" s="545" t="s">
        <v>1824</v>
      </c>
      <c r="K946" s="568">
        <v>9</v>
      </c>
      <c r="L946" s="569">
        <v>9</v>
      </c>
      <c r="M946" s="567">
        <v>17604</v>
      </c>
      <c r="N946" s="544">
        <v>6</v>
      </c>
      <c r="O946" s="570">
        <v>6</v>
      </c>
      <c r="P946" s="567">
        <v>8802</v>
      </c>
    </row>
    <row r="947" spans="1:16" ht="13.5" customHeight="1" x14ac:dyDescent="0.2">
      <c r="A947" s="544" t="s">
        <v>2731</v>
      </c>
      <c r="B947" s="537" t="s">
        <v>1406</v>
      </c>
      <c r="C947" s="537" t="s">
        <v>2823</v>
      </c>
      <c r="D947" s="545" t="s">
        <v>1808</v>
      </c>
      <c r="E947" s="567">
        <v>1800</v>
      </c>
      <c r="F947" s="537" t="s">
        <v>3060</v>
      </c>
      <c r="G947" s="545" t="s">
        <v>3061</v>
      </c>
      <c r="H947" s="545" t="s">
        <v>1808</v>
      </c>
      <c r="I947" s="537" t="s">
        <v>2760</v>
      </c>
      <c r="J947" s="545" t="s">
        <v>1808</v>
      </c>
      <c r="K947" s="568">
        <v>9</v>
      </c>
      <c r="L947" s="569">
        <v>9</v>
      </c>
      <c r="M947" s="567">
        <v>23604</v>
      </c>
      <c r="N947" s="544">
        <v>6</v>
      </c>
      <c r="O947" s="570">
        <v>6</v>
      </c>
      <c r="P947" s="567">
        <v>11802</v>
      </c>
    </row>
    <row r="948" spans="1:16" ht="13.5" customHeight="1" x14ac:dyDescent="0.2">
      <c r="A948" s="544" t="s">
        <v>2731</v>
      </c>
      <c r="B948" s="537" t="s">
        <v>1406</v>
      </c>
      <c r="C948" s="537" t="s">
        <v>2823</v>
      </c>
      <c r="D948" s="545" t="s">
        <v>1824</v>
      </c>
      <c r="E948" s="567">
        <v>1300</v>
      </c>
      <c r="F948" s="537" t="s">
        <v>3062</v>
      </c>
      <c r="G948" s="545" t="s">
        <v>3063</v>
      </c>
      <c r="H948" s="545" t="s">
        <v>1824</v>
      </c>
      <c r="I948" s="537" t="s">
        <v>2393</v>
      </c>
      <c r="J948" s="545" t="s">
        <v>1824</v>
      </c>
      <c r="K948" s="568">
        <v>9</v>
      </c>
      <c r="L948" s="569">
        <v>9</v>
      </c>
      <c r="M948" s="567">
        <v>18144</v>
      </c>
      <c r="N948" s="544">
        <v>6</v>
      </c>
      <c r="O948" s="570">
        <v>6</v>
      </c>
      <c r="P948" s="567">
        <v>9072</v>
      </c>
    </row>
    <row r="949" spans="1:16" ht="13.5" customHeight="1" x14ac:dyDescent="0.2">
      <c r="A949" s="544" t="s">
        <v>2731</v>
      </c>
      <c r="B949" s="537" t="s">
        <v>1406</v>
      </c>
      <c r="C949" s="537" t="s">
        <v>2823</v>
      </c>
      <c r="D949" s="545" t="s">
        <v>1824</v>
      </c>
      <c r="E949" s="567">
        <v>1800</v>
      </c>
      <c r="F949" s="537" t="s">
        <v>3064</v>
      </c>
      <c r="G949" s="545" t="s">
        <v>3065</v>
      </c>
      <c r="H949" s="545" t="s">
        <v>1824</v>
      </c>
      <c r="I949" s="537" t="s">
        <v>2393</v>
      </c>
      <c r="J949" s="545" t="s">
        <v>1824</v>
      </c>
      <c r="K949" s="568">
        <v>9</v>
      </c>
      <c r="L949" s="569">
        <v>9</v>
      </c>
      <c r="M949" s="567">
        <v>23604</v>
      </c>
      <c r="N949" s="544">
        <v>6</v>
      </c>
      <c r="O949" s="570">
        <v>6</v>
      </c>
      <c r="P949" s="567">
        <v>11802</v>
      </c>
    </row>
    <row r="950" spans="1:16" ht="13.5" customHeight="1" x14ac:dyDescent="0.2">
      <c r="A950" s="544" t="s">
        <v>2731</v>
      </c>
      <c r="B950" s="537" t="s">
        <v>1406</v>
      </c>
      <c r="C950" s="537" t="s">
        <v>2823</v>
      </c>
      <c r="D950" s="545" t="s">
        <v>1812</v>
      </c>
      <c r="E950" s="567">
        <v>1800</v>
      </c>
      <c r="F950" s="537" t="s">
        <v>3066</v>
      </c>
      <c r="G950" s="545" t="s">
        <v>3067</v>
      </c>
      <c r="H950" s="545" t="s">
        <v>1812</v>
      </c>
      <c r="I950" s="537" t="s">
        <v>2760</v>
      </c>
      <c r="J950" s="545" t="s">
        <v>1812</v>
      </c>
      <c r="K950" s="568">
        <v>9</v>
      </c>
      <c r="L950" s="569">
        <v>9</v>
      </c>
      <c r="M950" s="567">
        <v>24144</v>
      </c>
      <c r="N950" s="544">
        <v>6</v>
      </c>
      <c r="O950" s="570">
        <v>6</v>
      </c>
      <c r="P950" s="567">
        <v>12072</v>
      </c>
    </row>
    <row r="951" spans="1:16" ht="13.5" customHeight="1" x14ac:dyDescent="0.2">
      <c r="A951" s="544" t="s">
        <v>2731</v>
      </c>
      <c r="B951" s="537" t="s">
        <v>1406</v>
      </c>
      <c r="C951" s="537" t="s">
        <v>2823</v>
      </c>
      <c r="D951" s="545" t="s">
        <v>1808</v>
      </c>
      <c r="E951" s="567">
        <v>1800</v>
      </c>
      <c r="F951" s="537" t="s">
        <v>3068</v>
      </c>
      <c r="G951" s="545" t="s">
        <v>3069</v>
      </c>
      <c r="H951" s="545" t="s">
        <v>1808</v>
      </c>
      <c r="I951" s="537" t="s">
        <v>2760</v>
      </c>
      <c r="J951" s="545" t="s">
        <v>1808</v>
      </c>
      <c r="K951" s="568">
        <v>9</v>
      </c>
      <c r="L951" s="569">
        <v>9</v>
      </c>
      <c r="M951" s="567">
        <v>24144</v>
      </c>
      <c r="N951" s="544">
        <v>6</v>
      </c>
      <c r="O951" s="570">
        <v>6</v>
      </c>
      <c r="P951" s="567">
        <v>12072</v>
      </c>
    </row>
    <row r="952" spans="1:16" ht="13.5" customHeight="1" x14ac:dyDescent="0.2">
      <c r="A952" s="544" t="s">
        <v>2731</v>
      </c>
      <c r="B952" s="537" t="s">
        <v>1406</v>
      </c>
      <c r="C952" s="537" t="s">
        <v>2823</v>
      </c>
      <c r="D952" s="545" t="s">
        <v>1812</v>
      </c>
      <c r="E952" s="567">
        <v>1800</v>
      </c>
      <c r="F952" s="537" t="s">
        <v>3070</v>
      </c>
      <c r="G952" s="545" t="s">
        <v>3071</v>
      </c>
      <c r="H952" s="545" t="s">
        <v>1812</v>
      </c>
      <c r="I952" s="537" t="s">
        <v>2760</v>
      </c>
      <c r="J952" s="545" t="s">
        <v>1812</v>
      </c>
      <c r="K952" s="568">
        <v>9</v>
      </c>
      <c r="L952" s="569">
        <v>9</v>
      </c>
      <c r="M952" s="567">
        <v>24144</v>
      </c>
      <c r="N952" s="544">
        <v>6</v>
      </c>
      <c r="O952" s="570">
        <v>6</v>
      </c>
      <c r="P952" s="567">
        <v>12072</v>
      </c>
    </row>
    <row r="953" spans="1:16" ht="13.5" customHeight="1" x14ac:dyDescent="0.2">
      <c r="A953" s="544" t="s">
        <v>2731</v>
      </c>
      <c r="B953" s="537" t="s">
        <v>1406</v>
      </c>
      <c r="C953" s="537" t="s">
        <v>2823</v>
      </c>
      <c r="D953" s="545" t="s">
        <v>2504</v>
      </c>
      <c r="E953" s="567">
        <v>1500</v>
      </c>
      <c r="F953" s="537" t="s">
        <v>3072</v>
      </c>
      <c r="G953" s="545" t="s">
        <v>3073</v>
      </c>
      <c r="H953" s="545" t="s">
        <v>2504</v>
      </c>
      <c r="I953" s="537" t="s">
        <v>2778</v>
      </c>
      <c r="J953" s="545" t="s">
        <v>2504</v>
      </c>
      <c r="K953" s="568">
        <v>9</v>
      </c>
      <c r="L953" s="569">
        <v>9</v>
      </c>
      <c r="M953" s="567">
        <v>20544</v>
      </c>
      <c r="N953" s="544">
        <v>6</v>
      </c>
      <c r="O953" s="570">
        <v>6</v>
      </c>
      <c r="P953" s="567">
        <v>10272</v>
      </c>
    </row>
    <row r="954" spans="1:16" ht="13.5" customHeight="1" x14ac:dyDescent="0.2">
      <c r="A954" s="544" t="s">
        <v>2731</v>
      </c>
      <c r="B954" s="537" t="s">
        <v>1406</v>
      </c>
      <c r="C954" s="537" t="s">
        <v>2823</v>
      </c>
      <c r="D954" s="545" t="s">
        <v>1828</v>
      </c>
      <c r="E954" s="567">
        <v>1800</v>
      </c>
      <c r="F954" s="537" t="s">
        <v>3074</v>
      </c>
      <c r="G954" s="545" t="s">
        <v>3075</v>
      </c>
      <c r="H954" s="545" t="s">
        <v>1828</v>
      </c>
      <c r="I954" s="537" t="s">
        <v>2760</v>
      </c>
      <c r="J954" s="545" t="s">
        <v>1828</v>
      </c>
      <c r="K954" s="568">
        <v>9</v>
      </c>
      <c r="L954" s="569">
        <v>9</v>
      </c>
      <c r="M954" s="567">
        <v>23820</v>
      </c>
      <c r="N954" s="544">
        <v>6</v>
      </c>
      <c r="O954" s="570">
        <v>6</v>
      </c>
      <c r="P954" s="567">
        <v>11910</v>
      </c>
    </row>
    <row r="955" spans="1:16" ht="13.5" customHeight="1" x14ac:dyDescent="0.2">
      <c r="A955" s="544" t="s">
        <v>2731</v>
      </c>
      <c r="B955" s="537" t="s">
        <v>1406</v>
      </c>
      <c r="C955" s="537" t="s">
        <v>2823</v>
      </c>
      <c r="D955" s="545" t="s">
        <v>1808</v>
      </c>
      <c r="E955" s="567">
        <v>1800</v>
      </c>
      <c r="F955" s="537" t="s">
        <v>3076</v>
      </c>
      <c r="G955" s="545" t="s">
        <v>3077</v>
      </c>
      <c r="H955" s="545" t="s">
        <v>1808</v>
      </c>
      <c r="I955" s="537" t="s">
        <v>2760</v>
      </c>
      <c r="J955" s="545" t="s">
        <v>1808</v>
      </c>
      <c r="K955" s="568">
        <v>9</v>
      </c>
      <c r="L955" s="569">
        <v>9</v>
      </c>
      <c r="M955" s="567">
        <v>24144</v>
      </c>
      <c r="N955" s="544">
        <v>6</v>
      </c>
      <c r="O955" s="570">
        <v>6</v>
      </c>
      <c r="P955" s="567">
        <v>12072</v>
      </c>
    </row>
    <row r="956" spans="1:16" ht="13.5" customHeight="1" x14ac:dyDescent="0.2">
      <c r="A956" s="544" t="s">
        <v>2731</v>
      </c>
      <c r="B956" s="537" t="s">
        <v>1406</v>
      </c>
      <c r="C956" s="537" t="s">
        <v>2823</v>
      </c>
      <c r="D956" s="545" t="s">
        <v>1812</v>
      </c>
      <c r="E956" s="567">
        <v>2200</v>
      </c>
      <c r="F956" s="537" t="s">
        <v>3078</v>
      </c>
      <c r="G956" s="545" t="s">
        <v>3079</v>
      </c>
      <c r="H956" s="545" t="s">
        <v>1812</v>
      </c>
      <c r="I956" s="537" t="s">
        <v>2760</v>
      </c>
      <c r="J956" s="545" t="s">
        <v>1812</v>
      </c>
      <c r="K956" s="568">
        <v>9</v>
      </c>
      <c r="L956" s="569">
        <v>9</v>
      </c>
      <c r="M956" s="567">
        <v>28944</v>
      </c>
      <c r="N956" s="544">
        <v>6</v>
      </c>
      <c r="O956" s="570">
        <v>6</v>
      </c>
      <c r="P956" s="567">
        <v>14472</v>
      </c>
    </row>
    <row r="957" spans="1:16" ht="13.5" customHeight="1" x14ac:dyDescent="0.2">
      <c r="A957" s="544" t="s">
        <v>2731</v>
      </c>
      <c r="B957" s="537" t="s">
        <v>1406</v>
      </c>
      <c r="C957" s="537" t="s">
        <v>2823</v>
      </c>
      <c r="D957" s="545" t="s">
        <v>1881</v>
      </c>
      <c r="E957" s="567">
        <v>1800</v>
      </c>
      <c r="F957" s="537" t="s">
        <v>3080</v>
      </c>
      <c r="G957" s="545" t="s">
        <v>3081</v>
      </c>
      <c r="H957" s="545" t="s">
        <v>1881</v>
      </c>
      <c r="I957" s="537" t="s">
        <v>2760</v>
      </c>
      <c r="J957" s="545" t="s">
        <v>1881</v>
      </c>
      <c r="K957" s="568">
        <v>9</v>
      </c>
      <c r="L957" s="569">
        <v>9</v>
      </c>
      <c r="M957" s="567">
        <v>23204.400000000001</v>
      </c>
      <c r="N957" s="544">
        <v>6</v>
      </c>
      <c r="O957" s="570">
        <v>6</v>
      </c>
      <c r="P957" s="567">
        <v>11602.2</v>
      </c>
    </row>
    <row r="958" spans="1:16" ht="13.5" customHeight="1" x14ac:dyDescent="0.2">
      <c r="A958" s="544" t="s">
        <v>2731</v>
      </c>
      <c r="B958" s="537" t="s">
        <v>1406</v>
      </c>
      <c r="C958" s="537" t="s">
        <v>2823</v>
      </c>
      <c r="D958" s="545" t="s">
        <v>2010</v>
      </c>
      <c r="E958" s="567">
        <v>1200</v>
      </c>
      <c r="F958" s="537" t="s">
        <v>3082</v>
      </c>
      <c r="G958" s="545" t="s">
        <v>3083</v>
      </c>
      <c r="H958" s="545" t="s">
        <v>2010</v>
      </c>
      <c r="I958" s="537" t="s">
        <v>2778</v>
      </c>
      <c r="J958" s="545" t="s">
        <v>2010</v>
      </c>
      <c r="K958" s="568">
        <v>9</v>
      </c>
      <c r="L958" s="569">
        <v>9</v>
      </c>
      <c r="M958" s="567">
        <v>16944</v>
      </c>
      <c r="N958" s="544">
        <v>6</v>
      </c>
      <c r="O958" s="570">
        <v>6</v>
      </c>
      <c r="P958" s="567">
        <v>8472</v>
      </c>
    </row>
    <row r="959" spans="1:16" ht="13.5" customHeight="1" x14ac:dyDescent="0.2">
      <c r="A959" s="544" t="s">
        <v>2731</v>
      </c>
      <c r="B959" s="537" t="s">
        <v>1406</v>
      </c>
      <c r="C959" s="537" t="s">
        <v>2823</v>
      </c>
      <c r="D959" s="545" t="s">
        <v>1850</v>
      </c>
      <c r="E959" s="567">
        <v>1800</v>
      </c>
      <c r="F959" s="537" t="s">
        <v>3084</v>
      </c>
      <c r="G959" s="545" t="s">
        <v>3085</v>
      </c>
      <c r="H959" s="545" t="s">
        <v>1850</v>
      </c>
      <c r="I959" s="537" t="s">
        <v>2393</v>
      </c>
      <c r="J959" s="545" t="s">
        <v>1850</v>
      </c>
      <c r="K959" s="568">
        <v>9</v>
      </c>
      <c r="L959" s="569">
        <v>9</v>
      </c>
      <c r="M959" s="567">
        <v>23496</v>
      </c>
      <c r="N959" s="544">
        <v>6</v>
      </c>
      <c r="O959" s="570">
        <v>6</v>
      </c>
      <c r="P959" s="567">
        <v>11748</v>
      </c>
    </row>
    <row r="960" spans="1:16" ht="13.5" customHeight="1" x14ac:dyDescent="0.2">
      <c r="A960" s="544" t="s">
        <v>2731</v>
      </c>
      <c r="B960" s="537" t="s">
        <v>1406</v>
      </c>
      <c r="C960" s="537" t="s">
        <v>2823</v>
      </c>
      <c r="D960" s="545" t="s">
        <v>1622</v>
      </c>
      <c r="E960" s="567">
        <v>1500</v>
      </c>
      <c r="F960" s="537" t="s">
        <v>3086</v>
      </c>
      <c r="G960" s="545" t="s">
        <v>3087</v>
      </c>
      <c r="H960" s="545" t="s">
        <v>1622</v>
      </c>
      <c r="I960" s="537" t="s">
        <v>2778</v>
      </c>
      <c r="J960" s="545" t="s">
        <v>1622</v>
      </c>
      <c r="K960" s="568">
        <v>9</v>
      </c>
      <c r="L960" s="569">
        <v>9</v>
      </c>
      <c r="M960" s="567">
        <v>20544</v>
      </c>
      <c r="N960" s="544">
        <v>6</v>
      </c>
      <c r="O960" s="570">
        <v>6</v>
      </c>
      <c r="P960" s="567">
        <v>10272</v>
      </c>
    </row>
    <row r="961" spans="1:16" ht="13.5" customHeight="1" x14ac:dyDescent="0.2">
      <c r="A961" s="544" t="s">
        <v>2731</v>
      </c>
      <c r="B961" s="537" t="s">
        <v>1406</v>
      </c>
      <c r="C961" s="537" t="s">
        <v>2823</v>
      </c>
      <c r="D961" s="545" t="s">
        <v>1828</v>
      </c>
      <c r="E961" s="567">
        <v>1800</v>
      </c>
      <c r="F961" s="537" t="s">
        <v>3088</v>
      </c>
      <c r="G961" s="545" t="s">
        <v>3089</v>
      </c>
      <c r="H961" s="545" t="s">
        <v>1828</v>
      </c>
      <c r="I961" s="537" t="s">
        <v>2760</v>
      </c>
      <c r="J961" s="545" t="s">
        <v>1828</v>
      </c>
      <c r="K961" s="568">
        <v>9</v>
      </c>
      <c r="L961" s="569">
        <v>9</v>
      </c>
      <c r="M961" s="567">
        <v>23820</v>
      </c>
      <c r="N961" s="544">
        <v>6</v>
      </c>
      <c r="O961" s="570">
        <v>6</v>
      </c>
      <c r="P961" s="567">
        <v>11910</v>
      </c>
    </row>
    <row r="962" spans="1:16" ht="13.5" customHeight="1" x14ac:dyDescent="0.2">
      <c r="A962" s="544" t="s">
        <v>2731</v>
      </c>
      <c r="B962" s="537" t="s">
        <v>1406</v>
      </c>
      <c r="C962" s="537" t="s">
        <v>2823</v>
      </c>
      <c r="D962" s="545" t="s">
        <v>1850</v>
      </c>
      <c r="E962" s="567">
        <v>1800</v>
      </c>
      <c r="F962" s="537" t="s">
        <v>3090</v>
      </c>
      <c r="G962" s="545" t="s">
        <v>3091</v>
      </c>
      <c r="H962" s="545" t="s">
        <v>1850</v>
      </c>
      <c r="I962" s="537" t="s">
        <v>2393</v>
      </c>
      <c r="J962" s="545" t="s">
        <v>1850</v>
      </c>
      <c r="K962" s="568">
        <v>9</v>
      </c>
      <c r="L962" s="569">
        <v>9</v>
      </c>
      <c r="M962" s="567">
        <v>24144</v>
      </c>
      <c r="N962" s="544">
        <v>6</v>
      </c>
      <c r="O962" s="570">
        <v>6</v>
      </c>
      <c r="P962" s="567">
        <v>12072</v>
      </c>
    </row>
    <row r="963" spans="1:16" ht="13.5" customHeight="1" x14ac:dyDescent="0.2">
      <c r="A963" s="544" t="s">
        <v>2731</v>
      </c>
      <c r="B963" s="537" t="s">
        <v>1406</v>
      </c>
      <c r="C963" s="537" t="s">
        <v>2823</v>
      </c>
      <c r="D963" s="545" t="s">
        <v>1808</v>
      </c>
      <c r="E963" s="567">
        <v>1800</v>
      </c>
      <c r="F963" s="537" t="s">
        <v>3092</v>
      </c>
      <c r="G963" s="545" t="s">
        <v>3093</v>
      </c>
      <c r="H963" s="545" t="s">
        <v>1808</v>
      </c>
      <c r="I963" s="537" t="s">
        <v>2760</v>
      </c>
      <c r="J963" s="545" t="s">
        <v>1808</v>
      </c>
      <c r="K963" s="568">
        <v>9</v>
      </c>
      <c r="L963" s="569">
        <v>9</v>
      </c>
      <c r="M963" s="567">
        <v>24144</v>
      </c>
      <c r="N963" s="544">
        <v>6</v>
      </c>
      <c r="O963" s="570">
        <v>6</v>
      </c>
      <c r="P963" s="567">
        <v>12072</v>
      </c>
    </row>
    <row r="964" spans="1:16" ht="13.5" customHeight="1" x14ac:dyDescent="0.2">
      <c r="A964" s="544" t="s">
        <v>2731</v>
      </c>
      <c r="B964" s="537" t="s">
        <v>1406</v>
      </c>
      <c r="C964" s="537" t="s">
        <v>2823</v>
      </c>
      <c r="D964" s="545" t="s">
        <v>1812</v>
      </c>
      <c r="E964" s="567">
        <v>2200</v>
      </c>
      <c r="F964" s="537" t="s">
        <v>3094</v>
      </c>
      <c r="G964" s="545" t="s">
        <v>3095</v>
      </c>
      <c r="H964" s="545" t="s">
        <v>1812</v>
      </c>
      <c r="I964" s="537" t="s">
        <v>2760</v>
      </c>
      <c r="J964" s="545" t="s">
        <v>1812</v>
      </c>
      <c r="K964" s="568">
        <v>9</v>
      </c>
      <c r="L964" s="569">
        <v>9</v>
      </c>
      <c r="M964" s="567">
        <v>28944</v>
      </c>
      <c r="N964" s="544">
        <v>6</v>
      </c>
      <c r="O964" s="570">
        <v>6</v>
      </c>
      <c r="P964" s="567">
        <v>14472</v>
      </c>
    </row>
    <row r="965" spans="1:16" ht="13.5" customHeight="1" x14ac:dyDescent="0.2">
      <c r="A965" s="544" t="s">
        <v>2731</v>
      </c>
      <c r="B965" s="537" t="s">
        <v>1406</v>
      </c>
      <c r="C965" s="537" t="s">
        <v>2823</v>
      </c>
      <c r="D965" s="545" t="s">
        <v>1828</v>
      </c>
      <c r="E965" s="567">
        <v>1800</v>
      </c>
      <c r="F965" s="537" t="s">
        <v>3096</v>
      </c>
      <c r="G965" s="545" t="s">
        <v>3097</v>
      </c>
      <c r="H965" s="545" t="s">
        <v>1828</v>
      </c>
      <c r="I965" s="537" t="s">
        <v>2760</v>
      </c>
      <c r="J965" s="545" t="s">
        <v>1828</v>
      </c>
      <c r="K965" s="568">
        <v>9</v>
      </c>
      <c r="L965" s="569">
        <v>9</v>
      </c>
      <c r="M965" s="567">
        <v>24576</v>
      </c>
      <c r="N965" s="544">
        <v>6</v>
      </c>
      <c r="O965" s="570">
        <v>6</v>
      </c>
      <c r="P965" s="567">
        <v>12288</v>
      </c>
    </row>
    <row r="966" spans="1:16" ht="13.5" customHeight="1" x14ac:dyDescent="0.2">
      <c r="A966" s="544" t="s">
        <v>2731</v>
      </c>
      <c r="B966" s="537" t="s">
        <v>1406</v>
      </c>
      <c r="C966" s="537" t="s">
        <v>2823</v>
      </c>
      <c r="D966" s="545" t="s">
        <v>1808</v>
      </c>
      <c r="E966" s="567">
        <v>1800</v>
      </c>
      <c r="F966" s="537" t="s">
        <v>3098</v>
      </c>
      <c r="G966" s="545" t="s">
        <v>3099</v>
      </c>
      <c r="H966" s="545" t="s">
        <v>1808</v>
      </c>
      <c r="I966" s="537" t="s">
        <v>2760</v>
      </c>
      <c r="J966" s="545" t="s">
        <v>1808</v>
      </c>
      <c r="K966" s="568">
        <v>9</v>
      </c>
      <c r="L966" s="569">
        <v>9</v>
      </c>
      <c r="M966" s="567">
        <v>24144</v>
      </c>
      <c r="N966" s="544">
        <v>6</v>
      </c>
      <c r="O966" s="570">
        <v>6</v>
      </c>
      <c r="P966" s="567">
        <v>12072</v>
      </c>
    </row>
    <row r="967" spans="1:16" ht="13.5" customHeight="1" x14ac:dyDescent="0.2">
      <c r="A967" s="544" t="s">
        <v>2731</v>
      </c>
      <c r="B967" s="537" t="s">
        <v>1406</v>
      </c>
      <c r="C967" s="537" t="s">
        <v>2823</v>
      </c>
      <c r="D967" s="545" t="s">
        <v>1812</v>
      </c>
      <c r="E967" s="567">
        <v>2200</v>
      </c>
      <c r="F967" s="537" t="s">
        <v>3100</v>
      </c>
      <c r="G967" s="545" t="s">
        <v>3101</v>
      </c>
      <c r="H967" s="545" t="s">
        <v>1812</v>
      </c>
      <c r="I967" s="537" t="s">
        <v>2760</v>
      </c>
      <c r="J967" s="545" t="s">
        <v>1812</v>
      </c>
      <c r="K967" s="568">
        <v>9</v>
      </c>
      <c r="L967" s="569">
        <v>9</v>
      </c>
      <c r="M967" s="567">
        <v>28944</v>
      </c>
      <c r="N967" s="544">
        <v>6</v>
      </c>
      <c r="O967" s="570">
        <v>6</v>
      </c>
      <c r="P967" s="567">
        <v>14472</v>
      </c>
    </row>
    <row r="968" spans="1:16" ht="13.5" customHeight="1" x14ac:dyDescent="0.2">
      <c r="A968" s="544" t="s">
        <v>2731</v>
      </c>
      <c r="B968" s="537" t="s">
        <v>1406</v>
      </c>
      <c r="C968" s="537" t="s">
        <v>2823</v>
      </c>
      <c r="D968" s="545" t="s">
        <v>1824</v>
      </c>
      <c r="E968" s="567">
        <v>1300</v>
      </c>
      <c r="F968" s="537" t="s">
        <v>3102</v>
      </c>
      <c r="G968" s="545" t="s">
        <v>3103</v>
      </c>
      <c r="H968" s="545" t="s">
        <v>1824</v>
      </c>
      <c r="I968" s="537" t="s">
        <v>2393</v>
      </c>
      <c r="J968" s="545" t="s">
        <v>1824</v>
      </c>
      <c r="K968" s="568">
        <v>9</v>
      </c>
      <c r="L968" s="569">
        <v>9</v>
      </c>
      <c r="M968" s="567">
        <v>18576</v>
      </c>
      <c r="N968" s="544">
        <v>6</v>
      </c>
      <c r="O968" s="570">
        <v>6</v>
      </c>
      <c r="P968" s="567">
        <v>9288</v>
      </c>
    </row>
    <row r="969" spans="1:16" ht="13.5" customHeight="1" x14ac:dyDescent="0.2">
      <c r="A969" s="544" t="s">
        <v>2731</v>
      </c>
      <c r="B969" s="537" t="s">
        <v>1406</v>
      </c>
      <c r="C969" s="537" t="s">
        <v>2823</v>
      </c>
      <c r="D969" s="545" t="s">
        <v>1828</v>
      </c>
      <c r="E969" s="567">
        <v>1800</v>
      </c>
      <c r="F969" s="537" t="s">
        <v>3104</v>
      </c>
      <c r="G969" s="545" t="s">
        <v>3105</v>
      </c>
      <c r="H969" s="545" t="s">
        <v>1828</v>
      </c>
      <c r="I969" s="537" t="s">
        <v>2760</v>
      </c>
      <c r="J969" s="545" t="s">
        <v>1828</v>
      </c>
      <c r="K969" s="568">
        <v>9</v>
      </c>
      <c r="L969" s="569">
        <v>9</v>
      </c>
      <c r="M969" s="567">
        <v>23604</v>
      </c>
      <c r="N969" s="544">
        <v>6</v>
      </c>
      <c r="O969" s="570">
        <v>6</v>
      </c>
      <c r="P969" s="567">
        <v>11802</v>
      </c>
    </row>
    <row r="970" spans="1:16" ht="13.5" customHeight="1" x14ac:dyDescent="0.2">
      <c r="A970" s="544" t="s">
        <v>2731</v>
      </c>
      <c r="B970" s="537" t="s">
        <v>1406</v>
      </c>
      <c r="C970" s="537" t="s">
        <v>2823</v>
      </c>
      <c r="D970" s="545" t="s">
        <v>1812</v>
      </c>
      <c r="E970" s="567">
        <v>1800</v>
      </c>
      <c r="F970" s="537" t="s">
        <v>3106</v>
      </c>
      <c r="G970" s="545" t="s">
        <v>3107</v>
      </c>
      <c r="H970" s="545" t="s">
        <v>1812</v>
      </c>
      <c r="I970" s="537" t="s">
        <v>2760</v>
      </c>
      <c r="J970" s="545" t="s">
        <v>1812</v>
      </c>
      <c r="K970" s="568">
        <v>9</v>
      </c>
      <c r="L970" s="569">
        <v>9</v>
      </c>
      <c r="M970" s="567">
        <v>24144</v>
      </c>
      <c r="N970" s="544">
        <v>6</v>
      </c>
      <c r="O970" s="570">
        <v>6</v>
      </c>
      <c r="P970" s="567">
        <v>12072</v>
      </c>
    </row>
    <row r="971" spans="1:16" ht="13.5" customHeight="1" thickBot="1" x14ac:dyDescent="0.25">
      <c r="A971" s="544" t="s">
        <v>2731</v>
      </c>
      <c r="B971" s="537" t="s">
        <v>1406</v>
      </c>
      <c r="C971" s="537" t="s">
        <v>2823</v>
      </c>
      <c r="D971" s="545" t="s">
        <v>1808</v>
      </c>
      <c r="E971" s="567">
        <v>1800</v>
      </c>
      <c r="F971" s="537" t="s">
        <v>3108</v>
      </c>
      <c r="G971" s="545" t="s">
        <v>3109</v>
      </c>
      <c r="H971" s="545" t="s">
        <v>1808</v>
      </c>
      <c r="I971" s="537" t="s">
        <v>2760</v>
      </c>
      <c r="J971" s="545" t="s">
        <v>1808</v>
      </c>
      <c r="K971" s="568">
        <v>9</v>
      </c>
      <c r="L971" s="569">
        <v>9</v>
      </c>
      <c r="M971" s="567">
        <v>24144</v>
      </c>
      <c r="N971" s="544">
        <v>6</v>
      </c>
      <c r="O971" s="570">
        <v>6</v>
      </c>
      <c r="P971" s="567">
        <v>12072</v>
      </c>
    </row>
    <row r="972" spans="1:16" ht="12.75" thickBot="1" x14ac:dyDescent="0.25">
      <c r="A972" s="56"/>
      <c r="B972" s="58"/>
      <c r="C972" s="58"/>
      <c r="D972" s="42"/>
      <c r="E972" s="572">
        <f>SUM(E6:E971)</f>
        <v>2206999.0266666664</v>
      </c>
      <c r="F972" s="58"/>
      <c r="G972" s="42"/>
      <c r="H972" s="42"/>
      <c r="I972" s="44"/>
      <c r="J972" s="15"/>
      <c r="K972" s="91"/>
      <c r="L972" s="92"/>
      <c r="M972" s="573">
        <f>SUM(M6:M971)</f>
        <v>14114702.976666657</v>
      </c>
      <c r="N972" s="91"/>
      <c r="O972" s="92"/>
      <c r="P972" s="573">
        <f>SUM(P6:P971)</f>
        <v>8373392.9099999964</v>
      </c>
    </row>
    <row r="973" spans="1:16" x14ac:dyDescent="0.2">
      <c r="A973" s="421" t="s">
        <v>414</v>
      </c>
    </row>
  </sheetData>
  <mergeCells count="4">
    <mergeCell ref="K4:M4"/>
    <mergeCell ref="N4:P4"/>
    <mergeCell ref="A4:E4"/>
    <mergeCell ref="F4:J4"/>
  </mergeCells>
  <printOptions horizontalCentered="1"/>
  <pageMargins left="0.25" right="0.25" top="0.75" bottom="0.75" header="0.3" footer="0.3"/>
  <pageSetup paperSize="9" scale="51" fitToHeight="0" orientation="landscape" r:id="rId1"/>
  <headerFooter alignWithMargins="0">
    <oddHeader>&amp;C&amp;"Arial,Negrita"&amp;18PROYECTO DE PRESUPUESTO 2022</oddHeader>
    <oddFooter>&amp;L&amp;"Arial,Negrita"&amp;8PROYECTO DE PRESUPUESTO PARA EL AÑO FISCAL 2020
INFORMACIÓN PARA LA COMISIÓN DE PRESUPUESTO Y CUENTA GENERAL DE LA REPÚBLICA DEL CONGRESO DE LA REPÚBLICA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249977111117893"/>
    <pageSetUpPr fitToPage="1"/>
  </sheetPr>
  <dimension ref="A1:S29"/>
  <sheetViews>
    <sheetView zoomScaleNormal="100" zoomScaleSheetLayoutView="100" zoomScalePageLayoutView="55" workbookViewId="0">
      <selection activeCell="E24" sqref="E24"/>
    </sheetView>
  </sheetViews>
  <sheetFormatPr baseColWidth="10" defaultColWidth="11.42578125" defaultRowHeight="12" x14ac:dyDescent="0.2"/>
  <cols>
    <col min="1" max="1" width="18.7109375" style="118" customWidth="1"/>
    <col min="2" max="2" width="12.85546875" style="429" customWidth="1"/>
    <col min="3" max="6" width="18.7109375" style="118" customWidth="1"/>
    <col min="7" max="8" width="6.7109375" style="43" customWidth="1"/>
    <col min="9" max="9" width="6.7109375" style="118" customWidth="1"/>
    <col min="10" max="12" width="18.7109375" style="118" customWidth="1"/>
    <col min="13" max="13" width="18.28515625" style="118" customWidth="1"/>
    <col min="14" max="14" width="20.42578125" style="118" customWidth="1"/>
    <col min="15" max="16384" width="11.42578125" style="118"/>
  </cols>
  <sheetData>
    <row r="1" spans="1:19" s="95" customFormat="1" x14ac:dyDescent="0.2">
      <c r="A1" s="120" t="s">
        <v>415</v>
      </c>
      <c r="B1" s="6"/>
      <c r="C1" s="120"/>
      <c r="D1" s="120"/>
      <c r="E1" s="120"/>
      <c r="F1" s="120"/>
      <c r="G1" s="120"/>
      <c r="H1" s="120"/>
      <c r="J1" s="120"/>
      <c r="K1" s="120"/>
      <c r="L1" s="120"/>
      <c r="M1" s="120"/>
      <c r="N1" s="120"/>
    </row>
    <row r="2" spans="1:19" s="5" customFormat="1" x14ac:dyDescent="0.2">
      <c r="A2" s="119" t="s">
        <v>328</v>
      </c>
      <c r="B2" s="427"/>
      <c r="C2" s="119"/>
      <c r="D2" s="119"/>
      <c r="E2" s="119"/>
      <c r="F2" s="119"/>
      <c r="G2" s="119"/>
      <c r="H2" s="119"/>
      <c r="I2" s="119"/>
      <c r="J2" s="119"/>
      <c r="K2" s="119"/>
      <c r="L2" s="119"/>
      <c r="M2" s="119"/>
      <c r="N2" s="119"/>
      <c r="O2" s="119"/>
      <c r="P2" s="119"/>
      <c r="Q2" s="119"/>
      <c r="R2" s="119"/>
      <c r="S2" s="119"/>
    </row>
    <row r="3" spans="1:19" ht="12.75" thickBot="1" x14ac:dyDescent="0.25"/>
    <row r="4" spans="1:19" s="57" customFormat="1" ht="12.75" customHeight="1" thickBot="1" x14ac:dyDescent="0.25">
      <c r="A4" s="657" t="s">
        <v>303</v>
      </c>
      <c r="B4" s="659"/>
      <c r="C4" s="658" t="s">
        <v>304</v>
      </c>
      <c r="D4" s="658"/>
      <c r="E4" s="660" t="s">
        <v>307</v>
      </c>
      <c r="F4" s="661"/>
      <c r="G4" s="661"/>
      <c r="H4" s="661"/>
      <c r="I4" s="663"/>
      <c r="J4" s="658" t="s">
        <v>308</v>
      </c>
      <c r="K4" s="658"/>
      <c r="L4" s="659"/>
      <c r="M4" s="618" t="s">
        <v>448</v>
      </c>
      <c r="N4" s="664" t="s">
        <v>441</v>
      </c>
    </row>
    <row r="5" spans="1:19" s="59" customFormat="1" ht="86.25" customHeight="1" thickBot="1" x14ac:dyDescent="0.25">
      <c r="A5" s="213" t="s">
        <v>90</v>
      </c>
      <c r="B5" s="219" t="s">
        <v>91</v>
      </c>
      <c r="C5" s="214" t="s">
        <v>306</v>
      </c>
      <c r="D5" s="220" t="s">
        <v>305</v>
      </c>
      <c r="E5" s="213" t="s">
        <v>311</v>
      </c>
      <c r="F5" s="215" t="s">
        <v>312</v>
      </c>
      <c r="G5" s="221" t="s">
        <v>313</v>
      </c>
      <c r="H5" s="221" t="s">
        <v>314</v>
      </c>
      <c r="I5" s="222" t="s">
        <v>24</v>
      </c>
      <c r="J5" s="213" t="s">
        <v>309</v>
      </c>
      <c r="K5" s="214" t="s">
        <v>310</v>
      </c>
      <c r="L5" s="223" t="s">
        <v>315</v>
      </c>
      <c r="M5" s="619"/>
      <c r="N5" s="665"/>
    </row>
    <row r="6" spans="1:19" x14ac:dyDescent="0.2">
      <c r="A6" s="476" t="s">
        <v>550</v>
      </c>
      <c r="B6" s="475">
        <v>807</v>
      </c>
      <c r="C6" s="476" t="s">
        <v>1098</v>
      </c>
      <c r="D6" s="476"/>
      <c r="E6" s="476"/>
      <c r="F6" s="476"/>
      <c r="G6" s="476"/>
      <c r="H6" s="476"/>
      <c r="I6" s="476"/>
      <c r="J6" s="476" t="s">
        <v>1099</v>
      </c>
      <c r="K6" s="484">
        <v>3600</v>
      </c>
      <c r="L6" s="475" t="s">
        <v>1100</v>
      </c>
      <c r="M6" s="475">
        <v>2021</v>
      </c>
      <c r="N6" s="476"/>
    </row>
    <row r="7" spans="1:19" x14ac:dyDescent="0.2">
      <c r="A7" s="476" t="s">
        <v>550</v>
      </c>
      <c r="B7" s="475">
        <v>807</v>
      </c>
      <c r="C7" s="476" t="s">
        <v>1101</v>
      </c>
      <c r="D7" s="476"/>
      <c r="E7" s="476"/>
      <c r="F7" s="476"/>
      <c r="G7" s="476"/>
      <c r="H7" s="476"/>
      <c r="I7" s="476"/>
      <c r="J7" s="476" t="s">
        <v>1102</v>
      </c>
      <c r="K7" s="484">
        <v>6000</v>
      </c>
      <c r="L7" s="475" t="s">
        <v>1100</v>
      </c>
      <c r="M7" s="475">
        <v>2021</v>
      </c>
      <c r="N7" s="476"/>
    </row>
    <row r="8" spans="1:19" x14ac:dyDescent="0.2">
      <c r="A8" s="476" t="s">
        <v>550</v>
      </c>
      <c r="B8" s="475">
        <v>807</v>
      </c>
      <c r="C8" s="476" t="s">
        <v>1103</v>
      </c>
      <c r="D8" s="476"/>
      <c r="E8" s="476"/>
      <c r="F8" s="476"/>
      <c r="G8" s="476"/>
      <c r="H8" s="476"/>
      <c r="I8" s="476"/>
      <c r="J8" s="476" t="s">
        <v>1104</v>
      </c>
      <c r="K8" s="484">
        <v>12500</v>
      </c>
      <c r="L8" s="475" t="s">
        <v>1100</v>
      </c>
      <c r="M8" s="475">
        <v>2021</v>
      </c>
      <c r="N8" s="476"/>
    </row>
    <row r="9" spans="1:19" x14ac:dyDescent="0.2">
      <c r="A9" s="476" t="s">
        <v>550</v>
      </c>
      <c r="B9" s="475">
        <v>807</v>
      </c>
      <c r="C9" s="476" t="s">
        <v>1105</v>
      </c>
      <c r="D9" s="476"/>
      <c r="E9" s="476"/>
      <c r="F9" s="476"/>
      <c r="G9" s="476"/>
      <c r="H9" s="476"/>
      <c r="I9" s="476"/>
      <c r="J9" s="476" t="s">
        <v>1106</v>
      </c>
      <c r="K9" s="484">
        <v>5000</v>
      </c>
      <c r="L9" s="475" t="s">
        <v>1100</v>
      </c>
      <c r="M9" s="475">
        <v>2021</v>
      </c>
      <c r="N9" s="476"/>
    </row>
    <row r="10" spans="1:19" x14ac:dyDescent="0.2">
      <c r="A10" s="476" t="s">
        <v>550</v>
      </c>
      <c r="B10" s="475">
        <v>807</v>
      </c>
      <c r="C10" s="476" t="s">
        <v>1107</v>
      </c>
      <c r="D10" s="476"/>
      <c r="E10" s="476"/>
      <c r="F10" s="476"/>
      <c r="G10" s="476"/>
      <c r="H10" s="476"/>
      <c r="I10" s="476"/>
      <c r="J10" s="476" t="s">
        <v>1108</v>
      </c>
      <c r="K10" s="484">
        <v>27000</v>
      </c>
      <c r="L10" s="475" t="s">
        <v>1100</v>
      </c>
      <c r="M10" s="475">
        <v>2021</v>
      </c>
      <c r="N10" s="476"/>
    </row>
    <row r="11" spans="1:19" x14ac:dyDescent="0.2">
      <c r="A11" s="476" t="s">
        <v>550</v>
      </c>
      <c r="B11" s="475">
        <v>807</v>
      </c>
      <c r="C11" s="476" t="s">
        <v>1107</v>
      </c>
      <c r="D11" s="476"/>
      <c r="E11" s="476"/>
      <c r="F11" s="476"/>
      <c r="G11" s="476"/>
      <c r="H11" s="476"/>
      <c r="I11" s="476"/>
      <c r="J11" s="476" t="s">
        <v>1108</v>
      </c>
      <c r="K11" s="484">
        <v>33000</v>
      </c>
      <c r="L11" s="475" t="s">
        <v>1100</v>
      </c>
      <c r="M11" s="475">
        <v>2021</v>
      </c>
      <c r="N11" s="476"/>
    </row>
    <row r="12" spans="1:19" x14ac:dyDescent="0.2">
      <c r="A12" s="476" t="s">
        <v>550</v>
      </c>
      <c r="B12" s="475">
        <v>807</v>
      </c>
      <c r="C12" s="476" t="s">
        <v>1109</v>
      </c>
      <c r="D12" s="476"/>
      <c r="E12" s="476"/>
      <c r="F12" s="476"/>
      <c r="G12" s="476"/>
      <c r="H12" s="476"/>
      <c r="I12" s="476"/>
      <c r="J12" s="476" t="s">
        <v>1102</v>
      </c>
      <c r="K12" s="484">
        <v>16000</v>
      </c>
      <c r="L12" s="475" t="s">
        <v>1100</v>
      </c>
      <c r="M12" s="475">
        <v>2021</v>
      </c>
      <c r="N12" s="476"/>
    </row>
    <row r="13" spans="1:19" x14ac:dyDescent="0.2">
      <c r="A13" s="476" t="s">
        <v>550</v>
      </c>
      <c r="B13" s="475">
        <v>807</v>
      </c>
      <c r="C13" s="476" t="s">
        <v>1110</v>
      </c>
      <c r="D13" s="476"/>
      <c r="E13" s="476"/>
      <c r="F13" s="476"/>
      <c r="G13" s="476"/>
      <c r="H13" s="476"/>
      <c r="I13" s="476"/>
      <c r="J13" s="476" t="s">
        <v>1111</v>
      </c>
      <c r="K13" s="484">
        <v>4100</v>
      </c>
      <c r="L13" s="475" t="s">
        <v>1100</v>
      </c>
      <c r="M13" s="475">
        <v>2021</v>
      </c>
      <c r="N13" s="476"/>
    </row>
    <row r="14" spans="1:19" x14ac:dyDescent="0.2">
      <c r="A14" s="476" t="s">
        <v>550</v>
      </c>
      <c r="B14" s="475">
        <v>807</v>
      </c>
      <c r="C14" s="476" t="s">
        <v>1112</v>
      </c>
      <c r="D14" s="476"/>
      <c r="E14" s="476"/>
      <c r="F14" s="476"/>
      <c r="G14" s="476"/>
      <c r="H14" s="476"/>
      <c r="I14" s="476"/>
      <c r="J14" s="476" t="s">
        <v>1113</v>
      </c>
      <c r="K14" s="484">
        <v>13500</v>
      </c>
      <c r="L14" s="475" t="s">
        <v>1100</v>
      </c>
      <c r="M14" s="475">
        <v>2021</v>
      </c>
      <c r="N14" s="476"/>
    </row>
    <row r="15" spans="1:19" x14ac:dyDescent="0.2">
      <c r="A15" s="476" t="s">
        <v>550</v>
      </c>
      <c r="B15" s="475">
        <v>807</v>
      </c>
      <c r="C15" s="476" t="s">
        <v>1114</v>
      </c>
      <c r="D15" s="476"/>
      <c r="E15" s="476"/>
      <c r="F15" s="476"/>
      <c r="G15" s="476"/>
      <c r="H15" s="476"/>
      <c r="I15" s="476"/>
      <c r="J15" s="476" t="s">
        <v>1115</v>
      </c>
      <c r="K15" s="484">
        <v>12000</v>
      </c>
      <c r="L15" s="475" t="s">
        <v>1100</v>
      </c>
      <c r="M15" s="475">
        <v>2021</v>
      </c>
      <c r="N15" s="476"/>
    </row>
    <row r="16" spans="1:19" x14ac:dyDescent="0.2">
      <c r="A16" s="476" t="s">
        <v>550</v>
      </c>
      <c r="B16" s="475">
        <v>807</v>
      </c>
      <c r="C16" s="476" t="s">
        <v>1116</v>
      </c>
      <c r="D16" s="476"/>
      <c r="E16" s="476"/>
      <c r="F16" s="476"/>
      <c r="G16" s="476"/>
      <c r="H16" s="476"/>
      <c r="I16" s="476"/>
      <c r="J16" s="476" t="s">
        <v>1117</v>
      </c>
      <c r="K16" s="484">
        <v>27800</v>
      </c>
      <c r="L16" s="475" t="s">
        <v>1100</v>
      </c>
      <c r="M16" s="475">
        <v>2021</v>
      </c>
      <c r="N16" s="476"/>
    </row>
    <row r="17" spans="1:14" x14ac:dyDescent="0.2">
      <c r="A17" s="476" t="s">
        <v>550</v>
      </c>
      <c r="B17" s="475">
        <v>807</v>
      </c>
      <c r="C17" s="476" t="s">
        <v>1118</v>
      </c>
      <c r="D17" s="476"/>
      <c r="E17" s="476"/>
      <c r="F17" s="476"/>
      <c r="G17" s="476"/>
      <c r="H17" s="476"/>
      <c r="I17" s="476"/>
      <c r="J17" s="476" t="s">
        <v>1117</v>
      </c>
      <c r="K17" s="484">
        <v>12000</v>
      </c>
      <c r="L17" s="475" t="s">
        <v>1100</v>
      </c>
      <c r="M17" s="475">
        <v>2021</v>
      </c>
      <c r="N17" s="476"/>
    </row>
    <row r="18" spans="1:14" x14ac:dyDescent="0.2">
      <c r="A18" s="476" t="s">
        <v>550</v>
      </c>
      <c r="B18" s="475">
        <v>807</v>
      </c>
      <c r="C18" s="476" t="s">
        <v>1119</v>
      </c>
      <c r="D18" s="476"/>
      <c r="E18" s="476"/>
      <c r="F18" s="476"/>
      <c r="G18" s="476"/>
      <c r="H18" s="476"/>
      <c r="I18" s="476"/>
      <c r="J18" s="476" t="s">
        <v>1117</v>
      </c>
      <c r="K18" s="484">
        <v>4000</v>
      </c>
      <c r="L18" s="475" t="s">
        <v>1100</v>
      </c>
      <c r="M18" s="475">
        <v>2021</v>
      </c>
      <c r="N18" s="476"/>
    </row>
    <row r="19" spans="1:14" ht="21.75" customHeight="1" x14ac:dyDescent="0.2">
      <c r="A19" s="476" t="s">
        <v>550</v>
      </c>
      <c r="B19" s="475">
        <v>807</v>
      </c>
      <c r="C19" s="476" t="s">
        <v>1103</v>
      </c>
      <c r="D19" s="476"/>
      <c r="E19" s="476"/>
      <c r="F19" s="476"/>
      <c r="G19" s="476"/>
      <c r="H19" s="476"/>
      <c r="I19" s="476"/>
      <c r="J19" s="476" t="s">
        <v>1120</v>
      </c>
      <c r="K19" s="484">
        <v>4000</v>
      </c>
      <c r="L19" s="475" t="s">
        <v>1121</v>
      </c>
      <c r="M19" s="475">
        <v>2021</v>
      </c>
      <c r="N19" s="476"/>
    </row>
    <row r="20" spans="1:14" x14ac:dyDescent="0.2">
      <c r="A20" s="476" t="s">
        <v>550</v>
      </c>
      <c r="B20" s="475">
        <v>807</v>
      </c>
      <c r="C20" s="476" t="s">
        <v>1122</v>
      </c>
      <c r="D20" s="476"/>
      <c r="E20" s="476"/>
      <c r="F20" s="476"/>
      <c r="G20" s="476"/>
      <c r="H20" s="476"/>
      <c r="I20" s="476"/>
      <c r="J20" s="476" t="s">
        <v>1104</v>
      </c>
      <c r="K20" s="484">
        <v>2400</v>
      </c>
      <c r="L20" s="475" t="s">
        <v>1100</v>
      </c>
      <c r="M20" s="475">
        <v>2021</v>
      </c>
      <c r="N20" s="476"/>
    </row>
    <row r="21" spans="1:14" x14ac:dyDescent="0.2">
      <c r="A21" s="476" t="s">
        <v>550</v>
      </c>
      <c r="B21" s="475">
        <v>807</v>
      </c>
      <c r="C21" s="476" t="s">
        <v>1110</v>
      </c>
      <c r="D21" s="476"/>
      <c r="E21" s="476"/>
      <c r="F21" s="476"/>
      <c r="G21" s="476"/>
      <c r="H21" s="476"/>
      <c r="I21" s="476"/>
      <c r="J21" s="476" t="s">
        <v>1123</v>
      </c>
      <c r="K21" s="484">
        <v>820</v>
      </c>
      <c r="L21" s="475" t="s">
        <v>1121</v>
      </c>
      <c r="M21" s="475">
        <v>2021</v>
      </c>
      <c r="N21" s="476"/>
    </row>
    <row r="22" spans="1:14" x14ac:dyDescent="0.2">
      <c r="A22" s="476" t="s">
        <v>550</v>
      </c>
      <c r="B22" s="475">
        <v>807</v>
      </c>
      <c r="C22" s="476" t="s">
        <v>1103</v>
      </c>
      <c r="D22" s="476"/>
      <c r="E22" s="476"/>
      <c r="F22" s="476"/>
      <c r="G22" s="476"/>
      <c r="H22" s="476"/>
      <c r="I22" s="476"/>
      <c r="J22" s="476" t="s">
        <v>1106</v>
      </c>
      <c r="K22" s="484">
        <v>24000</v>
      </c>
      <c r="L22" s="475" t="s">
        <v>1100</v>
      </c>
      <c r="M22" s="475">
        <v>2021</v>
      </c>
      <c r="N22" s="476"/>
    </row>
    <row r="23" spans="1:14" x14ac:dyDescent="0.2">
      <c r="A23" s="476" t="s">
        <v>550</v>
      </c>
      <c r="B23" s="475">
        <v>807</v>
      </c>
      <c r="C23" s="476" t="s">
        <v>1114</v>
      </c>
      <c r="D23" s="476"/>
      <c r="E23" s="476"/>
      <c r="F23" s="476"/>
      <c r="G23" s="476"/>
      <c r="H23" s="476"/>
      <c r="I23" s="476"/>
      <c r="J23" s="476" t="s">
        <v>1124</v>
      </c>
      <c r="K23" s="484">
        <v>19581</v>
      </c>
      <c r="L23" s="475" t="s">
        <v>1100</v>
      </c>
      <c r="M23" s="475">
        <v>2021</v>
      </c>
      <c r="N23" s="476"/>
    </row>
    <row r="24" spans="1:14" x14ac:dyDescent="0.2">
      <c r="A24" s="476" t="s">
        <v>550</v>
      </c>
      <c r="B24" s="475">
        <v>807</v>
      </c>
      <c r="C24" s="476" t="s">
        <v>1114</v>
      </c>
      <c r="D24" s="476"/>
      <c r="E24" s="476"/>
      <c r="F24" s="476"/>
      <c r="G24" s="476"/>
      <c r="H24" s="476"/>
      <c r="I24" s="476"/>
      <c r="J24" s="476" t="s">
        <v>1125</v>
      </c>
      <c r="K24" s="484">
        <v>6000</v>
      </c>
      <c r="L24" s="475" t="s">
        <v>1100</v>
      </c>
      <c r="M24" s="475">
        <v>2021</v>
      </c>
      <c r="N24" s="476"/>
    </row>
    <row r="25" spans="1:14" x14ac:dyDescent="0.2">
      <c r="A25" s="476" t="s">
        <v>550</v>
      </c>
      <c r="B25" s="475">
        <v>807</v>
      </c>
      <c r="C25" s="476" t="s">
        <v>1126</v>
      </c>
      <c r="D25" s="476"/>
      <c r="E25" s="476"/>
      <c r="F25" s="476"/>
      <c r="G25" s="476"/>
      <c r="H25" s="476"/>
      <c r="I25" s="476"/>
      <c r="J25" s="476" t="s">
        <v>1127</v>
      </c>
      <c r="K25" s="484">
        <v>4100</v>
      </c>
      <c r="L25" s="485" t="s">
        <v>1128</v>
      </c>
      <c r="M25" s="475">
        <v>2021</v>
      </c>
      <c r="N25" s="476"/>
    </row>
    <row r="26" spans="1:14" x14ac:dyDescent="0.2">
      <c r="A26" s="476" t="s">
        <v>550</v>
      </c>
      <c r="B26" s="475">
        <v>807</v>
      </c>
      <c r="C26" s="476" t="s">
        <v>1129</v>
      </c>
      <c r="D26" s="476"/>
      <c r="E26" s="476"/>
      <c r="F26" s="476"/>
      <c r="G26" s="476"/>
      <c r="H26" s="476"/>
      <c r="I26" s="476"/>
      <c r="J26" s="476" t="s">
        <v>1130</v>
      </c>
      <c r="K26" s="484">
        <v>26415</v>
      </c>
      <c r="L26" s="485" t="s">
        <v>1128</v>
      </c>
      <c r="M26" s="475">
        <v>2021</v>
      </c>
      <c r="N26" s="476"/>
    </row>
    <row r="27" spans="1:14" ht="24" x14ac:dyDescent="0.2">
      <c r="A27" s="476" t="s">
        <v>1097</v>
      </c>
      <c r="B27" s="475">
        <v>807</v>
      </c>
      <c r="C27" s="419" t="s">
        <v>1131</v>
      </c>
      <c r="D27" s="432">
        <v>22498915</v>
      </c>
      <c r="E27" s="430" t="s">
        <v>1132</v>
      </c>
      <c r="F27" s="432">
        <v>11666719</v>
      </c>
      <c r="G27" s="430" t="s">
        <v>1133</v>
      </c>
      <c r="H27" s="430" t="s">
        <v>1134</v>
      </c>
      <c r="I27" s="430"/>
      <c r="J27" s="486">
        <v>44522</v>
      </c>
      <c r="K27" s="432">
        <v>7000</v>
      </c>
      <c r="L27" s="430" t="s">
        <v>1135</v>
      </c>
      <c r="M27" s="430"/>
      <c r="N27" s="430" t="s">
        <v>1136</v>
      </c>
    </row>
    <row r="28" spans="1:14" ht="60" x14ac:dyDescent="0.2">
      <c r="A28" s="476" t="s">
        <v>1097</v>
      </c>
      <c r="B28" s="487">
        <v>804</v>
      </c>
      <c r="C28" s="418" t="s">
        <v>1137</v>
      </c>
      <c r="D28" s="432">
        <v>40408903</v>
      </c>
      <c r="E28" s="430" t="s">
        <v>1138</v>
      </c>
      <c r="F28" s="430">
        <v>11122674</v>
      </c>
      <c r="G28" s="430">
        <v>700</v>
      </c>
      <c r="H28" s="488" t="s">
        <v>1139</v>
      </c>
      <c r="I28" s="488" t="s">
        <v>1139</v>
      </c>
      <c r="J28" s="486">
        <v>44218</v>
      </c>
      <c r="K28" s="436">
        <v>5000</v>
      </c>
      <c r="L28" s="430" t="s">
        <v>1140</v>
      </c>
      <c r="M28" s="489">
        <v>0</v>
      </c>
      <c r="N28" s="490">
        <v>30000</v>
      </c>
    </row>
    <row r="29" spans="1:14" ht="24" x14ac:dyDescent="0.35">
      <c r="A29" s="476" t="s">
        <v>1097</v>
      </c>
      <c r="B29" s="487">
        <v>804</v>
      </c>
      <c r="C29" s="419" t="s">
        <v>1141</v>
      </c>
      <c r="D29" s="491">
        <v>10077973481</v>
      </c>
      <c r="E29" s="475" t="s">
        <v>1132</v>
      </c>
      <c r="F29" s="475">
        <v>111357778</v>
      </c>
      <c r="G29" s="476"/>
      <c r="H29" s="476" t="s">
        <v>1139</v>
      </c>
      <c r="I29" s="476" t="s">
        <v>1142</v>
      </c>
      <c r="J29" s="487" t="s">
        <v>1143</v>
      </c>
      <c r="K29" s="432">
        <v>5283</v>
      </c>
      <c r="L29" s="487" t="s">
        <v>1140</v>
      </c>
      <c r="M29" s="475">
        <v>2020</v>
      </c>
      <c r="N29" s="476"/>
    </row>
  </sheetData>
  <mergeCells count="6">
    <mergeCell ref="M4:M5"/>
    <mergeCell ref="N4:N5"/>
    <mergeCell ref="C4:D4"/>
    <mergeCell ref="A4:B4"/>
    <mergeCell ref="J4:L4"/>
    <mergeCell ref="E4:I4"/>
  </mergeCells>
  <phoneticPr fontId="2" type="noConversion"/>
  <printOptions horizontalCentered="1"/>
  <pageMargins left="0.25" right="0.25" top="0.75" bottom="0.75" header="0.3" footer="0.3"/>
  <pageSetup paperSize="9" scale="65" orientation="landscape" r:id="rId1"/>
  <headerFooter alignWithMargins="0">
    <oddHeader>&amp;C&amp;"Arial,Negrita"&amp;18PROYECTO DE PRESUPUESTO 2022</oddHeader>
    <oddFooter>&amp;L&amp;"Arial,Negrita"&amp;8PROYECTO DE PRESUPUESTO PARA EL AÑO FISCAL 2020
INFORMACIÓN PARA LA COMISIÓN DE PRESUPUESTO Y CUENTA GENERAL DE LA REPÚBLICA DEL CONGRESO DE LA REPÚBLICA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N14"/>
  <sheetViews>
    <sheetView zoomScale="85" zoomScaleNormal="85" zoomScaleSheetLayoutView="100" workbookViewId="0">
      <selection sqref="A1:N14"/>
    </sheetView>
  </sheetViews>
  <sheetFormatPr baseColWidth="10" defaultColWidth="2" defaultRowHeight="11.25" x14ac:dyDescent="0.2"/>
  <cols>
    <col min="1" max="1" width="13.5703125" style="61" customWidth="1"/>
    <col min="2" max="2" width="9.5703125" style="61" customWidth="1"/>
    <col min="3" max="3" width="18.140625" style="61" customWidth="1"/>
    <col min="4" max="4" width="13.28515625" style="61" customWidth="1"/>
    <col min="5" max="5" width="8.140625" style="61" customWidth="1"/>
    <col min="6" max="6" width="7.28515625" style="61" customWidth="1"/>
    <col min="7" max="7" width="10.85546875" style="61" customWidth="1"/>
    <col min="8" max="8" width="17.140625" style="61" customWidth="1"/>
    <col min="9" max="9" width="7.140625" style="61" customWidth="1"/>
    <col min="10" max="10" width="8.5703125" style="61" customWidth="1"/>
    <col min="11" max="11" width="6.85546875" style="61" customWidth="1"/>
    <col min="12" max="12" width="9.7109375" style="61" customWidth="1"/>
    <col min="13" max="14" width="7" style="61" customWidth="1"/>
    <col min="15" max="15" width="8.7109375" style="61" customWidth="1"/>
    <col min="16" max="16384" width="2" style="61"/>
  </cols>
  <sheetData>
    <row r="1" spans="1:14" s="128" customFormat="1" ht="12.75" x14ac:dyDescent="0.2">
      <c r="A1" s="127" t="s">
        <v>375</v>
      </c>
      <c r="B1" s="163"/>
      <c r="C1" s="127"/>
    </row>
    <row r="2" spans="1:14" s="128" customFormat="1" ht="12" thickBot="1" x14ac:dyDescent="0.25">
      <c r="A2" s="129" t="s">
        <v>329</v>
      </c>
      <c r="B2" s="129"/>
      <c r="C2" s="129"/>
    </row>
    <row r="3" spans="1:14" s="60" customFormat="1" ht="22.5" customHeight="1" x14ac:dyDescent="0.2">
      <c r="A3" s="586" t="s">
        <v>286</v>
      </c>
      <c r="B3" s="586" t="s">
        <v>289</v>
      </c>
      <c r="C3" s="586" t="s">
        <v>288</v>
      </c>
      <c r="D3" s="588" t="s">
        <v>287</v>
      </c>
      <c r="E3" s="588" t="s">
        <v>264</v>
      </c>
      <c r="F3" s="588" t="s">
        <v>265</v>
      </c>
      <c r="G3" s="588" t="s">
        <v>126</v>
      </c>
      <c r="H3" s="588" t="s">
        <v>266</v>
      </c>
      <c r="I3" s="584">
        <v>2021</v>
      </c>
      <c r="J3" s="585"/>
      <c r="K3" s="584">
        <v>2022</v>
      </c>
      <c r="L3" s="585"/>
      <c r="M3" s="172">
        <v>2021</v>
      </c>
      <c r="N3" s="172">
        <v>2022</v>
      </c>
    </row>
    <row r="4" spans="1:14" s="60" customFormat="1" ht="22.5" x14ac:dyDescent="0.2">
      <c r="A4" s="587"/>
      <c r="B4" s="587"/>
      <c r="C4" s="587"/>
      <c r="D4" s="589"/>
      <c r="E4" s="589"/>
      <c r="F4" s="589"/>
      <c r="G4" s="589"/>
      <c r="H4" s="589"/>
      <c r="I4" s="173" t="s">
        <v>269</v>
      </c>
      <c r="J4" s="173" t="s">
        <v>267</v>
      </c>
      <c r="K4" s="173" t="s">
        <v>269</v>
      </c>
      <c r="L4" s="173" t="s">
        <v>268</v>
      </c>
      <c r="M4" s="173" t="s">
        <v>269</v>
      </c>
      <c r="N4" s="173" t="s">
        <v>269</v>
      </c>
    </row>
    <row r="5" spans="1:14" s="132" customFormat="1" ht="67.5" x14ac:dyDescent="0.2">
      <c r="A5" s="577" t="s">
        <v>552</v>
      </c>
      <c r="B5" s="411" t="str">
        <f>MID(C5,1,6)</f>
        <v>OEI.01</v>
      </c>
      <c r="C5" s="130" t="s">
        <v>553</v>
      </c>
      <c r="D5" s="131" t="s">
        <v>554</v>
      </c>
      <c r="E5" s="412" t="s">
        <v>555</v>
      </c>
      <c r="F5" s="413">
        <v>0.6</v>
      </c>
      <c r="G5" s="414" t="s">
        <v>556</v>
      </c>
      <c r="H5" s="414" t="s">
        <v>557</v>
      </c>
      <c r="I5" s="413">
        <v>0.6</v>
      </c>
      <c r="J5" s="415">
        <v>0.6</v>
      </c>
      <c r="K5" s="413">
        <v>0.65</v>
      </c>
      <c r="L5" s="415">
        <v>0.65</v>
      </c>
      <c r="M5" s="413">
        <v>0.3</v>
      </c>
      <c r="N5" s="413">
        <v>0.3</v>
      </c>
    </row>
    <row r="6" spans="1:14" s="132" customFormat="1" ht="101.25" x14ac:dyDescent="0.2">
      <c r="A6" s="578"/>
      <c r="B6" s="411" t="str">
        <f t="shared" ref="B6:B14" si="0">MID(C6,1,6)</f>
        <v>OEI.02</v>
      </c>
      <c r="C6" s="130" t="s">
        <v>558</v>
      </c>
      <c r="D6" s="131" t="s">
        <v>559</v>
      </c>
      <c r="E6" s="413" t="s">
        <v>560</v>
      </c>
      <c r="F6" s="413">
        <v>0.64</v>
      </c>
      <c r="G6" s="414" t="s">
        <v>561</v>
      </c>
      <c r="H6" s="414" t="s">
        <v>562</v>
      </c>
      <c r="I6" s="413">
        <v>0.64</v>
      </c>
      <c r="J6" s="415">
        <v>0.64</v>
      </c>
      <c r="K6" s="413">
        <v>0.66</v>
      </c>
      <c r="L6" s="415">
        <v>0.66</v>
      </c>
      <c r="M6" s="413">
        <v>0.63</v>
      </c>
      <c r="N6" s="413">
        <v>0.63</v>
      </c>
    </row>
    <row r="7" spans="1:14" s="132" customFormat="1" ht="78.75" x14ac:dyDescent="0.2">
      <c r="A7" s="578"/>
      <c r="B7" s="580" t="str">
        <f t="shared" si="0"/>
        <v>OEI.03</v>
      </c>
      <c r="C7" s="582" t="s">
        <v>563</v>
      </c>
      <c r="D7" s="131" t="s">
        <v>564</v>
      </c>
      <c r="E7" s="414" t="s">
        <v>565</v>
      </c>
      <c r="F7" s="413">
        <v>0.36</v>
      </c>
      <c r="G7" s="414" t="s">
        <v>566</v>
      </c>
      <c r="H7" s="414" t="s">
        <v>567</v>
      </c>
      <c r="I7" s="413">
        <v>0.36</v>
      </c>
      <c r="J7" s="415">
        <v>0.36</v>
      </c>
      <c r="K7" s="413">
        <v>0.41</v>
      </c>
      <c r="L7" s="415">
        <v>0.41</v>
      </c>
      <c r="M7" s="413">
        <v>0.46</v>
      </c>
      <c r="N7" s="413">
        <v>0.46</v>
      </c>
    </row>
    <row r="8" spans="1:14" s="132" customFormat="1" ht="67.5" x14ac:dyDescent="0.2">
      <c r="A8" s="578"/>
      <c r="B8" s="581"/>
      <c r="C8" s="583"/>
      <c r="D8" s="131" t="s">
        <v>568</v>
      </c>
      <c r="E8" s="414" t="s">
        <v>569</v>
      </c>
      <c r="F8" s="413">
        <v>0.34</v>
      </c>
      <c r="G8" s="414" t="s">
        <v>566</v>
      </c>
      <c r="H8" s="414" t="s">
        <v>567</v>
      </c>
      <c r="I8" s="413">
        <v>0.34</v>
      </c>
      <c r="J8" s="415">
        <v>0.34</v>
      </c>
      <c r="K8" s="413">
        <v>0.39</v>
      </c>
      <c r="L8" s="415">
        <v>0.39</v>
      </c>
      <c r="M8" s="413">
        <v>0.44</v>
      </c>
      <c r="N8" s="413">
        <v>0.44</v>
      </c>
    </row>
    <row r="9" spans="1:14" s="132" customFormat="1" ht="90" x14ac:dyDescent="0.2">
      <c r="A9" s="578"/>
      <c r="B9" s="411" t="str">
        <f t="shared" si="0"/>
        <v>OEI.04</v>
      </c>
      <c r="C9" s="130" t="s">
        <v>570</v>
      </c>
      <c r="D9" s="131" t="s">
        <v>571</v>
      </c>
      <c r="E9" s="413" t="s">
        <v>572</v>
      </c>
      <c r="F9" s="413">
        <v>0.6</v>
      </c>
      <c r="G9" s="414" t="s">
        <v>573</v>
      </c>
      <c r="H9" s="414" t="s">
        <v>574</v>
      </c>
      <c r="I9" s="413">
        <v>0.6</v>
      </c>
      <c r="J9" s="415">
        <v>0.6</v>
      </c>
      <c r="K9" s="413">
        <v>0.8</v>
      </c>
      <c r="L9" s="415">
        <v>0.8</v>
      </c>
      <c r="M9" s="413">
        <v>0.5</v>
      </c>
      <c r="N9" s="413">
        <v>0.5</v>
      </c>
    </row>
    <row r="10" spans="1:14" s="132" customFormat="1" ht="101.25" x14ac:dyDescent="0.2">
      <c r="A10" s="578"/>
      <c r="B10" s="411" t="str">
        <f t="shared" si="0"/>
        <v>OEI.05</v>
      </c>
      <c r="C10" s="130" t="s">
        <v>575</v>
      </c>
      <c r="D10" s="131" t="s">
        <v>576</v>
      </c>
      <c r="E10" s="412" t="s">
        <v>577</v>
      </c>
      <c r="F10" s="413">
        <v>0.9</v>
      </c>
      <c r="G10" s="414" t="s">
        <v>578</v>
      </c>
      <c r="H10" s="414" t="s">
        <v>579</v>
      </c>
      <c r="I10" s="413">
        <v>0.9</v>
      </c>
      <c r="J10" s="415">
        <v>0.9</v>
      </c>
      <c r="K10" s="413">
        <v>0.95</v>
      </c>
      <c r="L10" s="415">
        <v>0.95</v>
      </c>
      <c r="M10" s="413">
        <v>0.88</v>
      </c>
      <c r="N10" s="413">
        <v>0.88</v>
      </c>
    </row>
    <row r="11" spans="1:14" s="132" customFormat="1" ht="67.5" x14ac:dyDescent="0.2">
      <c r="A11" s="578"/>
      <c r="B11" s="411" t="str">
        <f t="shared" si="0"/>
        <v>OEI.06</v>
      </c>
      <c r="C11" s="130" t="s">
        <v>580</v>
      </c>
      <c r="D11" s="131" t="s">
        <v>581</v>
      </c>
      <c r="E11" s="413" t="s">
        <v>582</v>
      </c>
      <c r="F11" s="413">
        <v>0.12</v>
      </c>
      <c r="G11" s="414" t="s">
        <v>583</v>
      </c>
      <c r="H11" s="414" t="s">
        <v>584</v>
      </c>
      <c r="I11" s="413">
        <v>0.12</v>
      </c>
      <c r="J11" s="415">
        <v>0.12</v>
      </c>
      <c r="K11" s="413">
        <v>0.15</v>
      </c>
      <c r="L11" s="415">
        <v>0.15</v>
      </c>
      <c r="M11" s="413">
        <v>0.11</v>
      </c>
      <c r="N11" s="413">
        <v>0.11</v>
      </c>
    </row>
    <row r="12" spans="1:14" s="132" customFormat="1" ht="45" x14ac:dyDescent="0.2">
      <c r="A12" s="578"/>
      <c r="B12" s="411" t="str">
        <f t="shared" si="0"/>
        <v>OEI.07</v>
      </c>
      <c r="C12" s="130" t="s">
        <v>585</v>
      </c>
      <c r="D12" s="131" t="s">
        <v>586</v>
      </c>
      <c r="E12" s="412" t="s">
        <v>587</v>
      </c>
      <c r="F12" s="412">
        <v>0.83199999999999996</v>
      </c>
      <c r="G12" s="414" t="s">
        <v>588</v>
      </c>
      <c r="H12" s="414" t="s">
        <v>589</v>
      </c>
      <c r="I12" s="412">
        <v>0.83199999999999996</v>
      </c>
      <c r="J12" s="416">
        <v>0.83199999999999996</v>
      </c>
      <c r="K12" s="412">
        <v>0.85399999999999998</v>
      </c>
      <c r="L12" s="416">
        <v>0.85399999999999998</v>
      </c>
      <c r="M12" s="412">
        <v>0.82099999999999995</v>
      </c>
      <c r="N12" s="412">
        <v>0.82099999999999995</v>
      </c>
    </row>
    <row r="13" spans="1:14" s="132" customFormat="1" ht="56.25" x14ac:dyDescent="0.2">
      <c r="A13" s="578"/>
      <c r="B13" s="411" t="str">
        <f t="shared" si="0"/>
        <v>OEI.08</v>
      </c>
      <c r="C13" s="130" t="s">
        <v>590</v>
      </c>
      <c r="D13" s="131" t="s">
        <v>591</v>
      </c>
      <c r="E13" s="414" t="s">
        <v>592</v>
      </c>
      <c r="F13" s="412">
        <v>0.47399999999999998</v>
      </c>
      <c r="G13" s="414" t="s">
        <v>593</v>
      </c>
      <c r="H13" s="414" t="s">
        <v>594</v>
      </c>
      <c r="I13" s="412">
        <v>0.47399999999999998</v>
      </c>
      <c r="J13" s="416">
        <v>0.47399999999999998</v>
      </c>
      <c r="K13" s="412">
        <v>0.52800000000000002</v>
      </c>
      <c r="L13" s="416">
        <v>0.52800000000000002</v>
      </c>
      <c r="M13" s="413">
        <v>0.45</v>
      </c>
      <c r="N13" s="413">
        <v>0.45</v>
      </c>
    </row>
    <row r="14" spans="1:14" s="132" customFormat="1" ht="90" x14ac:dyDescent="0.2">
      <c r="A14" s="579"/>
      <c r="B14" s="411" t="str">
        <f t="shared" si="0"/>
        <v>OEI.09</v>
      </c>
      <c r="C14" s="130" t="s">
        <v>595</v>
      </c>
      <c r="D14" s="131" t="s">
        <v>596</v>
      </c>
      <c r="E14" s="414" t="s">
        <v>597</v>
      </c>
      <c r="F14" s="413">
        <v>0.28000000000000003</v>
      </c>
      <c r="G14" s="414" t="s">
        <v>598</v>
      </c>
      <c r="H14" s="414" t="s">
        <v>599</v>
      </c>
      <c r="I14" s="413">
        <v>0.28000000000000003</v>
      </c>
      <c r="J14" s="415">
        <v>0.28000000000000003</v>
      </c>
      <c r="K14" s="413">
        <v>0.28999999999999998</v>
      </c>
      <c r="L14" s="415">
        <v>0.28999999999999998</v>
      </c>
      <c r="M14" s="413">
        <v>0.28999999999999998</v>
      </c>
      <c r="N14" s="413">
        <v>0.28999999999999998</v>
      </c>
    </row>
  </sheetData>
  <mergeCells count="13">
    <mergeCell ref="A5:A14"/>
    <mergeCell ref="B7:B8"/>
    <mergeCell ref="C7:C8"/>
    <mergeCell ref="I3:J3"/>
    <mergeCell ref="K3:L3"/>
    <mergeCell ref="C3:C4"/>
    <mergeCell ref="B3:B4"/>
    <mergeCell ref="A3:A4"/>
    <mergeCell ref="D3:D4"/>
    <mergeCell ref="E3:E4"/>
    <mergeCell ref="F3:F4"/>
    <mergeCell ref="G3:G4"/>
    <mergeCell ref="H3:H4"/>
  </mergeCells>
  <printOptions horizontalCentered="1"/>
  <pageMargins left="0.23622047244094491" right="0.23622047244094491" top="0.74803149606299213" bottom="0.74803149606299213" header="0.31496062992125984" footer="0.31496062992125984"/>
  <pageSetup paperSize="9" orientation="landscape" r:id="rId1"/>
  <headerFooter alignWithMargins="0">
    <oddHeader xml:space="preserve">&amp;C&amp;"Arial,Negrita"&amp;18PROYECTO DE PRESUPUESTO 2022
</oddHeader>
    <oddFooter>&amp;L&amp;"Arial,Negrita"&amp;8PROYECTO DE PRESUPUESTO PARA EL AÑO FISCAL 2020
INFORMACIÓN PARA LA COMISIÓN DE PRESUPUESTO Y CUENTA GENERAL DE LA REPÚBLICA DEL CONGRESO DE LA REPÚBLICA</oddFooter>
  </headerFooter>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ColWidth="10.7109375"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D21"/>
  <sheetViews>
    <sheetView zoomScale="85" zoomScaleNormal="85" workbookViewId="0">
      <selection activeCell="D21" sqref="A1:D21"/>
    </sheetView>
  </sheetViews>
  <sheetFormatPr baseColWidth="10" defaultColWidth="11.28515625" defaultRowHeight="12.75" x14ac:dyDescent="0.2"/>
  <cols>
    <col min="1" max="1" width="49.28515625" customWidth="1"/>
    <col min="2" max="2" width="15.28515625" bestFit="1" customWidth="1"/>
    <col min="3" max="4" width="12.7109375" bestFit="1" customWidth="1"/>
  </cols>
  <sheetData>
    <row r="1" spans="1:4" x14ac:dyDescent="0.2">
      <c r="A1" s="127" t="s">
        <v>376</v>
      </c>
    </row>
    <row r="2" spans="1:4" x14ac:dyDescent="0.2">
      <c r="A2" s="129" t="s">
        <v>328</v>
      </c>
    </row>
    <row r="3" spans="1:4" s="160" customFormat="1" ht="28.35" customHeight="1" x14ac:dyDescent="0.2">
      <c r="A3" s="170" t="s">
        <v>322</v>
      </c>
      <c r="B3" s="171">
        <v>2020</v>
      </c>
      <c r="C3" s="171">
        <v>2021</v>
      </c>
      <c r="D3" s="171">
        <v>2022</v>
      </c>
    </row>
    <row r="4" spans="1:4" s="163" customFormat="1" x14ac:dyDescent="0.2">
      <c r="A4" s="162" t="s">
        <v>319</v>
      </c>
      <c r="B4" s="321">
        <v>152350033</v>
      </c>
      <c r="C4" s="321">
        <v>100607959</v>
      </c>
      <c r="D4" s="321">
        <v>145090271</v>
      </c>
    </row>
    <row r="5" spans="1:4" s="163" customFormat="1" x14ac:dyDescent="0.2">
      <c r="A5" s="162" t="s">
        <v>320</v>
      </c>
      <c r="B5" s="321">
        <v>172126268</v>
      </c>
      <c r="C5" s="321">
        <v>194067957</v>
      </c>
      <c r="D5" s="321">
        <v>299712336</v>
      </c>
    </row>
    <row r="6" spans="1:4" s="163" customFormat="1" x14ac:dyDescent="0.2">
      <c r="A6" s="162" t="s">
        <v>321</v>
      </c>
      <c r="B6" s="321">
        <v>826602773</v>
      </c>
      <c r="C6" s="321">
        <v>938084570</v>
      </c>
      <c r="D6" s="321">
        <v>910591996</v>
      </c>
    </row>
    <row r="7" spans="1:4" s="167" customFormat="1" ht="28.35" customHeight="1" x14ac:dyDescent="0.2">
      <c r="A7" s="168" t="s">
        <v>316</v>
      </c>
      <c r="B7" s="322">
        <v>1151079074</v>
      </c>
      <c r="C7" s="322">
        <v>1232760486</v>
      </c>
      <c r="D7" s="322">
        <v>1355394603</v>
      </c>
    </row>
    <row r="9" spans="1:4" s="160" customFormat="1" ht="28.35" customHeight="1" x14ac:dyDescent="0.2">
      <c r="A9" s="170" t="s">
        <v>323</v>
      </c>
      <c r="B9" s="171">
        <v>2020</v>
      </c>
      <c r="C9" s="171" t="s">
        <v>377</v>
      </c>
      <c r="D9" s="171" t="s">
        <v>378</v>
      </c>
    </row>
    <row r="10" spans="1:4" s="163" customFormat="1" x14ac:dyDescent="0.2">
      <c r="A10" s="162" t="s">
        <v>319</v>
      </c>
      <c r="B10" s="321">
        <v>172005318</v>
      </c>
      <c r="C10" s="321">
        <v>118395275</v>
      </c>
      <c r="D10" s="321">
        <v>145090271</v>
      </c>
    </row>
    <row r="11" spans="1:4" s="163" customFormat="1" x14ac:dyDescent="0.2">
      <c r="A11" s="162" t="s">
        <v>320</v>
      </c>
      <c r="B11" s="321">
        <v>350303444</v>
      </c>
      <c r="C11" s="321">
        <v>335860727</v>
      </c>
      <c r="D11" s="321">
        <v>299712336</v>
      </c>
    </row>
    <row r="12" spans="1:4" s="163" customFormat="1" x14ac:dyDescent="0.2">
      <c r="A12" s="162" t="s">
        <v>321</v>
      </c>
      <c r="B12" s="321">
        <v>996118700</v>
      </c>
      <c r="C12" s="321">
        <v>1050837195</v>
      </c>
      <c r="D12" s="321">
        <v>910591996</v>
      </c>
    </row>
    <row r="13" spans="1:4" s="167" customFormat="1" ht="28.35" customHeight="1" x14ac:dyDescent="0.2">
      <c r="A13" s="168" t="s">
        <v>317</v>
      </c>
      <c r="B13" s="322">
        <v>1518427462</v>
      </c>
      <c r="C13" s="322">
        <v>1505093197</v>
      </c>
      <c r="D13" s="322">
        <v>1355394603</v>
      </c>
    </row>
    <row r="15" spans="1:4" s="160" customFormat="1" ht="28.35" customHeight="1" x14ac:dyDescent="0.2">
      <c r="A15" s="170" t="s">
        <v>324</v>
      </c>
      <c r="B15" s="171">
        <v>2020</v>
      </c>
      <c r="C15" s="171" t="s">
        <v>377</v>
      </c>
      <c r="D15" s="171" t="s">
        <v>378</v>
      </c>
    </row>
    <row r="16" spans="1:4" s="163" customFormat="1" x14ac:dyDescent="0.2">
      <c r="A16" s="162" t="s">
        <v>319</v>
      </c>
      <c r="B16" s="321">
        <v>162512249.25999987</v>
      </c>
      <c r="C16" s="321">
        <v>118395275</v>
      </c>
      <c r="D16" s="321">
        <v>145090271</v>
      </c>
    </row>
    <row r="17" spans="1:4" s="163" customFormat="1" x14ac:dyDescent="0.2">
      <c r="A17" s="162" t="s">
        <v>320</v>
      </c>
      <c r="B17" s="321">
        <v>318529354.02000022</v>
      </c>
      <c r="C17" s="321">
        <v>335860727</v>
      </c>
      <c r="D17" s="321">
        <v>299712336</v>
      </c>
    </row>
    <row r="18" spans="1:4" s="163" customFormat="1" x14ac:dyDescent="0.2">
      <c r="A18" s="162" t="s">
        <v>321</v>
      </c>
      <c r="B18" s="321">
        <v>931421025.52999866</v>
      </c>
      <c r="C18" s="321">
        <v>1050837195</v>
      </c>
      <c r="D18" s="321">
        <v>910591996</v>
      </c>
    </row>
    <row r="19" spans="1:4" s="167" customFormat="1" ht="28.35" customHeight="1" x14ac:dyDescent="0.2">
      <c r="A19" s="168" t="s">
        <v>318</v>
      </c>
      <c r="B19" s="322">
        <v>1412462628.8099988</v>
      </c>
      <c r="C19" s="322">
        <v>1505093197</v>
      </c>
      <c r="D19" s="322">
        <v>1355394603</v>
      </c>
    </row>
    <row r="20" spans="1:4" x14ac:dyDescent="0.2">
      <c r="A20" s="309" t="s">
        <v>379</v>
      </c>
    </row>
    <row r="21" spans="1:4" x14ac:dyDescent="0.2">
      <c r="A21" s="310" t="s">
        <v>380</v>
      </c>
    </row>
  </sheetData>
  <pageMargins left="0.70866141732283472" right="0.51181102362204722" top="0.74803149606299213" bottom="0.74803149606299213" header="0.31496062992125984" footer="0.31496062992125984"/>
  <pageSetup paperSize="9" orientation="portrait" r:id="rId1"/>
  <headerFooter>
    <oddHeader xml:space="preserve">&amp;L&amp;"Arial,Negrita"&amp;14
&amp;C&amp;"Arial,Negrita"&amp;18PROYECTO DE PRESUPUESTO 2021&amp;R&amp;"Arial,Negrita"&amp;14 </oddHeader>
    <oddFooter>&amp;L&amp;"Arial,Negrita"&amp;8PROYECTO DE PRESUPUESTO PARA EL AÑO FISCAL 2020
INFORMACIÓN PARA LA COMISIÓN DE PRESUPUESTO Y CUENTA GENERAL DE LA REPÚBLICA DEL CONGRESO DE LA REPÚBLICA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D256"/>
  <sheetViews>
    <sheetView zoomScaleNormal="100" workbookViewId="0">
      <selection sqref="A1:D256"/>
    </sheetView>
  </sheetViews>
  <sheetFormatPr baseColWidth="10" defaultColWidth="11.28515625" defaultRowHeight="12.75" x14ac:dyDescent="0.2"/>
  <cols>
    <col min="1" max="1" width="52.140625" customWidth="1"/>
    <col min="2" max="2" width="12.5703125" customWidth="1"/>
    <col min="3" max="3" width="13.28515625" customWidth="1"/>
    <col min="4" max="4" width="12.85546875" customWidth="1"/>
  </cols>
  <sheetData>
    <row r="1" spans="1:4" x14ac:dyDescent="0.2">
      <c r="A1" s="127" t="s">
        <v>381</v>
      </c>
    </row>
    <row r="2" spans="1:4" x14ac:dyDescent="0.2">
      <c r="A2" s="129" t="s">
        <v>328</v>
      </c>
    </row>
    <row r="3" spans="1:4" s="160" customFormat="1" ht="28.35" customHeight="1" x14ac:dyDescent="0.2">
      <c r="A3" s="170" t="s">
        <v>449</v>
      </c>
      <c r="B3" s="171">
        <v>2020</v>
      </c>
      <c r="C3" s="171">
        <v>2021</v>
      </c>
      <c r="D3" s="171">
        <v>2022</v>
      </c>
    </row>
    <row r="4" spans="1:4" s="165" customFormat="1" x14ac:dyDescent="0.2">
      <c r="A4" s="164" t="s">
        <v>108</v>
      </c>
      <c r="B4" s="323">
        <f>SUM(B5:B10)</f>
        <v>932961615</v>
      </c>
      <c r="C4" s="323">
        <f t="shared" ref="C4:D4" si="0">SUM(C5:C10)</f>
        <v>985691519</v>
      </c>
      <c r="D4" s="323">
        <f t="shared" si="0"/>
        <v>1033816195</v>
      </c>
    </row>
    <row r="5" spans="1:4" s="163" customFormat="1" x14ac:dyDescent="0.2">
      <c r="A5" s="161" t="s">
        <v>97</v>
      </c>
      <c r="B5" s="321"/>
      <c r="C5" s="321"/>
      <c r="D5" s="321"/>
    </row>
    <row r="6" spans="1:4" s="163" customFormat="1" x14ac:dyDescent="0.2">
      <c r="A6" s="161" t="s">
        <v>98</v>
      </c>
      <c r="B6" s="321">
        <v>726499203</v>
      </c>
      <c r="C6" s="321">
        <v>809482216</v>
      </c>
      <c r="D6" s="321">
        <v>814203224</v>
      </c>
    </row>
    <row r="7" spans="1:4" s="163" customFormat="1" x14ac:dyDescent="0.2">
      <c r="A7" s="161" t="s">
        <v>99</v>
      </c>
      <c r="B7" s="321">
        <v>53284179</v>
      </c>
      <c r="C7" s="321">
        <v>46988048</v>
      </c>
      <c r="D7" s="321">
        <v>44060538</v>
      </c>
    </row>
    <row r="8" spans="1:4" s="163" customFormat="1" x14ac:dyDescent="0.2">
      <c r="A8" s="161" t="s">
        <v>100</v>
      </c>
      <c r="B8" s="321">
        <v>150068283</v>
      </c>
      <c r="C8" s="321">
        <v>126111305</v>
      </c>
      <c r="D8" s="321">
        <v>172295768</v>
      </c>
    </row>
    <row r="9" spans="1:4" s="163" customFormat="1" x14ac:dyDescent="0.2">
      <c r="A9" s="161" t="s">
        <v>128</v>
      </c>
      <c r="B9" s="321"/>
      <c r="C9" s="321"/>
      <c r="D9" s="321"/>
    </row>
    <row r="10" spans="1:4" s="163" customFormat="1" x14ac:dyDescent="0.2">
      <c r="A10" s="161" t="s">
        <v>129</v>
      </c>
      <c r="B10" s="321">
        <v>3109950</v>
      </c>
      <c r="C10" s="321">
        <v>3109950</v>
      </c>
      <c r="D10" s="321">
        <v>3256665</v>
      </c>
    </row>
    <row r="11" spans="1:4" s="163" customFormat="1" x14ac:dyDescent="0.2">
      <c r="A11" s="164" t="s">
        <v>96</v>
      </c>
      <c r="B11" s="323">
        <f>SUM(B12:B15)</f>
        <v>200220750</v>
      </c>
      <c r="C11" s="323">
        <f t="shared" ref="C11:D11" si="1">SUM(C12:C15)</f>
        <v>66419170</v>
      </c>
      <c r="D11" s="323">
        <f t="shared" si="1"/>
        <v>135692219</v>
      </c>
    </row>
    <row r="12" spans="1:4" s="163" customFormat="1" x14ac:dyDescent="0.2">
      <c r="A12" s="161" t="s">
        <v>127</v>
      </c>
      <c r="B12" s="321"/>
      <c r="C12" s="321"/>
      <c r="D12" s="321"/>
    </row>
    <row r="13" spans="1:4" s="163" customFormat="1" x14ac:dyDescent="0.2">
      <c r="A13" s="161" t="s">
        <v>130</v>
      </c>
      <c r="B13" s="321"/>
      <c r="C13" s="321"/>
      <c r="D13" s="321"/>
    </row>
    <row r="14" spans="1:4" s="163" customFormat="1" x14ac:dyDescent="0.2">
      <c r="A14" s="161" t="s">
        <v>105</v>
      </c>
      <c r="B14" s="321">
        <v>199817750</v>
      </c>
      <c r="C14" s="321">
        <v>65810796</v>
      </c>
      <c r="D14" s="321">
        <v>135692219</v>
      </c>
    </row>
    <row r="15" spans="1:4" s="163" customFormat="1" x14ac:dyDescent="0.2">
      <c r="A15" s="161" t="s">
        <v>106</v>
      </c>
      <c r="B15" s="321">
        <v>403000</v>
      </c>
      <c r="C15" s="321">
        <v>608374</v>
      </c>
      <c r="D15" s="321"/>
    </row>
    <row r="16" spans="1:4" s="163" customFormat="1" x14ac:dyDescent="0.2">
      <c r="A16" s="164" t="s">
        <v>83</v>
      </c>
      <c r="B16" s="323"/>
      <c r="C16" s="323"/>
      <c r="D16" s="323"/>
    </row>
    <row r="17" spans="1:4" s="163" customFormat="1" x14ac:dyDescent="0.2">
      <c r="A17" s="161" t="s">
        <v>107</v>
      </c>
      <c r="B17" s="321"/>
      <c r="C17" s="321"/>
      <c r="D17" s="321"/>
    </row>
    <row r="18" spans="1:4" s="167" customFormat="1" ht="18" customHeight="1" x14ac:dyDescent="0.2">
      <c r="A18" s="166" t="s">
        <v>316</v>
      </c>
      <c r="B18" s="322">
        <f>B16+B11+B4</f>
        <v>1133182365</v>
      </c>
      <c r="C18" s="322">
        <f t="shared" ref="C18:D18" si="2">C16+C11+C4</f>
        <v>1052110689</v>
      </c>
      <c r="D18" s="322">
        <f t="shared" si="2"/>
        <v>1169508414</v>
      </c>
    </row>
    <row r="20" spans="1:4" s="160" customFormat="1" ht="28.35" customHeight="1" x14ac:dyDescent="0.2">
      <c r="A20" s="170" t="s">
        <v>450</v>
      </c>
      <c r="B20" s="171">
        <v>2020</v>
      </c>
      <c r="C20" s="171">
        <v>2021</v>
      </c>
      <c r="D20" s="171">
        <v>2022</v>
      </c>
    </row>
    <row r="21" spans="1:4" s="165" customFormat="1" x14ac:dyDescent="0.2">
      <c r="A21" s="164" t="s">
        <v>108</v>
      </c>
      <c r="B21" s="323">
        <f>SUM(B22:B27)</f>
        <v>1087357217</v>
      </c>
      <c r="C21" s="323">
        <f t="shared" ref="C21:D21" si="3">SUM(C22:C27)</f>
        <v>1104486122</v>
      </c>
      <c r="D21" s="323">
        <f t="shared" si="3"/>
        <v>1033816195</v>
      </c>
    </row>
    <row r="22" spans="1:4" s="163" customFormat="1" x14ac:dyDescent="0.2">
      <c r="A22" s="161" t="s">
        <v>97</v>
      </c>
      <c r="B22" s="321"/>
      <c r="C22" s="321"/>
      <c r="D22" s="321"/>
    </row>
    <row r="23" spans="1:4" s="163" customFormat="1" x14ac:dyDescent="0.2">
      <c r="A23" s="161" t="s">
        <v>98</v>
      </c>
      <c r="B23" s="321">
        <v>785914834</v>
      </c>
      <c r="C23" s="321">
        <v>853609560</v>
      </c>
      <c r="D23" s="321">
        <v>814203224</v>
      </c>
    </row>
    <row r="24" spans="1:4" s="163" customFormat="1" x14ac:dyDescent="0.2">
      <c r="A24" s="161" t="s">
        <v>99</v>
      </c>
      <c r="B24" s="321">
        <v>48915343</v>
      </c>
      <c r="C24" s="321">
        <v>49373632</v>
      </c>
      <c r="D24" s="321">
        <v>44060538</v>
      </c>
    </row>
    <row r="25" spans="1:4" s="163" customFormat="1" x14ac:dyDescent="0.2">
      <c r="A25" s="161" t="s">
        <v>100</v>
      </c>
      <c r="B25" s="321">
        <v>181113926</v>
      </c>
      <c r="C25" s="321">
        <v>190230556</v>
      </c>
      <c r="D25" s="321">
        <v>172295768</v>
      </c>
    </row>
    <row r="26" spans="1:4" s="163" customFormat="1" x14ac:dyDescent="0.2">
      <c r="A26" s="161" t="s">
        <v>128</v>
      </c>
      <c r="B26" s="321"/>
      <c r="C26" s="321"/>
      <c r="D26" s="321"/>
    </row>
    <row r="27" spans="1:4" s="163" customFormat="1" x14ac:dyDescent="0.2">
      <c r="A27" s="161" t="s">
        <v>129</v>
      </c>
      <c r="B27" s="321">
        <v>71413114</v>
      </c>
      <c r="C27" s="321">
        <v>11272374</v>
      </c>
      <c r="D27" s="321">
        <v>3256665</v>
      </c>
    </row>
    <row r="28" spans="1:4" s="163" customFormat="1" x14ac:dyDescent="0.2">
      <c r="A28" s="164" t="s">
        <v>96</v>
      </c>
      <c r="B28" s="323">
        <f>SUM(B29:B32)</f>
        <v>265895981</v>
      </c>
      <c r="C28" s="323">
        <f t="shared" ref="C28:D28" si="4">SUM(C29:C32)</f>
        <v>10930468</v>
      </c>
      <c r="D28" s="323">
        <f t="shared" si="4"/>
        <v>135692219</v>
      </c>
    </row>
    <row r="29" spans="1:4" s="163" customFormat="1" x14ac:dyDescent="0.2">
      <c r="A29" s="161" t="s">
        <v>127</v>
      </c>
      <c r="B29" s="321"/>
      <c r="C29" s="321">
        <v>283950</v>
      </c>
      <c r="D29" s="321"/>
    </row>
    <row r="30" spans="1:4" s="163" customFormat="1" x14ac:dyDescent="0.2">
      <c r="A30" s="161" t="s">
        <v>130</v>
      </c>
      <c r="B30" s="321"/>
      <c r="C30" s="321"/>
      <c r="D30" s="321"/>
    </row>
    <row r="31" spans="1:4" s="163" customFormat="1" x14ac:dyDescent="0.2">
      <c r="A31" s="161" t="s">
        <v>105</v>
      </c>
      <c r="B31" s="321">
        <v>265492981</v>
      </c>
      <c r="C31" s="321">
        <v>10080544</v>
      </c>
      <c r="D31" s="321">
        <v>135692219</v>
      </c>
    </row>
    <row r="32" spans="1:4" s="163" customFormat="1" x14ac:dyDescent="0.2">
      <c r="A32" s="161" t="s">
        <v>106</v>
      </c>
      <c r="B32" s="321">
        <v>403000</v>
      </c>
      <c r="C32" s="321">
        <v>565974</v>
      </c>
      <c r="D32" s="321"/>
    </row>
    <row r="33" spans="1:4" s="163" customFormat="1" x14ac:dyDescent="0.2">
      <c r="A33" s="164" t="s">
        <v>83</v>
      </c>
      <c r="B33" s="323"/>
      <c r="C33" s="323"/>
      <c r="D33" s="323"/>
    </row>
    <row r="34" spans="1:4" s="163" customFormat="1" x14ac:dyDescent="0.2">
      <c r="A34" s="161" t="s">
        <v>107</v>
      </c>
      <c r="B34" s="321"/>
      <c r="C34" s="321"/>
      <c r="D34" s="321"/>
    </row>
    <row r="35" spans="1:4" s="167" customFormat="1" ht="18" customHeight="1" x14ac:dyDescent="0.2">
      <c r="A35" s="166" t="s">
        <v>317</v>
      </c>
      <c r="B35" s="322">
        <f>B33+B28+B21</f>
        <v>1353253198</v>
      </c>
      <c r="C35" s="322">
        <f t="shared" ref="C35:D35" si="5">C33+C28+C21</f>
        <v>1115416590</v>
      </c>
      <c r="D35" s="322">
        <f t="shared" si="5"/>
        <v>1169508414</v>
      </c>
    </row>
    <row r="37" spans="1:4" s="160" customFormat="1" ht="28.35" customHeight="1" x14ac:dyDescent="0.2">
      <c r="A37" s="170" t="s">
        <v>451</v>
      </c>
      <c r="B37" s="171">
        <v>2020</v>
      </c>
      <c r="C37" s="171">
        <v>2021</v>
      </c>
      <c r="D37" s="171">
        <v>2022</v>
      </c>
    </row>
    <row r="38" spans="1:4" s="165" customFormat="1" x14ac:dyDescent="0.2">
      <c r="A38" s="164" t="s">
        <v>108</v>
      </c>
      <c r="B38" s="323">
        <f>SUM(B39:B44)</f>
        <v>1065550636.7199991</v>
      </c>
      <c r="C38" s="323">
        <f t="shared" ref="C38" si="6">SUM(C39:C44)</f>
        <v>1104486122</v>
      </c>
      <c r="D38" s="323">
        <f t="shared" ref="D38" si="7">SUM(D39:D44)</f>
        <v>1033816195</v>
      </c>
    </row>
    <row r="39" spans="1:4" s="163" customFormat="1" x14ac:dyDescent="0.2">
      <c r="A39" s="161" t="s">
        <v>97</v>
      </c>
      <c r="B39" s="321"/>
      <c r="C39" s="321"/>
      <c r="D39" s="321"/>
    </row>
    <row r="40" spans="1:4" s="163" customFormat="1" x14ac:dyDescent="0.2">
      <c r="A40" s="161" t="s">
        <v>98</v>
      </c>
      <c r="B40" s="321">
        <v>784355990.71999907</v>
      </c>
      <c r="C40" s="321">
        <v>853609560</v>
      </c>
      <c r="D40" s="321">
        <v>814203224</v>
      </c>
    </row>
    <row r="41" spans="1:4" s="163" customFormat="1" x14ac:dyDescent="0.2">
      <c r="A41" s="161" t="s">
        <v>99</v>
      </c>
      <c r="B41" s="321">
        <v>48680376.530000009</v>
      </c>
      <c r="C41" s="321">
        <v>49373632</v>
      </c>
      <c r="D41" s="321">
        <v>44060538</v>
      </c>
    </row>
    <row r="42" spans="1:4" s="163" customFormat="1" x14ac:dyDescent="0.2">
      <c r="A42" s="161" t="s">
        <v>100</v>
      </c>
      <c r="B42" s="321">
        <v>165147029.04000008</v>
      </c>
      <c r="C42" s="321">
        <v>190230556</v>
      </c>
      <c r="D42" s="321">
        <v>172295768</v>
      </c>
    </row>
    <row r="43" spans="1:4" s="163" customFormat="1" x14ac:dyDescent="0.2">
      <c r="A43" s="161" t="s">
        <v>128</v>
      </c>
      <c r="B43" s="321"/>
      <c r="C43" s="321"/>
      <c r="D43" s="321"/>
    </row>
    <row r="44" spans="1:4" s="163" customFormat="1" x14ac:dyDescent="0.2">
      <c r="A44" s="161" t="s">
        <v>129</v>
      </c>
      <c r="B44" s="321">
        <v>67367240.430000007</v>
      </c>
      <c r="C44" s="321">
        <v>11272374</v>
      </c>
      <c r="D44" s="321">
        <v>3256665</v>
      </c>
    </row>
    <row r="45" spans="1:4" s="163" customFormat="1" x14ac:dyDescent="0.2">
      <c r="A45" s="164" t="s">
        <v>96</v>
      </c>
      <c r="B45" s="323">
        <f>SUM(B46:B49)</f>
        <v>215032235.56000003</v>
      </c>
      <c r="C45" s="323">
        <f t="shared" ref="C45" si="8">SUM(C46:C49)</f>
        <v>10930468</v>
      </c>
      <c r="D45" s="323">
        <f t="shared" ref="D45" si="9">SUM(D46:D49)</f>
        <v>135692219</v>
      </c>
    </row>
    <row r="46" spans="1:4" s="163" customFormat="1" x14ac:dyDescent="0.2">
      <c r="A46" s="161" t="s">
        <v>127</v>
      </c>
      <c r="B46" s="321">
        <v>149064</v>
      </c>
      <c r="C46" s="321">
        <v>283950</v>
      </c>
      <c r="D46" s="321"/>
    </row>
    <row r="47" spans="1:4" s="163" customFormat="1" x14ac:dyDescent="0.2">
      <c r="A47" s="161" t="s">
        <v>130</v>
      </c>
      <c r="B47" s="321"/>
      <c r="C47" s="321"/>
      <c r="D47" s="321"/>
    </row>
    <row r="48" spans="1:4" s="163" customFormat="1" x14ac:dyDescent="0.2">
      <c r="A48" s="161" t="s">
        <v>105</v>
      </c>
      <c r="B48" s="321">
        <v>214593171.56000003</v>
      </c>
      <c r="C48" s="321">
        <v>10080544</v>
      </c>
      <c r="D48" s="321">
        <v>135692219</v>
      </c>
    </row>
    <row r="49" spans="1:4" s="163" customFormat="1" x14ac:dyDescent="0.2">
      <c r="A49" s="161" t="s">
        <v>106</v>
      </c>
      <c r="B49" s="321">
        <v>290000</v>
      </c>
      <c r="C49" s="321">
        <v>565974</v>
      </c>
      <c r="D49" s="321"/>
    </row>
    <row r="50" spans="1:4" s="163" customFormat="1" x14ac:dyDescent="0.2">
      <c r="A50" s="164" t="s">
        <v>83</v>
      </c>
      <c r="B50" s="323"/>
      <c r="C50" s="323"/>
      <c r="D50" s="323"/>
    </row>
    <row r="51" spans="1:4" s="163" customFormat="1" x14ac:dyDescent="0.2">
      <c r="A51" s="161" t="s">
        <v>107</v>
      </c>
      <c r="B51" s="321"/>
      <c r="C51" s="321"/>
      <c r="D51" s="321"/>
    </row>
    <row r="52" spans="1:4" s="167" customFormat="1" ht="18" customHeight="1" x14ac:dyDescent="0.2">
      <c r="A52" s="308" t="s">
        <v>318</v>
      </c>
      <c r="B52" s="322">
        <f>B50+B45+B38</f>
        <v>1280582872.279999</v>
      </c>
      <c r="C52" s="322">
        <f t="shared" ref="C52" si="10">C50+C45+C38</f>
        <v>1115416590</v>
      </c>
      <c r="D52" s="322">
        <f t="shared" ref="D52" si="11">D50+D45+D38</f>
        <v>1169508414</v>
      </c>
    </row>
    <row r="53" spans="1:4" x14ac:dyDescent="0.2">
      <c r="A53" s="309"/>
    </row>
    <row r="54" spans="1:4" ht="25.5" x14ac:dyDescent="0.2">
      <c r="A54" s="170" t="s">
        <v>452</v>
      </c>
      <c r="B54" s="171">
        <v>2020</v>
      </c>
      <c r="C54" s="171">
        <v>2021</v>
      </c>
      <c r="D54" s="171">
        <v>2022</v>
      </c>
    </row>
    <row r="55" spans="1:4" x14ac:dyDescent="0.2">
      <c r="A55" s="164" t="s">
        <v>108</v>
      </c>
      <c r="B55" s="323">
        <f>SUM(B56:B61)</f>
        <v>10316344</v>
      </c>
      <c r="C55" s="323">
        <f t="shared" ref="C55" si="12">SUM(C56:C61)</f>
        <v>7465367</v>
      </c>
      <c r="D55" s="323">
        <f t="shared" ref="D55" si="13">SUM(D56:D61)</f>
        <v>5459310</v>
      </c>
    </row>
    <row r="56" spans="1:4" x14ac:dyDescent="0.2">
      <c r="A56" s="161" t="s">
        <v>97</v>
      </c>
      <c r="B56" s="321"/>
      <c r="C56" s="321"/>
      <c r="D56" s="321"/>
    </row>
    <row r="57" spans="1:4" x14ac:dyDescent="0.2">
      <c r="A57" s="161" t="s">
        <v>98</v>
      </c>
      <c r="B57" s="321"/>
      <c r="C57" s="321"/>
      <c r="D57" s="321"/>
    </row>
    <row r="58" spans="1:4" x14ac:dyDescent="0.2">
      <c r="A58" s="161" t="s">
        <v>99</v>
      </c>
      <c r="B58" s="321"/>
      <c r="C58" s="321"/>
      <c r="D58" s="321"/>
    </row>
    <row r="59" spans="1:4" x14ac:dyDescent="0.2">
      <c r="A59" s="161" t="s">
        <v>100</v>
      </c>
      <c r="B59" s="321">
        <v>10281044</v>
      </c>
      <c r="C59" s="321">
        <v>7430067</v>
      </c>
      <c r="D59" s="321">
        <v>5459310</v>
      </c>
    </row>
    <row r="60" spans="1:4" x14ac:dyDescent="0.2">
      <c r="A60" s="161" t="s">
        <v>128</v>
      </c>
      <c r="B60" s="321"/>
      <c r="C60" s="321"/>
      <c r="D60" s="321"/>
    </row>
    <row r="61" spans="1:4" x14ac:dyDescent="0.2">
      <c r="A61" s="161" t="s">
        <v>129</v>
      </c>
      <c r="B61" s="321">
        <v>35300</v>
      </c>
      <c r="C61" s="321">
        <v>35300</v>
      </c>
      <c r="D61" s="321"/>
    </row>
    <row r="62" spans="1:4" x14ac:dyDescent="0.2">
      <c r="A62" s="164" t="s">
        <v>96</v>
      </c>
      <c r="B62" s="323">
        <f>SUM(B63:B66)</f>
        <v>1744962</v>
      </c>
      <c r="C62" s="323">
        <f t="shared" ref="C62" si="14">SUM(C63:C66)</f>
        <v>0</v>
      </c>
      <c r="D62" s="323">
        <f t="shared" ref="D62" si="15">SUM(D63:D66)</f>
        <v>435253</v>
      </c>
    </row>
    <row r="63" spans="1:4" x14ac:dyDescent="0.2">
      <c r="A63" s="161" t="s">
        <v>127</v>
      </c>
      <c r="B63" s="321"/>
      <c r="C63" s="321"/>
      <c r="D63" s="321"/>
    </row>
    <row r="64" spans="1:4" x14ac:dyDescent="0.2">
      <c r="A64" s="161" t="s">
        <v>130</v>
      </c>
      <c r="B64" s="321"/>
      <c r="C64" s="321"/>
      <c r="D64" s="321"/>
    </row>
    <row r="65" spans="1:4" x14ac:dyDescent="0.2">
      <c r="A65" s="161" t="s">
        <v>105</v>
      </c>
      <c r="B65" s="321">
        <v>1744962</v>
      </c>
      <c r="C65" s="321"/>
      <c r="D65" s="321"/>
    </row>
    <row r="66" spans="1:4" x14ac:dyDescent="0.2">
      <c r="A66" s="161" t="s">
        <v>106</v>
      </c>
      <c r="B66" s="321"/>
      <c r="C66" s="321"/>
      <c r="D66" s="321">
        <v>435253</v>
      </c>
    </row>
    <row r="67" spans="1:4" x14ac:dyDescent="0.2">
      <c r="A67" s="164" t="s">
        <v>83</v>
      </c>
      <c r="B67" s="323"/>
      <c r="C67" s="323"/>
      <c r="D67" s="323"/>
    </row>
    <row r="68" spans="1:4" x14ac:dyDescent="0.2">
      <c r="A68" s="161" t="s">
        <v>107</v>
      </c>
      <c r="B68" s="321"/>
      <c r="C68" s="321"/>
      <c r="D68" s="321"/>
    </row>
    <row r="69" spans="1:4" x14ac:dyDescent="0.2">
      <c r="A69" s="166" t="s">
        <v>316</v>
      </c>
      <c r="B69" s="322">
        <f>B67+B62+B55</f>
        <v>12061306</v>
      </c>
      <c r="C69" s="322">
        <f t="shared" ref="C69:D69" si="16">C67+C62+C55</f>
        <v>7465367</v>
      </c>
      <c r="D69" s="322">
        <f t="shared" si="16"/>
        <v>5894563</v>
      </c>
    </row>
    <row r="71" spans="1:4" ht="25.5" x14ac:dyDescent="0.2">
      <c r="A71" s="170" t="s">
        <v>453</v>
      </c>
      <c r="B71" s="171">
        <v>2020</v>
      </c>
      <c r="C71" s="171">
        <v>2021</v>
      </c>
      <c r="D71" s="171">
        <v>2022</v>
      </c>
    </row>
    <row r="72" spans="1:4" x14ac:dyDescent="0.2">
      <c r="A72" s="164" t="s">
        <v>108</v>
      </c>
      <c r="B72" s="323">
        <f>SUM(B73:B78)</f>
        <v>11674886</v>
      </c>
      <c r="C72" s="323">
        <f t="shared" ref="C72:D72" si="17">SUM(C73:C78)</f>
        <v>12484511</v>
      </c>
      <c r="D72" s="323">
        <f t="shared" si="17"/>
        <v>5459310</v>
      </c>
    </row>
    <row r="73" spans="1:4" x14ac:dyDescent="0.2">
      <c r="A73" s="161" t="s">
        <v>97</v>
      </c>
      <c r="B73" s="321"/>
      <c r="C73" s="321"/>
      <c r="D73" s="321"/>
    </row>
    <row r="74" spans="1:4" x14ac:dyDescent="0.2">
      <c r="A74" s="161" t="s">
        <v>98</v>
      </c>
      <c r="B74" s="321"/>
      <c r="C74" s="321"/>
      <c r="D74" s="321"/>
    </row>
    <row r="75" spans="1:4" x14ac:dyDescent="0.2">
      <c r="A75" s="161" t="s">
        <v>99</v>
      </c>
      <c r="C75" s="321"/>
      <c r="D75" s="321"/>
    </row>
    <row r="76" spans="1:4" x14ac:dyDescent="0.2">
      <c r="A76" s="161" t="s">
        <v>100</v>
      </c>
      <c r="B76" s="321">
        <v>11444260</v>
      </c>
      <c r="C76" s="321">
        <v>12393191</v>
      </c>
      <c r="D76" s="321">
        <v>5459310</v>
      </c>
    </row>
    <row r="77" spans="1:4" x14ac:dyDescent="0.2">
      <c r="A77" s="161" t="s">
        <v>128</v>
      </c>
      <c r="B77" s="321"/>
      <c r="C77" s="321"/>
      <c r="D77" s="321"/>
    </row>
    <row r="78" spans="1:4" x14ac:dyDescent="0.2">
      <c r="A78" s="161" t="s">
        <v>129</v>
      </c>
      <c r="B78" s="321">
        <v>230626</v>
      </c>
      <c r="C78" s="321">
        <v>91320</v>
      </c>
      <c r="D78" s="321"/>
    </row>
    <row r="79" spans="1:4" x14ac:dyDescent="0.2">
      <c r="A79" s="164" t="s">
        <v>96</v>
      </c>
      <c r="B79" s="323">
        <f>SUM(B80:B83)</f>
        <v>3565346</v>
      </c>
      <c r="C79" s="323">
        <f t="shared" ref="C79:D79" si="18">SUM(C80:C83)</f>
        <v>1421143</v>
      </c>
      <c r="D79" s="323">
        <f t="shared" si="18"/>
        <v>435253</v>
      </c>
    </row>
    <row r="80" spans="1:4" x14ac:dyDescent="0.2">
      <c r="A80" s="161" t="s">
        <v>127</v>
      </c>
      <c r="B80" s="321"/>
      <c r="C80" s="321"/>
      <c r="D80" s="321"/>
    </row>
    <row r="81" spans="1:4" x14ac:dyDescent="0.2">
      <c r="A81" s="161" t="s">
        <v>130</v>
      </c>
      <c r="B81" s="321"/>
      <c r="C81" s="321"/>
      <c r="D81" s="321"/>
    </row>
    <row r="82" spans="1:4" x14ac:dyDescent="0.2">
      <c r="A82" s="161" t="s">
        <v>105</v>
      </c>
      <c r="B82" s="321">
        <v>3019346</v>
      </c>
      <c r="C82" s="321">
        <v>1091143</v>
      </c>
      <c r="D82" s="321"/>
    </row>
    <row r="83" spans="1:4" x14ac:dyDescent="0.2">
      <c r="A83" s="161" t="s">
        <v>106</v>
      </c>
      <c r="B83" s="321">
        <v>546000</v>
      </c>
      <c r="C83" s="321">
        <v>330000</v>
      </c>
      <c r="D83" s="321">
        <v>435253</v>
      </c>
    </row>
    <row r="84" spans="1:4" x14ac:dyDescent="0.2">
      <c r="A84" s="164" t="s">
        <v>83</v>
      </c>
      <c r="B84" s="323"/>
      <c r="C84" s="323"/>
      <c r="D84" s="323"/>
    </row>
    <row r="85" spans="1:4" x14ac:dyDescent="0.2">
      <c r="A85" s="161" t="s">
        <v>107</v>
      </c>
      <c r="B85" s="321"/>
      <c r="C85" s="321"/>
      <c r="D85" s="321"/>
    </row>
    <row r="86" spans="1:4" x14ac:dyDescent="0.2">
      <c r="A86" s="166" t="s">
        <v>317</v>
      </c>
      <c r="B86" s="322">
        <f>B84+B79+B72</f>
        <v>15240232</v>
      </c>
      <c r="C86" s="322">
        <f t="shared" ref="C86:D86" si="19">C84+C79+C72</f>
        <v>13905654</v>
      </c>
      <c r="D86" s="322">
        <f t="shared" si="19"/>
        <v>5894563</v>
      </c>
    </row>
    <row r="88" spans="1:4" ht="25.5" x14ac:dyDescent="0.2">
      <c r="A88" s="170" t="s">
        <v>454</v>
      </c>
      <c r="B88" s="171">
        <v>2020</v>
      </c>
      <c r="C88" s="171">
        <v>2021</v>
      </c>
      <c r="D88" s="171">
        <v>2022</v>
      </c>
    </row>
    <row r="89" spans="1:4" x14ac:dyDescent="0.2">
      <c r="A89" s="164" t="s">
        <v>108</v>
      </c>
      <c r="B89" s="323">
        <f>SUM(B90:B95)</f>
        <v>7479674.3200000031</v>
      </c>
      <c r="C89" s="323">
        <f t="shared" ref="C89" si="20">SUM(C90:C95)</f>
        <v>12484511</v>
      </c>
      <c r="D89" s="323">
        <f t="shared" ref="D89" si="21">SUM(D90:D95)</f>
        <v>5459310</v>
      </c>
    </row>
    <row r="90" spans="1:4" x14ac:dyDescent="0.2">
      <c r="A90" s="161" t="s">
        <v>97</v>
      </c>
      <c r="B90" s="321"/>
      <c r="C90" s="321"/>
      <c r="D90" s="321"/>
    </row>
    <row r="91" spans="1:4" x14ac:dyDescent="0.2">
      <c r="A91" s="161" t="s">
        <v>98</v>
      </c>
      <c r="B91" s="321"/>
      <c r="C91" s="321"/>
      <c r="D91" s="321"/>
    </row>
    <row r="92" spans="1:4" x14ac:dyDescent="0.2">
      <c r="A92" s="161" t="s">
        <v>99</v>
      </c>
      <c r="B92" s="321"/>
      <c r="C92" s="321"/>
      <c r="D92" s="321"/>
    </row>
    <row r="93" spans="1:4" x14ac:dyDescent="0.2">
      <c r="A93" s="161" t="s">
        <v>100</v>
      </c>
      <c r="B93" s="321">
        <v>7279637.0700000031</v>
      </c>
      <c r="C93" s="321">
        <v>12393191</v>
      </c>
      <c r="D93" s="321">
        <v>5459310</v>
      </c>
    </row>
    <row r="94" spans="1:4" x14ac:dyDescent="0.2">
      <c r="A94" s="161" t="s">
        <v>128</v>
      </c>
      <c r="B94" s="321"/>
      <c r="C94" s="321"/>
      <c r="D94" s="321"/>
    </row>
    <row r="95" spans="1:4" x14ac:dyDescent="0.2">
      <c r="A95" s="161" t="s">
        <v>129</v>
      </c>
      <c r="B95" s="321">
        <v>200037.25000000003</v>
      </c>
      <c r="C95" s="321">
        <v>91320</v>
      </c>
      <c r="D95" s="321"/>
    </row>
    <row r="96" spans="1:4" x14ac:dyDescent="0.2">
      <c r="A96" s="164" t="s">
        <v>96</v>
      </c>
      <c r="B96" s="323">
        <f>SUM(B97:B100)</f>
        <v>1228571.8199999998</v>
      </c>
      <c r="C96" s="323">
        <f t="shared" ref="C96" si="22">SUM(C97:C100)</f>
        <v>1421143</v>
      </c>
      <c r="D96" s="323">
        <f t="shared" ref="D96" si="23">SUM(D97:D100)</f>
        <v>435253</v>
      </c>
    </row>
    <row r="97" spans="1:4" x14ac:dyDescent="0.2">
      <c r="A97" s="161" t="s">
        <v>127</v>
      </c>
      <c r="B97" s="321"/>
      <c r="C97" s="321"/>
      <c r="D97" s="321"/>
    </row>
    <row r="98" spans="1:4" x14ac:dyDescent="0.2">
      <c r="A98" s="161" t="s">
        <v>130</v>
      </c>
      <c r="B98" s="321"/>
      <c r="C98" s="321"/>
      <c r="D98" s="321"/>
    </row>
    <row r="99" spans="1:4" x14ac:dyDescent="0.2">
      <c r="A99" s="161" t="s">
        <v>105</v>
      </c>
      <c r="B99" s="321">
        <v>820571.82</v>
      </c>
      <c r="C99" s="321">
        <v>1091143</v>
      </c>
      <c r="D99" s="321"/>
    </row>
    <row r="100" spans="1:4" x14ac:dyDescent="0.2">
      <c r="A100" s="161" t="s">
        <v>106</v>
      </c>
      <c r="B100" s="321">
        <v>408000</v>
      </c>
      <c r="C100" s="321">
        <v>330000</v>
      </c>
      <c r="D100" s="321">
        <v>435253</v>
      </c>
    </row>
    <row r="101" spans="1:4" x14ac:dyDescent="0.2">
      <c r="A101" s="164" t="s">
        <v>83</v>
      </c>
      <c r="B101" s="323"/>
      <c r="C101" s="323"/>
      <c r="D101" s="323"/>
    </row>
    <row r="102" spans="1:4" x14ac:dyDescent="0.2">
      <c r="A102" s="161" t="s">
        <v>107</v>
      </c>
      <c r="B102" s="321"/>
      <c r="C102" s="321"/>
      <c r="D102" s="321"/>
    </row>
    <row r="103" spans="1:4" x14ac:dyDescent="0.2">
      <c r="A103" s="308" t="s">
        <v>318</v>
      </c>
      <c r="B103" s="322">
        <f>B101+B96+B89</f>
        <v>8708246.1400000025</v>
      </c>
      <c r="C103" s="322">
        <f t="shared" ref="C103" si="24">C101+C96+C89</f>
        <v>13905654</v>
      </c>
      <c r="D103" s="322">
        <f t="shared" ref="D103" si="25">D101+D96+D89</f>
        <v>5894563</v>
      </c>
    </row>
    <row r="105" spans="1:4" ht="25.5" x14ac:dyDescent="0.2">
      <c r="A105" s="170" t="s">
        <v>455</v>
      </c>
      <c r="B105" s="171">
        <v>2020</v>
      </c>
      <c r="C105" s="171">
        <v>2021</v>
      </c>
      <c r="D105" s="171">
        <v>2022</v>
      </c>
    </row>
    <row r="106" spans="1:4" x14ac:dyDescent="0.2">
      <c r="A106" s="164" t="s">
        <v>108</v>
      </c>
      <c r="B106" s="323">
        <f>SUM(B107:B112)</f>
        <v>0</v>
      </c>
      <c r="C106" s="323">
        <f t="shared" ref="C106" si="26">SUM(C107:C112)</f>
        <v>0</v>
      </c>
      <c r="D106" s="323">
        <f t="shared" ref="D106" si="27">SUM(D107:D112)</f>
        <v>12798993</v>
      </c>
    </row>
    <row r="107" spans="1:4" x14ac:dyDescent="0.2">
      <c r="A107" s="161" t="s">
        <v>97</v>
      </c>
      <c r="B107" s="321"/>
      <c r="C107" s="321"/>
      <c r="D107" s="321"/>
    </row>
    <row r="108" spans="1:4" x14ac:dyDescent="0.2">
      <c r="A108" s="161" t="s">
        <v>98</v>
      </c>
      <c r="B108" s="321"/>
      <c r="C108" s="321"/>
      <c r="D108" s="321"/>
    </row>
    <row r="109" spans="1:4" x14ac:dyDescent="0.2">
      <c r="A109" s="161" t="s">
        <v>99</v>
      </c>
      <c r="B109" s="321"/>
      <c r="C109" s="321"/>
      <c r="D109" s="321"/>
    </row>
    <row r="110" spans="1:4" x14ac:dyDescent="0.2">
      <c r="A110" s="161" t="s">
        <v>100</v>
      </c>
      <c r="B110" s="321"/>
      <c r="C110" s="321"/>
      <c r="D110" s="321">
        <v>12798993</v>
      </c>
    </row>
    <row r="111" spans="1:4" x14ac:dyDescent="0.2">
      <c r="A111" s="161" t="s">
        <v>128</v>
      </c>
      <c r="B111" s="321"/>
      <c r="C111" s="321"/>
      <c r="D111" s="321"/>
    </row>
    <row r="112" spans="1:4" x14ac:dyDescent="0.2">
      <c r="A112" s="161" t="s">
        <v>129</v>
      </c>
      <c r="B112" s="321"/>
      <c r="C112" s="321"/>
      <c r="D112" s="321"/>
    </row>
    <row r="113" spans="1:4" x14ac:dyDescent="0.2">
      <c r="A113" s="164" t="s">
        <v>96</v>
      </c>
      <c r="B113" s="323">
        <f>SUM(B114:B117)</f>
        <v>0</v>
      </c>
      <c r="C113" s="323">
        <f t="shared" ref="C113" si="28">SUM(C114:C117)</f>
        <v>168504702</v>
      </c>
      <c r="D113" s="323">
        <f t="shared" ref="D113" si="29">SUM(D114:D117)</f>
        <v>0</v>
      </c>
    </row>
    <row r="114" spans="1:4" x14ac:dyDescent="0.2">
      <c r="A114" s="161" t="s">
        <v>127</v>
      </c>
      <c r="B114" s="321"/>
      <c r="C114" s="321"/>
      <c r="D114" s="321"/>
    </row>
    <row r="115" spans="1:4" x14ac:dyDescent="0.2">
      <c r="A115" s="161" t="s">
        <v>130</v>
      </c>
      <c r="B115" s="321"/>
      <c r="C115" s="321"/>
      <c r="D115" s="321"/>
    </row>
    <row r="116" spans="1:4" x14ac:dyDescent="0.2">
      <c r="A116" s="161" t="s">
        <v>105</v>
      </c>
      <c r="B116" s="321"/>
      <c r="C116" s="321">
        <v>168504702</v>
      </c>
      <c r="D116" s="321"/>
    </row>
    <row r="117" spans="1:4" x14ac:dyDescent="0.2">
      <c r="A117" s="161" t="s">
        <v>106</v>
      </c>
      <c r="B117" s="321"/>
      <c r="C117" s="321"/>
      <c r="D117" s="321"/>
    </row>
    <row r="118" spans="1:4" x14ac:dyDescent="0.2">
      <c r="A118" s="164" t="s">
        <v>83</v>
      </c>
      <c r="B118" s="323"/>
      <c r="C118" s="323"/>
      <c r="D118" s="323"/>
    </row>
    <row r="119" spans="1:4" x14ac:dyDescent="0.2">
      <c r="A119" s="161" t="s">
        <v>107</v>
      </c>
      <c r="B119" s="321"/>
      <c r="C119" s="321"/>
      <c r="D119" s="321"/>
    </row>
    <row r="120" spans="1:4" x14ac:dyDescent="0.2">
      <c r="A120" s="166" t="s">
        <v>316</v>
      </c>
      <c r="B120" s="322">
        <f>B118+B113+B106</f>
        <v>0</v>
      </c>
      <c r="C120" s="322">
        <f t="shared" ref="C120:D120" si="30">C118+C113+C106</f>
        <v>168504702</v>
      </c>
      <c r="D120" s="322">
        <f t="shared" si="30"/>
        <v>12798993</v>
      </c>
    </row>
    <row r="122" spans="1:4" ht="25.5" x14ac:dyDescent="0.2">
      <c r="A122" s="170" t="s">
        <v>456</v>
      </c>
      <c r="B122" s="171">
        <v>2020</v>
      </c>
      <c r="C122" s="171">
        <v>2021</v>
      </c>
      <c r="D122" s="171">
        <v>2022</v>
      </c>
    </row>
    <row r="123" spans="1:4" x14ac:dyDescent="0.2">
      <c r="A123" s="164" t="s">
        <v>108</v>
      </c>
      <c r="B123" s="323">
        <f>SUM(B124:B129)</f>
        <v>55917528</v>
      </c>
      <c r="C123" s="323">
        <f t="shared" ref="C123" si="31">SUM(C124:C129)</f>
        <v>40960996</v>
      </c>
      <c r="D123" s="323">
        <f t="shared" ref="D123" si="32">SUM(D124:D129)</f>
        <v>12798993</v>
      </c>
    </row>
    <row r="124" spans="1:4" x14ac:dyDescent="0.2">
      <c r="A124" s="161" t="s">
        <v>97</v>
      </c>
      <c r="B124" s="321"/>
      <c r="C124" s="321"/>
      <c r="D124" s="321"/>
    </row>
    <row r="125" spans="1:4" x14ac:dyDescent="0.2">
      <c r="A125" s="161" t="s">
        <v>98</v>
      </c>
      <c r="B125" s="321">
        <v>25550153</v>
      </c>
      <c r="C125" s="321">
        <v>8200626</v>
      </c>
      <c r="D125" s="321"/>
    </row>
    <row r="126" spans="1:4" x14ac:dyDescent="0.2">
      <c r="A126" s="161" t="s">
        <v>99</v>
      </c>
      <c r="B126" s="321"/>
      <c r="C126" s="321"/>
      <c r="D126" s="321"/>
    </row>
    <row r="127" spans="1:4" x14ac:dyDescent="0.2">
      <c r="A127" s="161" t="s">
        <v>100</v>
      </c>
      <c r="B127" s="321">
        <v>30367375</v>
      </c>
      <c r="C127" s="321">
        <v>32760370</v>
      </c>
      <c r="D127" s="321">
        <v>12798993</v>
      </c>
    </row>
    <row r="128" spans="1:4" x14ac:dyDescent="0.2">
      <c r="A128" s="161" t="s">
        <v>128</v>
      </c>
      <c r="B128" s="321"/>
      <c r="C128" s="321"/>
      <c r="D128" s="321"/>
    </row>
    <row r="129" spans="1:4" x14ac:dyDescent="0.2">
      <c r="A129" s="161" t="s">
        <v>129</v>
      </c>
      <c r="B129" s="321"/>
      <c r="C129" s="321"/>
      <c r="D129" s="321"/>
    </row>
    <row r="130" spans="1:4" x14ac:dyDescent="0.2">
      <c r="A130" s="164" t="s">
        <v>96</v>
      </c>
      <c r="B130" s="323">
        <f>SUM(B131:B134)</f>
        <v>39857117</v>
      </c>
      <c r="C130" s="323">
        <f t="shared" ref="C130" si="33">SUM(C131:C134)</f>
        <v>218630212</v>
      </c>
      <c r="D130" s="323">
        <f t="shared" ref="D130" si="34">SUM(D131:D134)</f>
        <v>0</v>
      </c>
    </row>
    <row r="131" spans="1:4" x14ac:dyDescent="0.2">
      <c r="A131" s="161" t="s">
        <v>127</v>
      </c>
      <c r="B131" s="321"/>
      <c r="C131" s="321"/>
      <c r="D131" s="321"/>
    </row>
    <row r="132" spans="1:4" x14ac:dyDescent="0.2">
      <c r="A132" s="161" t="s">
        <v>130</v>
      </c>
      <c r="B132" s="321"/>
      <c r="C132" s="321"/>
      <c r="D132" s="321"/>
    </row>
    <row r="133" spans="1:4" x14ac:dyDescent="0.2">
      <c r="A133" s="161" t="s">
        <v>105</v>
      </c>
      <c r="B133" s="321">
        <v>39857117</v>
      </c>
      <c r="C133" s="321">
        <v>218630212</v>
      </c>
      <c r="D133" s="321"/>
    </row>
    <row r="134" spans="1:4" x14ac:dyDescent="0.2">
      <c r="A134" s="161" t="s">
        <v>106</v>
      </c>
      <c r="B134" s="321"/>
      <c r="C134" s="321"/>
      <c r="D134" s="321"/>
    </row>
    <row r="135" spans="1:4" x14ac:dyDescent="0.2">
      <c r="A135" s="164" t="s">
        <v>83</v>
      </c>
      <c r="B135" s="323"/>
      <c r="C135" s="323"/>
      <c r="D135" s="323"/>
    </row>
    <row r="136" spans="1:4" x14ac:dyDescent="0.2">
      <c r="A136" s="161" t="s">
        <v>107</v>
      </c>
      <c r="B136" s="321"/>
      <c r="C136" s="321"/>
      <c r="D136" s="321"/>
    </row>
    <row r="137" spans="1:4" x14ac:dyDescent="0.2">
      <c r="A137" s="166" t="s">
        <v>317</v>
      </c>
      <c r="B137" s="322">
        <f>B135+B130+B123</f>
        <v>95774645</v>
      </c>
      <c r="C137" s="322">
        <f t="shared" ref="C137:D137" si="35">C135+C130+C123</f>
        <v>259591208</v>
      </c>
      <c r="D137" s="322">
        <f t="shared" si="35"/>
        <v>12798993</v>
      </c>
    </row>
    <row r="139" spans="1:4" ht="25.5" x14ac:dyDescent="0.2">
      <c r="A139" s="170" t="s">
        <v>457</v>
      </c>
      <c r="B139" s="171">
        <v>2020</v>
      </c>
      <c r="C139" s="171">
        <v>2021</v>
      </c>
      <c r="D139" s="171">
        <v>2022</v>
      </c>
    </row>
    <row r="140" spans="1:4" x14ac:dyDescent="0.2">
      <c r="A140" s="164" t="s">
        <v>108</v>
      </c>
      <c r="B140" s="323">
        <f>SUM(B141:B146)</f>
        <v>52410698.609999999</v>
      </c>
      <c r="C140" s="323">
        <f t="shared" ref="C140" si="36">SUM(C141:C146)</f>
        <v>40960996</v>
      </c>
      <c r="D140" s="323">
        <f t="shared" ref="D140" si="37">SUM(D141:D146)</f>
        <v>12798993</v>
      </c>
    </row>
    <row r="141" spans="1:4" x14ac:dyDescent="0.2">
      <c r="A141" s="161" t="s">
        <v>97</v>
      </c>
      <c r="B141" s="321"/>
      <c r="C141" s="321"/>
      <c r="D141" s="321"/>
    </row>
    <row r="142" spans="1:4" x14ac:dyDescent="0.2">
      <c r="A142" s="161" t="s">
        <v>98</v>
      </c>
      <c r="B142" s="321">
        <v>25153718.940000001</v>
      </c>
      <c r="C142" s="321">
        <v>8200626</v>
      </c>
      <c r="D142" s="321"/>
    </row>
    <row r="143" spans="1:4" x14ac:dyDescent="0.2">
      <c r="A143" s="161" t="s">
        <v>99</v>
      </c>
      <c r="B143" s="321"/>
      <c r="C143" s="321"/>
      <c r="D143" s="321"/>
    </row>
    <row r="144" spans="1:4" x14ac:dyDescent="0.2">
      <c r="A144" s="161" t="s">
        <v>100</v>
      </c>
      <c r="B144" s="321">
        <v>27256979.670000002</v>
      </c>
      <c r="C144" s="321">
        <v>32760370</v>
      </c>
      <c r="D144" s="321">
        <v>12798993</v>
      </c>
    </row>
    <row r="145" spans="1:4" x14ac:dyDescent="0.2">
      <c r="A145" s="161" t="s">
        <v>128</v>
      </c>
      <c r="B145" s="321"/>
      <c r="C145" s="321"/>
      <c r="D145" s="321"/>
    </row>
    <row r="146" spans="1:4" x14ac:dyDescent="0.2">
      <c r="A146" s="161" t="s">
        <v>129</v>
      </c>
      <c r="B146" s="321"/>
      <c r="C146" s="321"/>
      <c r="D146" s="321"/>
    </row>
    <row r="147" spans="1:4" x14ac:dyDescent="0.2">
      <c r="A147" s="164" t="s">
        <v>96</v>
      </c>
      <c r="B147" s="323">
        <f>SUM(B148:B151)</f>
        <v>30011226.730000004</v>
      </c>
      <c r="C147" s="323">
        <f t="shared" ref="C147" si="38">SUM(C148:C151)</f>
        <v>218630212</v>
      </c>
      <c r="D147" s="323">
        <f t="shared" ref="D147" si="39">SUM(D148:D151)</f>
        <v>0</v>
      </c>
    </row>
    <row r="148" spans="1:4" x14ac:dyDescent="0.2">
      <c r="A148" s="161" t="s">
        <v>127</v>
      </c>
      <c r="B148" s="321"/>
      <c r="C148" s="321"/>
      <c r="D148" s="321"/>
    </row>
    <row r="149" spans="1:4" x14ac:dyDescent="0.2">
      <c r="A149" s="161" t="s">
        <v>130</v>
      </c>
      <c r="B149" s="321"/>
      <c r="C149" s="321"/>
      <c r="D149" s="321"/>
    </row>
    <row r="150" spans="1:4" x14ac:dyDescent="0.2">
      <c r="A150" s="161" t="s">
        <v>105</v>
      </c>
      <c r="B150" s="321">
        <v>30011226.730000004</v>
      </c>
      <c r="C150" s="321">
        <v>218630212</v>
      </c>
      <c r="D150" s="321"/>
    </row>
    <row r="151" spans="1:4" x14ac:dyDescent="0.2">
      <c r="A151" s="161" t="s">
        <v>106</v>
      </c>
      <c r="B151" s="321"/>
      <c r="C151" s="321"/>
      <c r="D151" s="321"/>
    </row>
    <row r="152" spans="1:4" x14ac:dyDescent="0.2">
      <c r="A152" s="164" t="s">
        <v>83</v>
      </c>
      <c r="B152" s="323"/>
      <c r="C152" s="323"/>
      <c r="D152" s="323"/>
    </row>
    <row r="153" spans="1:4" x14ac:dyDescent="0.2">
      <c r="A153" s="161" t="s">
        <v>107</v>
      </c>
      <c r="B153" s="321"/>
      <c r="C153" s="321"/>
      <c r="D153" s="321"/>
    </row>
    <row r="154" spans="1:4" x14ac:dyDescent="0.2">
      <c r="A154" s="308" t="s">
        <v>318</v>
      </c>
      <c r="B154" s="322">
        <f>B152+B147+B140</f>
        <v>82421925.340000004</v>
      </c>
      <c r="C154" s="322">
        <f t="shared" ref="C154" si="40">C152+C147+C140</f>
        <v>259591208</v>
      </c>
      <c r="D154" s="322">
        <f t="shared" ref="D154" si="41">D152+D147+D140</f>
        <v>12798993</v>
      </c>
    </row>
    <row r="156" spans="1:4" ht="25.5" x14ac:dyDescent="0.2">
      <c r="A156" s="170" t="s">
        <v>458</v>
      </c>
      <c r="B156" s="171">
        <v>2020</v>
      </c>
      <c r="C156" s="171">
        <v>2021</v>
      </c>
      <c r="D156" s="171">
        <v>2022</v>
      </c>
    </row>
    <row r="157" spans="1:4" x14ac:dyDescent="0.2">
      <c r="A157" s="164" t="s">
        <v>108</v>
      </c>
      <c r="B157" s="323">
        <f>SUM(B158:B163)</f>
        <v>781548</v>
      </c>
      <c r="C157" s="323">
        <f t="shared" ref="C157" si="42">SUM(C158:C163)</f>
        <v>555687</v>
      </c>
      <c r="D157" s="323">
        <f t="shared" ref="D157" si="43">SUM(D158:D163)</f>
        <v>576250</v>
      </c>
    </row>
    <row r="158" spans="1:4" x14ac:dyDescent="0.2">
      <c r="A158" s="161" t="s">
        <v>97</v>
      </c>
      <c r="B158" s="321"/>
      <c r="C158" s="321"/>
      <c r="D158" s="321"/>
    </row>
    <row r="159" spans="1:4" x14ac:dyDescent="0.2">
      <c r="A159" s="161" t="s">
        <v>98</v>
      </c>
      <c r="B159" s="321"/>
      <c r="C159" s="321"/>
      <c r="D159" s="321"/>
    </row>
    <row r="160" spans="1:4" x14ac:dyDescent="0.2">
      <c r="A160" s="161" t="s">
        <v>99</v>
      </c>
      <c r="B160" s="321"/>
      <c r="C160" s="321"/>
      <c r="D160" s="321"/>
    </row>
    <row r="161" spans="1:4" x14ac:dyDescent="0.2">
      <c r="A161" s="161" t="s">
        <v>100</v>
      </c>
      <c r="B161" s="321">
        <v>781548</v>
      </c>
      <c r="C161" s="321">
        <v>555687</v>
      </c>
      <c r="D161" s="321">
        <v>576250</v>
      </c>
    </row>
    <row r="162" spans="1:4" x14ac:dyDescent="0.2">
      <c r="A162" s="161" t="s">
        <v>128</v>
      </c>
      <c r="B162" s="321"/>
      <c r="C162" s="321"/>
      <c r="D162" s="321"/>
    </row>
    <row r="163" spans="1:4" x14ac:dyDescent="0.2">
      <c r="A163" s="161" t="s">
        <v>129</v>
      </c>
      <c r="B163" s="321"/>
      <c r="C163" s="321"/>
      <c r="D163" s="321"/>
    </row>
    <row r="164" spans="1:4" x14ac:dyDescent="0.2">
      <c r="A164" s="164" t="s">
        <v>96</v>
      </c>
      <c r="B164" s="323">
        <f>SUM(B165:B168)</f>
        <v>0</v>
      </c>
      <c r="C164" s="323">
        <f t="shared" ref="C164" si="44">SUM(C165:C168)</f>
        <v>0</v>
      </c>
      <c r="D164" s="323">
        <f t="shared" ref="D164" si="45">SUM(D165:D168)</f>
        <v>0</v>
      </c>
    </row>
    <row r="165" spans="1:4" x14ac:dyDescent="0.2">
      <c r="A165" s="161" t="s">
        <v>127</v>
      </c>
      <c r="B165" s="321"/>
      <c r="C165" s="321"/>
      <c r="D165" s="321"/>
    </row>
    <row r="166" spans="1:4" x14ac:dyDescent="0.2">
      <c r="A166" s="161" t="s">
        <v>130</v>
      </c>
      <c r="B166" s="321"/>
      <c r="C166" s="321"/>
      <c r="D166" s="321"/>
    </row>
    <row r="167" spans="1:4" x14ac:dyDescent="0.2">
      <c r="A167" s="161" t="s">
        <v>105</v>
      </c>
      <c r="B167" s="321"/>
      <c r="C167" s="321"/>
      <c r="D167" s="321"/>
    </row>
    <row r="168" spans="1:4" x14ac:dyDescent="0.2">
      <c r="A168" s="161" t="s">
        <v>106</v>
      </c>
      <c r="B168" s="321"/>
      <c r="C168" s="321"/>
      <c r="D168" s="321"/>
    </row>
    <row r="169" spans="1:4" x14ac:dyDescent="0.2">
      <c r="A169" s="164" t="s">
        <v>83</v>
      </c>
      <c r="B169" s="323"/>
      <c r="C169" s="323"/>
      <c r="D169" s="323"/>
    </row>
    <row r="170" spans="1:4" x14ac:dyDescent="0.2">
      <c r="A170" s="161" t="s">
        <v>107</v>
      </c>
      <c r="B170" s="321"/>
      <c r="C170" s="321"/>
      <c r="D170" s="321"/>
    </row>
    <row r="171" spans="1:4" x14ac:dyDescent="0.2">
      <c r="A171" s="166" t="s">
        <v>316</v>
      </c>
      <c r="B171" s="322">
        <f>B169+B164+B157</f>
        <v>781548</v>
      </c>
      <c r="C171" s="322">
        <f t="shared" ref="C171:D171" si="46">C169+C164+C157</f>
        <v>555687</v>
      </c>
      <c r="D171" s="322">
        <f t="shared" si="46"/>
        <v>576250</v>
      </c>
    </row>
    <row r="173" spans="1:4" ht="25.5" x14ac:dyDescent="0.2">
      <c r="A173" s="170" t="s">
        <v>459</v>
      </c>
      <c r="B173" s="171">
        <v>2020</v>
      </c>
      <c r="C173" s="171">
        <v>2021</v>
      </c>
      <c r="D173" s="171">
        <v>2022</v>
      </c>
    </row>
    <row r="174" spans="1:4" x14ac:dyDescent="0.2">
      <c r="A174" s="164" t="s">
        <v>108</v>
      </c>
      <c r="B174" s="323">
        <f>SUM(B175:B180)</f>
        <v>42834067</v>
      </c>
      <c r="C174" s="323">
        <f t="shared" ref="C174" si="47">SUM(C175:C180)</f>
        <v>37455539</v>
      </c>
      <c r="D174" s="323">
        <f t="shared" ref="D174" si="48">SUM(D175:D180)</f>
        <v>0</v>
      </c>
    </row>
    <row r="175" spans="1:4" x14ac:dyDescent="0.2">
      <c r="A175" s="161" t="s">
        <v>97</v>
      </c>
      <c r="B175" s="321"/>
      <c r="C175" s="321"/>
      <c r="D175" s="321"/>
    </row>
    <row r="176" spans="1:4" x14ac:dyDescent="0.2">
      <c r="A176" s="161" t="s">
        <v>98</v>
      </c>
      <c r="B176" s="321">
        <v>2894964</v>
      </c>
      <c r="C176" s="321">
        <v>1438672</v>
      </c>
      <c r="D176" s="321"/>
    </row>
    <row r="177" spans="1:4" x14ac:dyDescent="0.2">
      <c r="A177" s="161" t="s">
        <v>99</v>
      </c>
      <c r="B177" s="321"/>
      <c r="C177" s="321"/>
      <c r="D177" s="321"/>
    </row>
    <row r="178" spans="1:4" x14ac:dyDescent="0.2">
      <c r="A178" s="161" t="s">
        <v>100</v>
      </c>
      <c r="B178" s="321">
        <v>35073796</v>
      </c>
      <c r="C178" s="321">
        <v>33051024</v>
      </c>
      <c r="D178" s="321"/>
    </row>
    <row r="179" spans="1:4" x14ac:dyDescent="0.2">
      <c r="A179" s="161" t="s">
        <v>128</v>
      </c>
      <c r="B179" s="321"/>
      <c r="C179" s="321"/>
      <c r="D179" s="321"/>
    </row>
    <row r="180" spans="1:4" x14ac:dyDescent="0.2">
      <c r="A180" s="161" t="s">
        <v>129</v>
      </c>
      <c r="B180" s="321">
        <v>4865307</v>
      </c>
      <c r="C180" s="321">
        <v>2965843</v>
      </c>
      <c r="D180" s="321"/>
    </row>
    <row r="181" spans="1:4" x14ac:dyDescent="0.2">
      <c r="A181" s="164" t="s">
        <v>96</v>
      </c>
      <c r="B181" s="323">
        <f>SUM(B182:B185)</f>
        <v>4087258</v>
      </c>
      <c r="C181" s="323">
        <f t="shared" ref="C181" si="49">SUM(C182:C185)</f>
        <v>5136455</v>
      </c>
      <c r="D181" s="323">
        <f t="shared" ref="D181" si="50">SUM(D182:D185)</f>
        <v>576250</v>
      </c>
    </row>
    <row r="182" spans="1:4" x14ac:dyDescent="0.2">
      <c r="A182" s="161" t="s">
        <v>127</v>
      </c>
      <c r="B182" s="321"/>
      <c r="C182" s="321"/>
      <c r="D182" s="321"/>
    </row>
    <row r="183" spans="1:4" x14ac:dyDescent="0.2">
      <c r="A183" s="161" t="s">
        <v>130</v>
      </c>
      <c r="B183" s="321"/>
      <c r="C183" s="321"/>
      <c r="D183" s="321"/>
    </row>
    <row r="184" spans="1:4" x14ac:dyDescent="0.2">
      <c r="A184" s="161" t="s">
        <v>105</v>
      </c>
      <c r="B184" s="321">
        <v>4087258</v>
      </c>
      <c r="C184" s="321">
        <v>5136455</v>
      </c>
      <c r="D184" s="321">
        <v>576250</v>
      </c>
    </row>
    <row r="185" spans="1:4" x14ac:dyDescent="0.2">
      <c r="A185" s="161" t="s">
        <v>106</v>
      </c>
      <c r="B185" s="321"/>
      <c r="C185" s="321"/>
      <c r="D185" s="321"/>
    </row>
    <row r="186" spans="1:4" x14ac:dyDescent="0.2">
      <c r="A186" s="164" t="s">
        <v>83</v>
      </c>
      <c r="B186" s="323"/>
      <c r="C186" s="323"/>
      <c r="D186" s="323"/>
    </row>
    <row r="187" spans="1:4" x14ac:dyDescent="0.2">
      <c r="A187" s="161" t="s">
        <v>107</v>
      </c>
      <c r="B187" s="321"/>
      <c r="C187" s="321"/>
      <c r="D187" s="321"/>
    </row>
    <row r="188" spans="1:4" x14ac:dyDescent="0.2">
      <c r="A188" s="166" t="s">
        <v>317</v>
      </c>
      <c r="B188" s="322">
        <f>B186+B181+B174</f>
        <v>46921325</v>
      </c>
      <c r="C188" s="322">
        <f t="shared" ref="C188:D188" si="51">C186+C181+C174</f>
        <v>42591994</v>
      </c>
      <c r="D188" s="322">
        <f t="shared" si="51"/>
        <v>576250</v>
      </c>
    </row>
    <row r="190" spans="1:4" ht="25.5" x14ac:dyDescent="0.2">
      <c r="A190" s="170" t="s">
        <v>460</v>
      </c>
      <c r="B190" s="171">
        <v>2020</v>
      </c>
      <c r="C190" s="171">
        <v>2021</v>
      </c>
      <c r="D190" s="171">
        <v>2022</v>
      </c>
    </row>
    <row r="191" spans="1:4" x14ac:dyDescent="0.2">
      <c r="A191" s="164" t="s">
        <v>108</v>
      </c>
      <c r="B191" s="323">
        <f>SUM(B192:B197)</f>
        <v>35960282.63000001</v>
      </c>
      <c r="C191" s="323">
        <f t="shared" ref="C191" si="52">SUM(C192:C197)</f>
        <v>37455539</v>
      </c>
      <c r="D191" s="323">
        <f t="shared" ref="D191" si="53">SUM(D192:D197)</f>
        <v>576250</v>
      </c>
    </row>
    <row r="192" spans="1:4" x14ac:dyDescent="0.2">
      <c r="A192" s="161" t="s">
        <v>97</v>
      </c>
      <c r="B192" s="321"/>
      <c r="C192" s="321"/>
      <c r="D192" s="321"/>
    </row>
    <row r="193" spans="1:4" x14ac:dyDescent="0.2">
      <c r="A193" s="161" t="s">
        <v>98</v>
      </c>
      <c r="B193" s="321">
        <v>1451290</v>
      </c>
      <c r="C193" s="321">
        <v>1438672</v>
      </c>
      <c r="D193" s="321"/>
    </row>
    <row r="194" spans="1:4" x14ac:dyDescent="0.2">
      <c r="A194" s="161" t="s">
        <v>99</v>
      </c>
      <c r="B194" s="321"/>
      <c r="C194" s="321"/>
      <c r="D194" s="321"/>
    </row>
    <row r="195" spans="1:4" x14ac:dyDescent="0.2">
      <c r="A195" s="161" t="s">
        <v>100</v>
      </c>
      <c r="B195" s="321">
        <v>29667212.630000006</v>
      </c>
      <c r="C195" s="321">
        <v>33051024</v>
      </c>
      <c r="D195" s="321">
        <v>576250</v>
      </c>
    </row>
    <row r="196" spans="1:4" x14ac:dyDescent="0.2">
      <c r="A196" s="161" t="s">
        <v>128</v>
      </c>
      <c r="B196" s="321"/>
      <c r="C196" s="321"/>
      <c r="D196" s="321"/>
    </row>
    <row r="197" spans="1:4" x14ac:dyDescent="0.2">
      <c r="A197" s="161" t="s">
        <v>129</v>
      </c>
      <c r="B197" s="321">
        <v>4841780</v>
      </c>
      <c r="C197" s="321">
        <v>2965843</v>
      </c>
      <c r="D197" s="321"/>
    </row>
    <row r="198" spans="1:4" x14ac:dyDescent="0.2">
      <c r="A198" s="164" t="s">
        <v>96</v>
      </c>
      <c r="B198" s="323">
        <f>SUM(B199:B202)</f>
        <v>2754098.5499999993</v>
      </c>
      <c r="C198" s="323">
        <f t="shared" ref="C198" si="54">SUM(C199:C202)</f>
        <v>5136455</v>
      </c>
      <c r="D198" s="323">
        <f t="shared" ref="D198" si="55">SUM(D199:D202)</f>
        <v>0</v>
      </c>
    </row>
    <row r="199" spans="1:4" x14ac:dyDescent="0.2">
      <c r="A199" s="161" t="s">
        <v>127</v>
      </c>
      <c r="B199" s="321"/>
      <c r="C199" s="321"/>
      <c r="D199" s="321"/>
    </row>
    <row r="200" spans="1:4" x14ac:dyDescent="0.2">
      <c r="A200" s="161" t="s">
        <v>130</v>
      </c>
      <c r="B200" s="321"/>
      <c r="C200" s="321"/>
      <c r="D200" s="321"/>
    </row>
    <row r="201" spans="1:4" x14ac:dyDescent="0.2">
      <c r="A201" s="161" t="s">
        <v>105</v>
      </c>
      <c r="B201" s="321">
        <v>2754098.5499999993</v>
      </c>
      <c r="C201" s="321">
        <v>5136455</v>
      </c>
      <c r="D201" s="321"/>
    </row>
    <row r="202" spans="1:4" x14ac:dyDescent="0.2">
      <c r="A202" s="161" t="s">
        <v>106</v>
      </c>
      <c r="B202" s="321"/>
      <c r="C202" s="321"/>
      <c r="D202" s="321"/>
    </row>
    <row r="203" spans="1:4" x14ac:dyDescent="0.2">
      <c r="A203" s="164" t="s">
        <v>83</v>
      </c>
      <c r="B203" s="323"/>
      <c r="C203" s="323"/>
      <c r="D203" s="323"/>
    </row>
    <row r="204" spans="1:4" x14ac:dyDescent="0.2">
      <c r="A204" s="161" t="s">
        <v>107</v>
      </c>
      <c r="B204" s="321"/>
      <c r="C204" s="321"/>
      <c r="D204" s="321"/>
    </row>
    <row r="205" spans="1:4" x14ac:dyDescent="0.2">
      <c r="A205" s="308" t="s">
        <v>318</v>
      </c>
      <c r="B205" s="322">
        <f>B203+B198+B191</f>
        <v>38714381.180000007</v>
      </c>
      <c r="C205" s="322">
        <f t="shared" ref="C205" si="56">C203+C198+C191</f>
        <v>42591994</v>
      </c>
      <c r="D205" s="322">
        <f t="shared" ref="D205" si="57">D203+D198+D191</f>
        <v>576250</v>
      </c>
    </row>
    <row r="207" spans="1:4" ht="25.5" x14ac:dyDescent="0.2">
      <c r="A207" s="170" t="s">
        <v>461</v>
      </c>
      <c r="B207" s="171">
        <v>2020</v>
      </c>
      <c r="C207" s="171">
        <v>2021</v>
      </c>
      <c r="D207" s="171">
        <v>2022</v>
      </c>
    </row>
    <row r="208" spans="1:4" x14ac:dyDescent="0.2">
      <c r="A208" s="164" t="s">
        <v>108</v>
      </c>
      <c r="B208" s="323">
        <f>SUM(B209:B214)</f>
        <v>1735343</v>
      </c>
      <c r="C208" s="323">
        <f t="shared" ref="C208" si="58">SUM(C209:C214)</f>
        <v>889593</v>
      </c>
      <c r="D208" s="323">
        <f t="shared" ref="D208" si="59">SUM(D209:D214)</f>
        <v>814562</v>
      </c>
    </row>
    <row r="209" spans="1:4" x14ac:dyDescent="0.2">
      <c r="A209" s="161" t="s">
        <v>97</v>
      </c>
      <c r="B209" s="321"/>
      <c r="C209" s="321"/>
      <c r="D209" s="321"/>
    </row>
    <row r="210" spans="1:4" x14ac:dyDescent="0.2">
      <c r="A210" s="161" t="s">
        <v>98</v>
      </c>
      <c r="B210" s="321"/>
      <c r="C210" s="321"/>
      <c r="D210" s="321"/>
    </row>
    <row r="211" spans="1:4" x14ac:dyDescent="0.2">
      <c r="A211" s="161" t="s">
        <v>99</v>
      </c>
      <c r="B211" s="321"/>
      <c r="C211" s="321"/>
      <c r="D211" s="321"/>
    </row>
    <row r="212" spans="1:4" x14ac:dyDescent="0.2">
      <c r="A212" s="161" t="s">
        <v>100</v>
      </c>
      <c r="B212" s="321">
        <v>1735343</v>
      </c>
      <c r="C212" s="321">
        <v>889593</v>
      </c>
      <c r="D212" s="321">
        <v>814562</v>
      </c>
    </row>
    <row r="213" spans="1:4" x14ac:dyDescent="0.2">
      <c r="A213" s="161" t="s">
        <v>128</v>
      </c>
      <c r="B213" s="321"/>
      <c r="C213" s="321"/>
      <c r="D213" s="321"/>
    </row>
    <row r="214" spans="1:4" x14ac:dyDescent="0.2">
      <c r="A214" s="161" t="s">
        <v>129</v>
      </c>
      <c r="B214" s="321"/>
      <c r="C214" s="321"/>
      <c r="D214" s="321"/>
    </row>
    <row r="215" spans="1:4" x14ac:dyDescent="0.2">
      <c r="A215" s="164" t="s">
        <v>96</v>
      </c>
      <c r="B215" s="323">
        <f>SUM(B216:B219)</f>
        <v>3318512</v>
      </c>
      <c r="C215" s="323">
        <f t="shared" ref="C215" si="60">SUM(C216:C219)</f>
        <v>3234448</v>
      </c>
      <c r="D215" s="323">
        <f t="shared" ref="D215" si="61">SUM(D216:D219)</f>
        <v>165801821</v>
      </c>
    </row>
    <row r="216" spans="1:4" x14ac:dyDescent="0.2">
      <c r="A216" s="161" t="s">
        <v>127</v>
      </c>
      <c r="B216" s="321"/>
      <c r="C216" s="321"/>
      <c r="D216" s="321"/>
    </row>
    <row r="217" spans="1:4" x14ac:dyDescent="0.2">
      <c r="A217" s="161" t="s">
        <v>130</v>
      </c>
      <c r="B217" s="321"/>
      <c r="C217" s="321"/>
      <c r="D217" s="321"/>
    </row>
    <row r="218" spans="1:4" x14ac:dyDescent="0.2">
      <c r="A218" s="161" t="s">
        <v>105</v>
      </c>
      <c r="B218" s="321">
        <v>3318512</v>
      </c>
      <c r="C218" s="321">
        <v>3234448</v>
      </c>
      <c r="D218" s="321">
        <v>165801821</v>
      </c>
    </row>
    <row r="219" spans="1:4" x14ac:dyDescent="0.2">
      <c r="A219" s="161" t="s">
        <v>106</v>
      </c>
      <c r="B219" s="321"/>
      <c r="C219" s="321"/>
      <c r="D219" s="321"/>
    </row>
    <row r="220" spans="1:4" x14ac:dyDescent="0.2">
      <c r="A220" s="164" t="s">
        <v>83</v>
      </c>
      <c r="B220" s="323"/>
      <c r="C220" s="323"/>
      <c r="D220" s="323"/>
    </row>
    <row r="221" spans="1:4" x14ac:dyDescent="0.2">
      <c r="A221" s="161" t="s">
        <v>107</v>
      </c>
      <c r="B221" s="321"/>
      <c r="C221" s="321"/>
      <c r="D221" s="321"/>
    </row>
    <row r="222" spans="1:4" x14ac:dyDescent="0.2">
      <c r="A222" s="166" t="s">
        <v>316</v>
      </c>
      <c r="B222" s="322">
        <f>B220+B215+B208</f>
        <v>5053855</v>
      </c>
      <c r="C222" s="322">
        <f t="shared" ref="C222:D222" si="62">C220+C215+C208</f>
        <v>4124041</v>
      </c>
      <c r="D222" s="322">
        <f t="shared" si="62"/>
        <v>166616383</v>
      </c>
    </row>
    <row r="224" spans="1:4" ht="25.5" x14ac:dyDescent="0.2">
      <c r="A224" s="170" t="s">
        <v>462</v>
      </c>
      <c r="B224" s="171">
        <v>2020</v>
      </c>
      <c r="C224" s="171">
        <v>2021</v>
      </c>
      <c r="D224" s="171">
        <v>2022</v>
      </c>
    </row>
    <row r="225" spans="1:4" x14ac:dyDescent="0.2">
      <c r="A225" s="164" t="s">
        <v>108</v>
      </c>
      <c r="B225" s="323">
        <f>SUM(B226:B231)</f>
        <v>3885600</v>
      </c>
      <c r="C225" s="323">
        <f t="shared" ref="C225:D225" si="63">SUM(C226:C231)</f>
        <v>3477422</v>
      </c>
      <c r="D225" s="323">
        <f t="shared" si="63"/>
        <v>814562</v>
      </c>
    </row>
    <row r="226" spans="1:4" x14ac:dyDescent="0.2">
      <c r="A226" s="161" t="s">
        <v>97</v>
      </c>
      <c r="B226" s="321"/>
      <c r="C226" s="321"/>
      <c r="D226" s="321"/>
    </row>
    <row r="227" spans="1:4" x14ac:dyDescent="0.2">
      <c r="A227" s="161" t="s">
        <v>98</v>
      </c>
      <c r="B227" s="321"/>
      <c r="C227" s="321"/>
      <c r="D227" s="321"/>
    </row>
    <row r="228" spans="1:4" x14ac:dyDescent="0.2">
      <c r="A228" s="161" t="s">
        <v>99</v>
      </c>
      <c r="B228" s="321"/>
      <c r="C228" s="321"/>
      <c r="D228" s="321"/>
    </row>
    <row r="229" spans="1:4" x14ac:dyDescent="0.2">
      <c r="A229" s="161" t="s">
        <v>100</v>
      </c>
      <c r="B229" s="321">
        <v>3885600</v>
      </c>
      <c r="C229" s="321">
        <v>3477422</v>
      </c>
      <c r="D229" s="321">
        <v>814562</v>
      </c>
    </row>
    <row r="230" spans="1:4" x14ac:dyDescent="0.2">
      <c r="A230" s="161" t="s">
        <v>128</v>
      </c>
      <c r="B230" s="321"/>
      <c r="C230" s="321"/>
      <c r="D230" s="321"/>
    </row>
    <row r="231" spans="1:4" x14ac:dyDescent="0.2">
      <c r="A231" s="161" t="s">
        <v>129</v>
      </c>
      <c r="B231" s="321"/>
      <c r="C231" s="321"/>
      <c r="D231" s="321"/>
    </row>
    <row r="232" spans="1:4" x14ac:dyDescent="0.2">
      <c r="A232" s="164" t="s">
        <v>96</v>
      </c>
      <c r="B232" s="323">
        <f>SUM(B233:B236)</f>
        <v>3203398</v>
      </c>
      <c r="C232" s="323">
        <f t="shared" ref="C232:D232" si="64">SUM(C233:C236)</f>
        <v>70110329</v>
      </c>
      <c r="D232" s="323">
        <f t="shared" si="64"/>
        <v>165801821</v>
      </c>
    </row>
    <row r="233" spans="1:4" x14ac:dyDescent="0.2">
      <c r="A233" s="161" t="s">
        <v>127</v>
      </c>
      <c r="B233" s="321"/>
      <c r="C233" s="321"/>
      <c r="D233" s="321"/>
    </row>
    <row r="234" spans="1:4" x14ac:dyDescent="0.2">
      <c r="A234" s="161" t="s">
        <v>130</v>
      </c>
      <c r="B234" s="321"/>
      <c r="C234" s="321">
        <v>98000</v>
      </c>
      <c r="D234" s="321"/>
    </row>
    <row r="235" spans="1:4" x14ac:dyDescent="0.2">
      <c r="A235" s="161" t="s">
        <v>105</v>
      </c>
      <c r="B235" s="321">
        <v>3203398</v>
      </c>
      <c r="C235" s="321">
        <v>70012329</v>
      </c>
      <c r="D235" s="321">
        <v>165801821</v>
      </c>
    </row>
    <row r="236" spans="1:4" x14ac:dyDescent="0.2">
      <c r="A236" s="161" t="s">
        <v>106</v>
      </c>
      <c r="B236" s="321"/>
      <c r="C236" s="321"/>
      <c r="D236" s="321"/>
    </row>
    <row r="237" spans="1:4" x14ac:dyDescent="0.2">
      <c r="A237" s="164" t="s">
        <v>83</v>
      </c>
      <c r="B237" s="323"/>
      <c r="C237" s="323"/>
      <c r="D237" s="323"/>
    </row>
    <row r="238" spans="1:4" x14ac:dyDescent="0.2">
      <c r="A238" s="161" t="s">
        <v>107</v>
      </c>
      <c r="B238" s="321"/>
      <c r="C238" s="321"/>
      <c r="D238" s="321"/>
    </row>
    <row r="239" spans="1:4" x14ac:dyDescent="0.2">
      <c r="A239" s="166" t="s">
        <v>317</v>
      </c>
      <c r="B239" s="322">
        <f>B237+B232+B225</f>
        <v>7088998</v>
      </c>
      <c r="C239" s="322">
        <f t="shared" ref="C239:D239" si="65">C237+C232+C225</f>
        <v>73587751</v>
      </c>
      <c r="D239" s="322">
        <f t="shared" si="65"/>
        <v>166616383</v>
      </c>
    </row>
    <row r="241" spans="1:4" ht="25.5" x14ac:dyDescent="0.2">
      <c r="A241" s="170" t="s">
        <v>463</v>
      </c>
      <c r="B241" s="171">
        <v>2020</v>
      </c>
      <c r="C241" s="171">
        <v>2021</v>
      </c>
      <c r="D241" s="171">
        <v>2022</v>
      </c>
    </row>
    <row r="242" spans="1:4" x14ac:dyDescent="0.2">
      <c r="A242" s="164" t="s">
        <v>108</v>
      </c>
      <c r="B242" s="323">
        <f>SUM(B243:B248)</f>
        <v>1611393.5</v>
      </c>
      <c r="C242" s="323">
        <f t="shared" ref="C242" si="66">SUM(C243:C248)</f>
        <v>3477422</v>
      </c>
      <c r="D242" s="323">
        <f t="shared" ref="D242" si="67">SUM(D243:D248)</f>
        <v>814562</v>
      </c>
    </row>
    <row r="243" spans="1:4" x14ac:dyDescent="0.2">
      <c r="A243" s="161" t="s">
        <v>97</v>
      </c>
      <c r="B243" s="321"/>
      <c r="C243" s="321"/>
      <c r="D243" s="321"/>
    </row>
    <row r="244" spans="1:4" x14ac:dyDescent="0.2">
      <c r="A244" s="161" t="s">
        <v>98</v>
      </c>
      <c r="B244" s="321"/>
      <c r="C244" s="321"/>
      <c r="D244" s="321"/>
    </row>
    <row r="245" spans="1:4" x14ac:dyDescent="0.2">
      <c r="A245" s="161" t="s">
        <v>99</v>
      </c>
      <c r="B245" s="321"/>
      <c r="C245" s="321"/>
      <c r="D245" s="321"/>
    </row>
    <row r="246" spans="1:4" x14ac:dyDescent="0.2">
      <c r="A246" s="161" t="s">
        <v>100</v>
      </c>
      <c r="B246" s="321">
        <v>1611393.5</v>
      </c>
      <c r="C246" s="321">
        <v>3477422</v>
      </c>
      <c r="D246" s="321">
        <v>814562</v>
      </c>
    </row>
    <row r="247" spans="1:4" x14ac:dyDescent="0.2">
      <c r="A247" s="161" t="s">
        <v>128</v>
      </c>
      <c r="B247" s="321"/>
      <c r="C247" s="321"/>
      <c r="D247" s="321"/>
    </row>
    <row r="248" spans="1:4" x14ac:dyDescent="0.2">
      <c r="A248" s="161" t="s">
        <v>129</v>
      </c>
      <c r="B248" s="321"/>
      <c r="C248" s="321"/>
      <c r="D248" s="321"/>
    </row>
    <row r="249" spans="1:4" x14ac:dyDescent="0.2">
      <c r="A249" s="164" t="s">
        <v>96</v>
      </c>
      <c r="B249" s="323">
        <f>SUM(B250:B253)</f>
        <v>423810.37</v>
      </c>
      <c r="C249" s="323">
        <f t="shared" ref="C249" si="68">SUM(C250:C253)</f>
        <v>70110329</v>
      </c>
      <c r="D249" s="323">
        <f t="shared" ref="D249" si="69">SUM(D250:D253)</f>
        <v>165801821</v>
      </c>
    </row>
    <row r="250" spans="1:4" x14ac:dyDescent="0.2">
      <c r="A250" s="161" t="s">
        <v>127</v>
      </c>
      <c r="B250" s="321"/>
      <c r="C250" s="321"/>
      <c r="D250" s="321"/>
    </row>
    <row r="251" spans="1:4" x14ac:dyDescent="0.2">
      <c r="A251" s="161" t="s">
        <v>130</v>
      </c>
      <c r="B251" s="321"/>
      <c r="C251" s="321">
        <v>98000</v>
      </c>
      <c r="D251" s="321"/>
    </row>
    <row r="252" spans="1:4" x14ac:dyDescent="0.2">
      <c r="A252" s="161" t="s">
        <v>105</v>
      </c>
      <c r="B252" s="321">
        <v>423810.37</v>
      </c>
      <c r="C252" s="321">
        <v>70012329</v>
      </c>
      <c r="D252" s="321">
        <v>165801821</v>
      </c>
    </row>
    <row r="253" spans="1:4" x14ac:dyDescent="0.2">
      <c r="A253" s="161" t="s">
        <v>106</v>
      </c>
      <c r="B253" s="321"/>
      <c r="C253" s="321"/>
      <c r="D253" s="321"/>
    </row>
    <row r="254" spans="1:4" x14ac:dyDescent="0.2">
      <c r="A254" s="164" t="s">
        <v>83</v>
      </c>
      <c r="B254" s="323"/>
      <c r="C254" s="323"/>
      <c r="D254" s="323"/>
    </row>
    <row r="255" spans="1:4" x14ac:dyDescent="0.2">
      <c r="A255" s="161" t="s">
        <v>107</v>
      </c>
      <c r="B255" s="321"/>
      <c r="C255" s="321"/>
      <c r="D255" s="321"/>
    </row>
    <row r="256" spans="1:4" x14ac:dyDescent="0.2">
      <c r="A256" s="308" t="s">
        <v>318</v>
      </c>
      <c r="B256" s="322">
        <f>B254+B249+B242</f>
        <v>2035203.87</v>
      </c>
      <c r="C256" s="322">
        <f t="shared" ref="C256" si="70">C254+C249+C242</f>
        <v>73587751</v>
      </c>
      <c r="D256" s="322">
        <f t="shared" ref="D256" si="71">D254+D249+D242</f>
        <v>166616383</v>
      </c>
    </row>
  </sheetData>
  <pageMargins left="0.70866141732283472" right="0.51181102362204722" top="0.74803149606299213" bottom="0.74803149606299213" header="0.31496062992125984" footer="0.31496062992125984"/>
  <pageSetup paperSize="9" orientation="portrait" r:id="rId1"/>
  <headerFooter>
    <oddHeader xml:space="preserve">&amp;C&amp;"Arial,Negrita"&amp;18PROYECTO DE PRESUPUESTO 2022
</oddHeader>
    <oddFooter>&amp;L&amp;"Arial,Negrita"&amp;8PROYECTO DE PRESUPUESTO PARA EL AÑO FISCAL 2022
INFORMACIÓN PARA LA COMISIÓN DE PRESUPUESTO Y CUENTA GENERAL DE LA REPÚBLICA DEL CONGRESO DE LA REPÚBLICA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tabColor theme="9" tint="-0.249977111117893"/>
  </sheetPr>
  <dimension ref="A1:W31"/>
  <sheetViews>
    <sheetView zoomScaleNormal="100" zoomScaleSheetLayoutView="100" workbookViewId="0">
      <selection activeCell="R30" sqref="A1:R30"/>
    </sheetView>
  </sheetViews>
  <sheetFormatPr baseColWidth="10" defaultColWidth="11.28515625" defaultRowHeight="11.25" x14ac:dyDescent="0.2"/>
  <cols>
    <col min="1" max="1" width="9.85546875" style="137" customWidth="1"/>
    <col min="2" max="2" width="18.5703125" style="137" customWidth="1"/>
    <col min="3" max="3" width="3.5703125" style="137" customWidth="1"/>
    <col min="4" max="4" width="10.140625" style="137" customWidth="1"/>
    <col min="5" max="5" width="9.140625" style="137" customWidth="1"/>
    <col min="6" max="6" width="9.5703125" style="137" customWidth="1"/>
    <col min="7" max="7" width="4.140625" style="137" customWidth="1"/>
    <col min="8" max="8" width="8.28515625" style="137" customWidth="1"/>
    <col min="9" max="9" width="11" style="138" customWidth="1"/>
    <col min="10" max="11" width="4" style="137" customWidth="1"/>
    <col min="12" max="12" width="10" style="137" customWidth="1"/>
    <col min="13" max="13" width="6.85546875" style="137" customWidth="1"/>
    <col min="14" max="14" width="9.7109375" style="138" customWidth="1"/>
    <col min="15" max="16" width="4.140625" style="137" customWidth="1"/>
    <col min="17" max="17" width="10.85546875" style="137" bestFit="1" customWidth="1"/>
    <col min="18" max="18" width="5.7109375" style="137" customWidth="1"/>
    <col min="19" max="16384" width="11.28515625" style="137"/>
  </cols>
  <sheetData>
    <row r="1" spans="1:23" s="136" customFormat="1" x14ac:dyDescent="0.2">
      <c r="A1" s="127" t="s">
        <v>382</v>
      </c>
      <c r="B1" s="127"/>
      <c r="C1" s="224"/>
      <c r="D1" s="224"/>
      <c r="E1" s="224"/>
      <c r="F1" s="224"/>
      <c r="G1" s="224"/>
      <c r="H1" s="225"/>
      <c r="I1" s="328"/>
      <c r="J1" s="225"/>
      <c r="K1" s="225"/>
      <c r="L1" s="225"/>
      <c r="M1" s="225"/>
      <c r="N1" s="328"/>
      <c r="O1" s="225"/>
      <c r="P1" s="225"/>
      <c r="Q1" s="225"/>
      <c r="R1" s="225"/>
    </row>
    <row r="2" spans="1:23" s="136" customFormat="1" ht="12" thickBot="1" x14ac:dyDescent="0.25">
      <c r="A2" s="127" t="s">
        <v>328</v>
      </c>
      <c r="B2" s="129"/>
      <c r="C2" s="129"/>
      <c r="D2" s="129"/>
      <c r="E2" s="129"/>
      <c r="F2" s="129"/>
      <c r="G2" s="129"/>
      <c r="H2" s="129"/>
      <c r="I2" s="129"/>
      <c r="J2" s="129"/>
      <c r="K2" s="129"/>
      <c r="L2" s="129"/>
      <c r="M2" s="129"/>
      <c r="N2" s="129"/>
      <c r="O2" s="129"/>
      <c r="P2" s="129"/>
      <c r="Q2" s="129"/>
      <c r="R2" s="129"/>
      <c r="S2" s="135"/>
      <c r="T2" s="135"/>
      <c r="U2" s="135"/>
      <c r="V2" s="135"/>
      <c r="W2" s="135"/>
    </row>
    <row r="3" spans="1:23" s="140" customFormat="1" ht="28.35" customHeight="1" thickBot="1" x14ac:dyDescent="0.25">
      <c r="A3" s="590" t="s">
        <v>285</v>
      </c>
      <c r="B3" s="590" t="s">
        <v>270</v>
      </c>
      <c r="C3" s="592" t="s">
        <v>108</v>
      </c>
      <c r="D3" s="593"/>
      <c r="E3" s="593"/>
      <c r="F3" s="593"/>
      <c r="G3" s="593"/>
      <c r="H3" s="593"/>
      <c r="I3" s="594"/>
      <c r="J3" s="592" t="s">
        <v>96</v>
      </c>
      <c r="K3" s="593"/>
      <c r="L3" s="593"/>
      <c r="M3" s="593"/>
      <c r="N3" s="594"/>
      <c r="O3" s="592" t="s">
        <v>83</v>
      </c>
      <c r="P3" s="594"/>
      <c r="Q3" s="592" t="s">
        <v>0</v>
      </c>
      <c r="R3" s="594"/>
    </row>
    <row r="4" spans="1:23" s="141" customFormat="1" ht="109.5" customHeight="1" thickBot="1" x14ac:dyDescent="0.25">
      <c r="A4" s="591"/>
      <c r="B4" s="595"/>
      <c r="C4" s="226" t="s">
        <v>97</v>
      </c>
      <c r="D4" s="227" t="s">
        <v>98</v>
      </c>
      <c r="E4" s="227" t="s">
        <v>99</v>
      </c>
      <c r="F4" s="227" t="s">
        <v>100</v>
      </c>
      <c r="G4" s="227" t="s">
        <v>101</v>
      </c>
      <c r="H4" s="227" t="s">
        <v>102</v>
      </c>
      <c r="I4" s="329" t="s">
        <v>93</v>
      </c>
      <c r="J4" s="226" t="s">
        <v>103</v>
      </c>
      <c r="K4" s="227" t="s">
        <v>104</v>
      </c>
      <c r="L4" s="227" t="s">
        <v>105</v>
      </c>
      <c r="M4" s="227" t="s">
        <v>106</v>
      </c>
      <c r="N4" s="329" t="s">
        <v>94</v>
      </c>
      <c r="O4" s="226" t="s">
        <v>107</v>
      </c>
      <c r="P4" s="228" t="s">
        <v>95</v>
      </c>
      <c r="Q4" s="229" t="s">
        <v>131</v>
      </c>
      <c r="R4" s="230" t="s">
        <v>81</v>
      </c>
    </row>
    <row r="5" spans="1:23" x14ac:dyDescent="0.2">
      <c r="A5" s="355" t="s">
        <v>550</v>
      </c>
      <c r="B5" s="352" t="s">
        <v>464</v>
      </c>
      <c r="C5" s="231"/>
      <c r="D5" s="326">
        <v>10838404</v>
      </c>
      <c r="E5" s="325">
        <v>1425321</v>
      </c>
      <c r="F5" s="325">
        <v>23018970</v>
      </c>
      <c r="G5" s="325"/>
      <c r="H5" s="325">
        <v>146715</v>
      </c>
      <c r="I5" s="324">
        <f>SUM(C5:H5)</f>
        <v>35429410</v>
      </c>
      <c r="J5" s="231"/>
      <c r="K5" s="232"/>
      <c r="L5" s="325">
        <v>283719247</v>
      </c>
      <c r="M5" s="325">
        <v>435253</v>
      </c>
      <c r="N5" s="324">
        <f>SUM(J5:M5)</f>
        <v>284154500</v>
      </c>
      <c r="O5" s="231"/>
      <c r="P5" s="233"/>
      <c r="Q5" s="324">
        <f>N5+I5+P5</f>
        <v>319583910</v>
      </c>
      <c r="R5" s="234">
        <f>Q5/Q30*100</f>
        <v>23.578661837124049</v>
      </c>
    </row>
    <row r="6" spans="1:23" x14ac:dyDescent="0.2">
      <c r="A6" s="355" t="s">
        <v>550</v>
      </c>
      <c r="B6" s="353" t="s">
        <v>465</v>
      </c>
      <c r="C6" s="235"/>
      <c r="D6" s="325">
        <v>4615069</v>
      </c>
      <c r="E6" s="325">
        <v>1931724</v>
      </c>
      <c r="F6" s="325">
        <v>4768618</v>
      </c>
      <c r="G6" s="325"/>
      <c r="H6" s="325"/>
      <c r="I6" s="324">
        <f t="shared" ref="I6:I29" si="0">SUM(C6:H6)</f>
        <v>11315411</v>
      </c>
      <c r="J6" s="235"/>
      <c r="K6" s="236"/>
      <c r="L6" s="325">
        <v>1350000</v>
      </c>
      <c r="M6" s="325"/>
      <c r="N6" s="324">
        <f t="shared" ref="N6:N29" si="1">SUM(J6:M6)</f>
        <v>1350000</v>
      </c>
      <c r="O6" s="235"/>
      <c r="P6" s="237"/>
      <c r="Q6" s="324">
        <f t="shared" ref="Q6:Q29" si="2">N6+I6+P6</f>
        <v>12665411</v>
      </c>
      <c r="R6" s="234">
        <f>Q6/$Q30*100</f>
        <v>0.93444455009387395</v>
      </c>
    </row>
    <row r="7" spans="1:23" x14ac:dyDescent="0.2">
      <c r="A7" s="355" t="s">
        <v>550</v>
      </c>
      <c r="B7" s="353" t="s">
        <v>466</v>
      </c>
      <c r="C7" s="238"/>
      <c r="D7" s="325">
        <v>3228525</v>
      </c>
      <c r="E7" s="325">
        <v>597143</v>
      </c>
      <c r="F7" s="325">
        <v>25635715</v>
      </c>
      <c r="G7" s="325"/>
      <c r="H7" s="325"/>
      <c r="I7" s="324">
        <f t="shared" si="0"/>
        <v>29461383</v>
      </c>
      <c r="J7" s="238"/>
      <c r="K7" s="239"/>
      <c r="L7" s="325">
        <v>14836297</v>
      </c>
      <c r="M7" s="325"/>
      <c r="N7" s="324">
        <f t="shared" si="1"/>
        <v>14836297</v>
      </c>
      <c r="O7" s="238"/>
      <c r="P7" s="240"/>
      <c r="Q7" s="324">
        <f t="shared" si="2"/>
        <v>44297680</v>
      </c>
      <c r="R7" s="234">
        <f>Q7/$Q$30*100</f>
        <v>3.2682496965793213</v>
      </c>
    </row>
    <row r="8" spans="1:23" x14ac:dyDescent="0.2">
      <c r="A8" s="355" t="s">
        <v>550</v>
      </c>
      <c r="B8" s="353" t="s">
        <v>467</v>
      </c>
      <c r="C8" s="238"/>
      <c r="D8" s="325">
        <v>18583287</v>
      </c>
      <c r="E8" s="325">
        <v>30059283</v>
      </c>
      <c r="F8" s="325">
        <v>2519824</v>
      </c>
      <c r="G8" s="325"/>
      <c r="H8" s="325"/>
      <c r="I8" s="324">
        <f t="shared" si="0"/>
        <v>51162394</v>
      </c>
      <c r="J8" s="238"/>
      <c r="K8" s="239"/>
      <c r="L8" s="325">
        <v>112992</v>
      </c>
      <c r="M8" s="325"/>
      <c r="N8" s="324">
        <f t="shared" si="1"/>
        <v>112992</v>
      </c>
      <c r="O8" s="238"/>
      <c r="P8" s="240"/>
      <c r="Q8" s="324">
        <f t="shared" si="2"/>
        <v>51275386</v>
      </c>
      <c r="R8" s="234">
        <f>Q8/$Q$30*100</f>
        <v>3.7830596260681735</v>
      </c>
    </row>
    <row r="9" spans="1:23" x14ac:dyDescent="0.2">
      <c r="A9" s="355" t="s">
        <v>550</v>
      </c>
      <c r="B9" s="353" t="s">
        <v>468</v>
      </c>
      <c r="C9" s="235"/>
      <c r="D9" s="325">
        <v>29997507</v>
      </c>
      <c r="E9" s="325">
        <v>723781</v>
      </c>
      <c r="F9" s="325">
        <v>1029753</v>
      </c>
      <c r="G9" s="325"/>
      <c r="H9" s="325"/>
      <c r="I9" s="324">
        <f t="shared" si="0"/>
        <v>31751041</v>
      </c>
      <c r="J9" s="235"/>
      <c r="K9" s="236"/>
      <c r="L9" s="325"/>
      <c r="M9" s="325"/>
      <c r="N9" s="324">
        <f t="shared" si="1"/>
        <v>0</v>
      </c>
      <c r="O9" s="235"/>
      <c r="P9" s="237"/>
      <c r="Q9" s="324">
        <f t="shared" si="2"/>
        <v>31751041</v>
      </c>
      <c r="R9" s="234">
        <f t="shared" ref="R9:R29" si="3">Q9/$Q$30*100</f>
        <v>2.3425680558062547</v>
      </c>
    </row>
    <row r="10" spans="1:23" s="169" customFormat="1" x14ac:dyDescent="0.2">
      <c r="A10" s="355" t="s">
        <v>550</v>
      </c>
      <c r="B10" s="353" t="s">
        <v>469</v>
      </c>
      <c r="C10" s="235"/>
      <c r="D10" s="325">
        <v>84893571</v>
      </c>
      <c r="E10" s="325">
        <v>2943300</v>
      </c>
      <c r="F10" s="325">
        <v>2143162</v>
      </c>
      <c r="G10" s="325"/>
      <c r="H10" s="325"/>
      <c r="I10" s="324">
        <f t="shared" si="0"/>
        <v>89980033</v>
      </c>
      <c r="J10" s="235"/>
      <c r="K10" s="236"/>
      <c r="L10" s="325"/>
      <c r="M10" s="325"/>
      <c r="N10" s="324">
        <f t="shared" si="1"/>
        <v>0</v>
      </c>
      <c r="O10" s="235"/>
      <c r="P10" s="237"/>
      <c r="Q10" s="324">
        <f t="shared" si="2"/>
        <v>89980033</v>
      </c>
      <c r="R10" s="234">
        <f t="shared" si="3"/>
        <v>6.6386595313896191</v>
      </c>
    </row>
    <row r="11" spans="1:23" s="169" customFormat="1" x14ac:dyDescent="0.2">
      <c r="A11" s="355" t="s">
        <v>550</v>
      </c>
      <c r="B11" s="353" t="s">
        <v>470</v>
      </c>
      <c r="C11" s="235"/>
      <c r="D11" s="325">
        <v>40317242</v>
      </c>
      <c r="E11" s="325">
        <v>96000</v>
      </c>
      <c r="F11" s="325">
        <v>1464981</v>
      </c>
      <c r="G11" s="325"/>
      <c r="H11" s="325"/>
      <c r="I11" s="324">
        <f t="shared" si="0"/>
        <v>41878223</v>
      </c>
      <c r="J11" s="235"/>
      <c r="K11" s="236"/>
      <c r="L11" s="325"/>
      <c r="M11" s="325"/>
      <c r="N11" s="324">
        <f t="shared" si="1"/>
        <v>0</v>
      </c>
      <c r="O11" s="235"/>
      <c r="P11" s="237"/>
      <c r="Q11" s="324">
        <f t="shared" si="2"/>
        <v>41878223</v>
      </c>
      <c r="R11" s="234">
        <f>Q11/$Q$30*100</f>
        <v>3.089743968827062</v>
      </c>
    </row>
    <row r="12" spans="1:23" s="169" customFormat="1" x14ac:dyDescent="0.2">
      <c r="A12" s="355" t="s">
        <v>550</v>
      </c>
      <c r="B12" s="353" t="s">
        <v>471</v>
      </c>
      <c r="C12" s="235"/>
      <c r="D12" s="325">
        <v>47805162</v>
      </c>
      <c r="E12" s="325">
        <v>72000</v>
      </c>
      <c r="F12" s="325">
        <v>1232824</v>
      </c>
      <c r="G12" s="325"/>
      <c r="H12" s="325"/>
      <c r="I12" s="324">
        <f t="shared" si="0"/>
        <v>49109986</v>
      </c>
      <c r="J12" s="235"/>
      <c r="K12" s="236"/>
      <c r="L12" s="325"/>
      <c r="M12" s="325"/>
      <c r="N12" s="324">
        <f t="shared" si="1"/>
        <v>0</v>
      </c>
      <c r="O12" s="235"/>
      <c r="P12" s="237"/>
      <c r="Q12" s="324">
        <f t="shared" si="2"/>
        <v>49109986</v>
      </c>
      <c r="R12" s="234">
        <f t="shared" si="3"/>
        <v>3.6232980337461176</v>
      </c>
    </row>
    <row r="13" spans="1:23" s="169" customFormat="1" x14ac:dyDescent="0.2">
      <c r="A13" s="355" t="s">
        <v>550</v>
      </c>
      <c r="B13" s="353" t="s">
        <v>472</v>
      </c>
      <c r="C13" s="235"/>
      <c r="D13" s="325">
        <v>45050440</v>
      </c>
      <c r="E13" s="325">
        <v>63000</v>
      </c>
      <c r="F13" s="325">
        <v>1347465</v>
      </c>
      <c r="G13" s="325"/>
      <c r="H13" s="325"/>
      <c r="I13" s="324">
        <f t="shared" si="0"/>
        <v>46460905</v>
      </c>
      <c r="J13" s="235"/>
      <c r="K13" s="236"/>
      <c r="L13" s="325"/>
      <c r="M13" s="325"/>
      <c r="N13" s="324">
        <f t="shared" si="1"/>
        <v>0</v>
      </c>
      <c r="O13" s="235"/>
      <c r="P13" s="237"/>
      <c r="Q13" s="324">
        <f t="shared" si="2"/>
        <v>46460905</v>
      </c>
      <c r="R13" s="234">
        <f t="shared" si="3"/>
        <v>3.4278508190282353</v>
      </c>
    </row>
    <row r="14" spans="1:23" s="169" customFormat="1" x14ac:dyDescent="0.2">
      <c r="A14" s="355" t="s">
        <v>550</v>
      </c>
      <c r="B14" s="353" t="s">
        <v>473</v>
      </c>
      <c r="C14" s="235"/>
      <c r="D14" s="325">
        <v>35157093</v>
      </c>
      <c r="E14" s="325">
        <v>48000</v>
      </c>
      <c r="F14" s="325">
        <v>1396866</v>
      </c>
      <c r="G14" s="325"/>
      <c r="H14" s="325"/>
      <c r="I14" s="324">
        <f t="shared" si="0"/>
        <v>36601959</v>
      </c>
      <c r="J14" s="235"/>
      <c r="K14" s="236"/>
      <c r="L14" s="325"/>
      <c r="M14" s="325"/>
      <c r="N14" s="324">
        <f t="shared" si="1"/>
        <v>0</v>
      </c>
      <c r="O14" s="235"/>
      <c r="P14" s="237"/>
      <c r="Q14" s="324">
        <f t="shared" si="2"/>
        <v>36601959</v>
      </c>
      <c r="R14" s="234">
        <f>Q14/$Q$30*100</f>
        <v>2.7004651574520104</v>
      </c>
    </row>
    <row r="15" spans="1:23" s="169" customFormat="1" x14ac:dyDescent="0.2">
      <c r="A15" s="355" t="s">
        <v>550</v>
      </c>
      <c r="B15" s="353" t="s">
        <v>474</v>
      </c>
      <c r="C15" s="235"/>
      <c r="D15" s="325">
        <v>21377480</v>
      </c>
      <c r="E15" s="325">
        <v>12000</v>
      </c>
      <c r="F15" s="325">
        <v>876449</v>
      </c>
      <c r="G15" s="325"/>
      <c r="H15" s="325"/>
      <c r="I15" s="324">
        <f t="shared" si="0"/>
        <v>22265929</v>
      </c>
      <c r="J15" s="235"/>
      <c r="K15" s="236"/>
      <c r="L15" s="325"/>
      <c r="M15" s="325"/>
      <c r="N15" s="324">
        <f t="shared" si="1"/>
        <v>0</v>
      </c>
      <c r="O15" s="235"/>
      <c r="P15" s="237"/>
      <c r="Q15" s="324">
        <f t="shared" si="2"/>
        <v>22265929</v>
      </c>
      <c r="R15" s="234">
        <f t="shared" si="3"/>
        <v>1.6427635871293196</v>
      </c>
    </row>
    <row r="16" spans="1:23" s="169" customFormat="1" x14ac:dyDescent="0.2">
      <c r="A16" s="355" t="s">
        <v>550</v>
      </c>
      <c r="B16" s="353" t="s">
        <v>475</v>
      </c>
      <c r="C16" s="235"/>
      <c r="D16" s="325">
        <v>44421064</v>
      </c>
      <c r="E16" s="325">
        <v>96000</v>
      </c>
      <c r="F16" s="325">
        <v>1000346</v>
      </c>
      <c r="G16" s="325"/>
      <c r="H16" s="325"/>
      <c r="I16" s="324">
        <f t="shared" si="0"/>
        <v>45517410</v>
      </c>
      <c r="J16" s="235"/>
      <c r="K16" s="236"/>
      <c r="L16" s="325"/>
      <c r="M16" s="325"/>
      <c r="N16" s="324">
        <f t="shared" si="1"/>
        <v>0</v>
      </c>
      <c r="O16" s="235"/>
      <c r="P16" s="237"/>
      <c r="Q16" s="324">
        <f t="shared" si="2"/>
        <v>45517410</v>
      </c>
      <c r="R16" s="234">
        <f t="shared" si="3"/>
        <v>3.35824046364452</v>
      </c>
    </row>
    <row r="17" spans="1:18" s="169" customFormat="1" x14ac:dyDescent="0.2">
      <c r="A17" s="355" t="s">
        <v>550</v>
      </c>
      <c r="B17" s="353" t="s">
        <v>476</v>
      </c>
      <c r="C17" s="235"/>
      <c r="D17" s="325">
        <v>25454361</v>
      </c>
      <c r="E17" s="325">
        <v>36000</v>
      </c>
      <c r="F17" s="325">
        <v>875071</v>
      </c>
      <c r="G17" s="325"/>
      <c r="H17" s="325"/>
      <c r="I17" s="324">
        <f t="shared" si="0"/>
        <v>26365432</v>
      </c>
      <c r="J17" s="235"/>
      <c r="K17" s="236"/>
      <c r="L17" s="325"/>
      <c r="M17" s="325"/>
      <c r="N17" s="324">
        <f t="shared" si="1"/>
        <v>0</v>
      </c>
      <c r="O17" s="235"/>
      <c r="P17" s="237"/>
      <c r="Q17" s="324">
        <f t="shared" si="2"/>
        <v>26365432</v>
      </c>
      <c r="R17" s="234">
        <f t="shared" si="3"/>
        <v>1.9452218521191795</v>
      </c>
    </row>
    <row r="18" spans="1:18" s="169" customFormat="1" x14ac:dyDescent="0.2">
      <c r="A18" s="355" t="s">
        <v>550</v>
      </c>
      <c r="B18" s="353" t="s">
        <v>477</v>
      </c>
      <c r="C18" s="235"/>
      <c r="D18" s="325">
        <v>29711033</v>
      </c>
      <c r="E18" s="325">
        <v>42000</v>
      </c>
      <c r="F18" s="325">
        <v>788878</v>
      </c>
      <c r="G18" s="325"/>
      <c r="H18" s="325"/>
      <c r="I18" s="324">
        <f t="shared" si="0"/>
        <v>30541911</v>
      </c>
      <c r="J18" s="235"/>
      <c r="K18" s="236"/>
      <c r="L18" s="325"/>
      <c r="M18" s="325"/>
      <c r="N18" s="324">
        <f t="shared" si="1"/>
        <v>0</v>
      </c>
      <c r="O18" s="235"/>
      <c r="P18" s="237"/>
      <c r="Q18" s="324">
        <f t="shared" si="2"/>
        <v>30541911</v>
      </c>
      <c r="R18" s="234">
        <f t="shared" si="3"/>
        <v>2.2533593488124581</v>
      </c>
    </row>
    <row r="19" spans="1:18" s="169" customFormat="1" x14ac:dyDescent="0.2">
      <c r="A19" s="355" t="s">
        <v>550</v>
      </c>
      <c r="B19" s="353" t="s">
        <v>478</v>
      </c>
      <c r="C19" s="235"/>
      <c r="D19" s="325">
        <v>169548449</v>
      </c>
      <c r="E19" s="325">
        <v>447000</v>
      </c>
      <c r="F19" s="325">
        <v>3663345</v>
      </c>
      <c r="G19" s="325"/>
      <c r="H19" s="325"/>
      <c r="I19" s="324">
        <f t="shared" si="0"/>
        <v>173658794</v>
      </c>
      <c r="J19" s="235"/>
      <c r="K19" s="236"/>
      <c r="L19" s="325"/>
      <c r="M19" s="325"/>
      <c r="N19" s="324">
        <f t="shared" si="1"/>
        <v>0</v>
      </c>
      <c r="O19" s="235"/>
      <c r="P19" s="237"/>
      <c r="Q19" s="324">
        <f t="shared" si="2"/>
        <v>173658794</v>
      </c>
      <c r="R19" s="234">
        <f t="shared" si="3"/>
        <v>12.812415927850642</v>
      </c>
    </row>
    <row r="20" spans="1:18" s="169" customFormat="1" x14ac:dyDescent="0.2">
      <c r="A20" s="355" t="s">
        <v>550</v>
      </c>
      <c r="B20" s="353" t="s">
        <v>479</v>
      </c>
      <c r="C20" s="235"/>
      <c r="D20" s="325">
        <v>7858309</v>
      </c>
      <c r="E20" s="325">
        <v>4022769</v>
      </c>
      <c r="F20" s="325">
        <v>7972273</v>
      </c>
      <c r="G20" s="325"/>
      <c r="H20" s="325">
        <v>3109950</v>
      </c>
      <c r="I20" s="324">
        <f t="shared" si="0"/>
        <v>22963301</v>
      </c>
      <c r="J20" s="235"/>
      <c r="K20" s="236"/>
      <c r="L20" s="325">
        <v>1428000</v>
      </c>
      <c r="M20" s="325"/>
      <c r="N20" s="324">
        <f t="shared" si="1"/>
        <v>1428000</v>
      </c>
      <c r="O20" s="235"/>
      <c r="P20" s="237"/>
      <c r="Q20" s="324">
        <f t="shared" si="2"/>
        <v>24391301</v>
      </c>
      <c r="R20" s="234">
        <f t="shared" si="3"/>
        <v>1.7995719435515563</v>
      </c>
    </row>
    <row r="21" spans="1:18" s="169" customFormat="1" x14ac:dyDescent="0.2">
      <c r="A21" s="355" t="s">
        <v>550</v>
      </c>
      <c r="B21" s="353" t="s">
        <v>480</v>
      </c>
      <c r="C21" s="235"/>
      <c r="D21" s="325">
        <v>25760568</v>
      </c>
      <c r="E21" s="325">
        <v>1445217</v>
      </c>
      <c r="F21" s="325">
        <v>8111248</v>
      </c>
      <c r="G21" s="325"/>
      <c r="H21" s="325"/>
      <c r="I21" s="324">
        <f t="shared" si="0"/>
        <v>35317033</v>
      </c>
      <c r="J21" s="235"/>
      <c r="K21" s="236"/>
      <c r="L21" s="325"/>
      <c r="M21" s="325"/>
      <c r="N21" s="324">
        <f t="shared" si="1"/>
        <v>0</v>
      </c>
      <c r="O21" s="235"/>
      <c r="P21" s="237"/>
      <c r="Q21" s="324">
        <f t="shared" si="2"/>
        <v>35317033</v>
      </c>
      <c r="R21" s="234">
        <f t="shared" si="3"/>
        <v>2.6056642782721777</v>
      </c>
    </row>
    <row r="22" spans="1:18" s="169" customFormat="1" x14ac:dyDescent="0.2">
      <c r="A22" s="355" t="s">
        <v>550</v>
      </c>
      <c r="B22" s="353" t="s">
        <v>481</v>
      </c>
      <c r="C22" s="235"/>
      <c r="D22" s="325">
        <v>28250382</v>
      </c>
      <c r="E22" s="325"/>
      <c r="F22" s="325">
        <v>38525120</v>
      </c>
      <c r="G22" s="325"/>
      <c r="H22" s="325"/>
      <c r="I22" s="324">
        <f t="shared" si="0"/>
        <v>66775502</v>
      </c>
      <c r="J22" s="235"/>
      <c r="K22" s="236"/>
      <c r="L22" s="325">
        <v>47504</v>
      </c>
      <c r="M22" s="325"/>
      <c r="N22" s="324">
        <f t="shared" si="1"/>
        <v>47504</v>
      </c>
      <c r="O22" s="235"/>
      <c r="P22" s="237"/>
      <c r="Q22" s="324">
        <f t="shared" si="2"/>
        <v>66823006</v>
      </c>
      <c r="R22" s="234">
        <f t="shared" si="3"/>
        <v>4.9301514003446272</v>
      </c>
    </row>
    <row r="23" spans="1:18" s="169" customFormat="1" x14ac:dyDescent="0.2">
      <c r="A23" s="355" t="s">
        <v>550</v>
      </c>
      <c r="B23" s="353" t="s">
        <v>482</v>
      </c>
      <c r="C23" s="235"/>
      <c r="D23" s="325">
        <v>30903070</v>
      </c>
      <c r="E23" s="325"/>
      <c r="F23" s="325">
        <v>12041671</v>
      </c>
      <c r="G23" s="325"/>
      <c r="H23" s="325"/>
      <c r="I23" s="324">
        <f t="shared" si="0"/>
        <v>42944741</v>
      </c>
      <c r="J23" s="235"/>
      <c r="K23" s="236"/>
      <c r="L23" s="325"/>
      <c r="M23" s="325"/>
      <c r="N23" s="324">
        <f t="shared" si="1"/>
        <v>0</v>
      </c>
      <c r="O23" s="235"/>
      <c r="P23" s="237"/>
      <c r="Q23" s="324">
        <f t="shared" si="2"/>
        <v>42944741</v>
      </c>
      <c r="R23" s="234">
        <f t="shared" si="3"/>
        <v>3.168430869131917</v>
      </c>
    </row>
    <row r="24" spans="1:18" s="169" customFormat="1" x14ac:dyDescent="0.2">
      <c r="A24" s="355" t="s">
        <v>550</v>
      </c>
      <c r="B24" s="353" t="s">
        <v>483</v>
      </c>
      <c r="C24" s="235"/>
      <c r="D24" s="325">
        <v>44322717</v>
      </c>
      <c r="E24" s="325"/>
      <c r="F24" s="325">
        <v>17111662</v>
      </c>
      <c r="G24" s="325"/>
      <c r="H24" s="325"/>
      <c r="I24" s="324">
        <f t="shared" si="0"/>
        <v>61434379</v>
      </c>
      <c r="J24" s="235"/>
      <c r="K24" s="236"/>
      <c r="L24" s="325"/>
      <c r="M24" s="325"/>
      <c r="N24" s="324">
        <f t="shared" si="1"/>
        <v>0</v>
      </c>
      <c r="O24" s="235"/>
      <c r="P24" s="237"/>
      <c r="Q24" s="324">
        <f t="shared" si="2"/>
        <v>61434379</v>
      </c>
      <c r="R24" s="234">
        <f t="shared" si="3"/>
        <v>4.5325825308749588</v>
      </c>
    </row>
    <row r="25" spans="1:18" s="169" customFormat="1" x14ac:dyDescent="0.2">
      <c r="A25" s="355" t="s">
        <v>550</v>
      </c>
      <c r="B25" s="353" t="s">
        <v>484</v>
      </c>
      <c r="C25" s="235"/>
      <c r="D25" s="325">
        <v>14371608</v>
      </c>
      <c r="E25" s="325"/>
      <c r="F25" s="325">
        <v>7412049</v>
      </c>
      <c r="G25" s="325"/>
      <c r="H25" s="325"/>
      <c r="I25" s="324">
        <f t="shared" si="0"/>
        <v>21783657</v>
      </c>
      <c r="J25" s="235"/>
      <c r="K25" s="236"/>
      <c r="L25" s="325"/>
      <c r="M25" s="325"/>
      <c r="N25" s="324">
        <f t="shared" si="1"/>
        <v>0</v>
      </c>
      <c r="O25" s="235"/>
      <c r="P25" s="237"/>
      <c r="Q25" s="324">
        <f t="shared" si="2"/>
        <v>21783657</v>
      </c>
      <c r="R25" s="234">
        <f t="shared" si="3"/>
        <v>1.6071819196995871</v>
      </c>
    </row>
    <row r="26" spans="1:18" s="169" customFormat="1" x14ac:dyDescent="0.2">
      <c r="A26" s="355" t="s">
        <v>550</v>
      </c>
      <c r="B26" s="353" t="s">
        <v>485</v>
      </c>
      <c r="C26" s="235"/>
      <c r="D26" s="325">
        <v>20912749</v>
      </c>
      <c r="E26" s="325"/>
      <c r="F26" s="325">
        <v>9484151</v>
      </c>
      <c r="G26" s="325"/>
      <c r="H26" s="325"/>
      <c r="I26" s="324">
        <f t="shared" si="0"/>
        <v>30396900</v>
      </c>
      <c r="J26" s="235"/>
      <c r="K26" s="236"/>
      <c r="L26" s="325"/>
      <c r="M26" s="325"/>
      <c r="N26" s="324">
        <f t="shared" si="1"/>
        <v>0</v>
      </c>
      <c r="O26" s="235"/>
      <c r="P26" s="237"/>
      <c r="Q26" s="324">
        <f t="shared" si="2"/>
        <v>30396900</v>
      </c>
      <c r="R26" s="234">
        <f t="shared" si="3"/>
        <v>2.2426605456979232</v>
      </c>
    </row>
    <row r="27" spans="1:18" s="169" customFormat="1" x14ac:dyDescent="0.2">
      <c r="A27" s="355" t="s">
        <v>550</v>
      </c>
      <c r="B27" s="353" t="s">
        <v>486</v>
      </c>
      <c r="C27" s="235"/>
      <c r="D27" s="325">
        <v>10371816</v>
      </c>
      <c r="E27" s="325"/>
      <c r="F27" s="325">
        <v>5662609</v>
      </c>
      <c r="G27" s="325"/>
      <c r="H27" s="325"/>
      <c r="I27" s="324">
        <f t="shared" si="0"/>
        <v>16034425</v>
      </c>
      <c r="J27" s="235"/>
      <c r="K27" s="236"/>
      <c r="L27" s="325"/>
      <c r="M27" s="325"/>
      <c r="N27" s="324">
        <f t="shared" si="1"/>
        <v>0</v>
      </c>
      <c r="O27" s="235"/>
      <c r="P27" s="237"/>
      <c r="Q27" s="324">
        <f t="shared" si="2"/>
        <v>16034425</v>
      </c>
      <c r="R27" s="234">
        <f t="shared" si="3"/>
        <v>1.1830078830555888</v>
      </c>
    </row>
    <row r="28" spans="1:18" s="169" customFormat="1" x14ac:dyDescent="0.2">
      <c r="A28" s="355" t="s">
        <v>550</v>
      </c>
      <c r="B28" s="353" t="s">
        <v>487</v>
      </c>
      <c r="C28" s="235"/>
      <c r="D28" s="325">
        <v>12845759</v>
      </c>
      <c r="E28" s="325"/>
      <c r="F28" s="325">
        <v>6595643</v>
      </c>
      <c r="G28" s="325"/>
      <c r="H28" s="325"/>
      <c r="I28" s="324">
        <f t="shared" si="0"/>
        <v>19441402</v>
      </c>
      <c r="J28" s="235"/>
      <c r="K28" s="236"/>
      <c r="L28" s="325"/>
      <c r="M28" s="325"/>
      <c r="N28" s="324">
        <f t="shared" si="1"/>
        <v>0</v>
      </c>
      <c r="O28" s="235"/>
      <c r="P28" s="237"/>
      <c r="Q28" s="324">
        <f t="shared" si="2"/>
        <v>19441402</v>
      </c>
      <c r="R28" s="234">
        <f t="shared" si="3"/>
        <v>1.4343720977617025</v>
      </c>
    </row>
    <row r="29" spans="1:18" ht="12" thickBot="1" x14ac:dyDescent="0.25">
      <c r="A29" s="355" t="s">
        <v>550</v>
      </c>
      <c r="B29" s="353" t="s">
        <v>488</v>
      </c>
      <c r="C29" s="241"/>
      <c r="D29" s="325">
        <v>7607559</v>
      </c>
      <c r="E29" s="325"/>
      <c r="F29" s="325">
        <v>7266190</v>
      </c>
      <c r="G29" s="325"/>
      <c r="H29" s="325"/>
      <c r="I29" s="324">
        <f t="shared" si="0"/>
        <v>14873749</v>
      </c>
      <c r="J29" s="241"/>
      <c r="K29" s="242"/>
      <c r="L29" s="325"/>
      <c r="M29" s="325"/>
      <c r="N29" s="324">
        <f t="shared" si="1"/>
        <v>0</v>
      </c>
      <c r="O29" s="241"/>
      <c r="P29" s="243"/>
      <c r="Q29" s="324">
        <f t="shared" si="2"/>
        <v>14873749</v>
      </c>
      <c r="R29" s="234">
        <f t="shared" si="3"/>
        <v>1.0973740759391233</v>
      </c>
    </row>
    <row r="30" spans="1:18" ht="12" thickBot="1" x14ac:dyDescent="0.25">
      <c r="A30" s="354" t="s">
        <v>74</v>
      </c>
      <c r="B30" s="244" t="s">
        <v>74</v>
      </c>
      <c r="C30" s="245"/>
      <c r="D30" s="327">
        <f>SUM(D5:D29)</f>
        <v>814203224</v>
      </c>
      <c r="E30" s="327">
        <f t="shared" ref="E30:I30" si="4">SUM(E5:E29)</f>
        <v>44060538</v>
      </c>
      <c r="F30" s="327">
        <f t="shared" si="4"/>
        <v>191944883</v>
      </c>
      <c r="G30" s="327">
        <f t="shared" si="4"/>
        <v>0</v>
      </c>
      <c r="H30" s="327">
        <f t="shared" si="4"/>
        <v>3256665</v>
      </c>
      <c r="I30" s="327">
        <f t="shared" si="4"/>
        <v>1053465310</v>
      </c>
      <c r="J30" s="327">
        <f t="shared" ref="J30" si="5">SUM(J5:J29)</f>
        <v>0</v>
      </c>
      <c r="K30" s="327">
        <f t="shared" ref="K30" si="6">SUM(K5:K29)</f>
        <v>0</v>
      </c>
      <c r="L30" s="327">
        <f t="shared" ref="L30" si="7">SUM(L5:L29)</f>
        <v>301494040</v>
      </c>
      <c r="M30" s="327">
        <f t="shared" ref="M30" si="8">SUM(M5:M29)</f>
        <v>435253</v>
      </c>
      <c r="N30" s="327">
        <f t="shared" ref="N30" si="9">SUM(N5:N29)</f>
        <v>301929293</v>
      </c>
      <c r="O30" s="327">
        <f t="shared" ref="O30" si="10">SUM(O5:O29)</f>
        <v>0</v>
      </c>
      <c r="P30" s="327">
        <f t="shared" ref="P30" si="11">SUM(P5:P29)</f>
        <v>0</v>
      </c>
      <c r="Q30" s="327">
        <f t="shared" ref="Q30" si="12">SUM(Q5:Q29)</f>
        <v>1355394603</v>
      </c>
      <c r="R30" s="246">
        <f t="shared" ref="R30" si="13">SUM(R5:R29)</f>
        <v>100.00000000000001</v>
      </c>
    </row>
    <row r="31" spans="1:18" x14ac:dyDescent="0.2">
      <c r="A31" s="142"/>
      <c r="B31" s="142"/>
      <c r="C31" s="143"/>
      <c r="D31" s="144"/>
      <c r="E31" s="145"/>
      <c r="F31" s="145"/>
      <c r="G31" s="145"/>
      <c r="H31" s="145"/>
      <c r="I31" s="330"/>
      <c r="J31" s="145"/>
      <c r="K31" s="145"/>
      <c r="L31" s="145"/>
      <c r="M31" s="145"/>
      <c r="N31" s="330"/>
      <c r="O31" s="145"/>
      <c r="P31" s="145"/>
      <c r="Q31" s="145"/>
      <c r="R31" s="145"/>
    </row>
  </sheetData>
  <mergeCells count="6">
    <mergeCell ref="A3:A4"/>
    <mergeCell ref="J3:N3"/>
    <mergeCell ref="O3:P3"/>
    <mergeCell ref="Q3:R3"/>
    <mergeCell ref="C3:I3"/>
    <mergeCell ref="B3:B4"/>
  </mergeCells>
  <phoneticPr fontId="0" type="noConversion"/>
  <pageMargins left="0.23622047244094491" right="0.23622047244094491" top="0.74803149606299213" bottom="0.74803149606299213" header="0.31496062992125984" footer="0.31496062992125984"/>
  <pageSetup paperSize="9" orientation="landscape" r:id="rId1"/>
  <headerFooter alignWithMargins="0">
    <oddHeader xml:space="preserve">&amp;C&amp;"Arial,Negrita"&amp;18PROYECTO DE PRESUPUESTO 2022
</oddHeader>
    <oddFooter>&amp;L&amp;"Arial,Negrita"&amp;8PROYECTO DE PRESUPUESTO PARA EL AÑO FISCAL 2020
INFORMACIÓN PARA LA COMISIÓN DE PRESUPUESTO Y CUENTA GENERAL DE LA REPÚBLICA DEL CONGRESO DE LA REPÚBLICA</oddFooter>
  </headerFooter>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D132"/>
  <sheetViews>
    <sheetView zoomScaleNormal="100" workbookViewId="0">
      <selection sqref="A1:D132"/>
    </sheetView>
  </sheetViews>
  <sheetFormatPr baseColWidth="10" defaultColWidth="11.28515625" defaultRowHeight="12.75" x14ac:dyDescent="0.2"/>
  <cols>
    <col min="1" max="1" width="57.7109375" customWidth="1"/>
    <col min="2" max="2" width="11.140625" bestFit="1" customWidth="1"/>
    <col min="3" max="3" width="12.7109375" bestFit="1" customWidth="1"/>
    <col min="4" max="4" width="11.140625" bestFit="1" customWidth="1"/>
  </cols>
  <sheetData>
    <row r="1" spans="1:4" x14ac:dyDescent="0.2">
      <c r="A1" s="127" t="s">
        <v>383</v>
      </c>
    </row>
    <row r="2" spans="1:4" x14ac:dyDescent="0.2">
      <c r="A2" s="129" t="s">
        <v>330</v>
      </c>
    </row>
    <row r="3" spans="1:4" s="160" customFormat="1" ht="28.35" customHeight="1" x14ac:dyDescent="0.2">
      <c r="A3" s="170" t="s">
        <v>325</v>
      </c>
      <c r="B3" s="171">
        <v>2020</v>
      </c>
      <c r="C3" s="171">
        <v>2021</v>
      </c>
      <c r="D3" s="171">
        <v>2022</v>
      </c>
    </row>
    <row r="4" spans="1:4" x14ac:dyDescent="0.2">
      <c r="A4" s="331" t="s">
        <v>489</v>
      </c>
      <c r="B4" s="332">
        <v>75055245</v>
      </c>
      <c r="C4" s="332">
        <v>100385299</v>
      </c>
      <c r="D4" s="332">
        <v>18699217</v>
      </c>
    </row>
    <row r="5" spans="1:4" s="163" customFormat="1" x14ac:dyDescent="0.2">
      <c r="A5" s="331" t="s">
        <v>490</v>
      </c>
      <c r="B5" s="321">
        <v>51981204</v>
      </c>
      <c r="C5" s="321">
        <v>65222544</v>
      </c>
      <c r="D5" s="321">
        <v>64560302</v>
      </c>
    </row>
    <row r="6" spans="1:4" s="163" customFormat="1" x14ac:dyDescent="0.2">
      <c r="A6" s="331" t="s">
        <v>491</v>
      </c>
      <c r="B6" s="321">
        <v>6462644</v>
      </c>
      <c r="C6" s="321">
        <v>7476433</v>
      </c>
      <c r="D6" s="321">
        <v>20588457</v>
      </c>
    </row>
    <row r="7" spans="1:4" s="163" customFormat="1" x14ac:dyDescent="0.2">
      <c r="A7" s="331" t="s">
        <v>492</v>
      </c>
      <c r="B7" s="321">
        <v>5099197</v>
      </c>
      <c r="C7" s="321">
        <v>8404668</v>
      </c>
      <c r="D7" s="321">
        <v>9076220</v>
      </c>
    </row>
    <row r="8" spans="1:4" s="163" customFormat="1" x14ac:dyDescent="0.2">
      <c r="A8" s="331" t="s">
        <v>493</v>
      </c>
      <c r="B8" s="321">
        <v>12130008</v>
      </c>
      <c r="C8" s="321">
        <v>14298610</v>
      </c>
      <c r="D8" s="321">
        <v>15616647</v>
      </c>
    </row>
    <row r="9" spans="1:4" s="163" customFormat="1" x14ac:dyDescent="0.2">
      <c r="A9" s="331" t="s">
        <v>494</v>
      </c>
      <c r="B9" s="321">
        <v>3480743</v>
      </c>
      <c r="C9" s="321">
        <v>3141279</v>
      </c>
      <c r="D9" s="321">
        <v>3555592</v>
      </c>
    </row>
    <row r="10" spans="1:4" s="163" customFormat="1" x14ac:dyDescent="0.2">
      <c r="A10" s="331" t="s">
        <v>495</v>
      </c>
      <c r="B10" s="321">
        <v>0</v>
      </c>
      <c r="C10" s="321">
        <v>0</v>
      </c>
      <c r="D10" s="321"/>
    </row>
    <row r="11" spans="1:4" s="163" customFormat="1" x14ac:dyDescent="0.2">
      <c r="A11" s="331" t="s">
        <v>496</v>
      </c>
      <c r="B11" s="321">
        <v>16599795</v>
      </c>
      <c r="C11" s="321">
        <v>34611024</v>
      </c>
      <c r="D11" s="321">
        <v>26173934</v>
      </c>
    </row>
    <row r="12" spans="1:4" s="163" customFormat="1" x14ac:dyDescent="0.2">
      <c r="A12" s="331" t="s">
        <v>497</v>
      </c>
      <c r="B12" s="321">
        <v>205721</v>
      </c>
      <c r="C12" s="321">
        <v>5206004</v>
      </c>
      <c r="D12" s="321">
        <v>500002</v>
      </c>
    </row>
    <row r="13" spans="1:4" s="163" customFormat="1" x14ac:dyDescent="0.2">
      <c r="A13" s="331" t="s">
        <v>498</v>
      </c>
      <c r="B13" s="321">
        <v>0</v>
      </c>
      <c r="C13" s="321"/>
      <c r="D13" s="321"/>
    </row>
    <row r="14" spans="1:4" s="163" customFormat="1" x14ac:dyDescent="0.2">
      <c r="A14" s="331" t="s">
        <v>499</v>
      </c>
      <c r="B14" s="321">
        <v>682344</v>
      </c>
      <c r="C14" s="321">
        <v>659628</v>
      </c>
      <c r="D14" s="321">
        <v>488751</v>
      </c>
    </row>
    <row r="15" spans="1:4" s="163" customFormat="1" x14ac:dyDescent="0.2">
      <c r="A15" s="331" t="s">
        <v>500</v>
      </c>
      <c r="B15" s="321">
        <v>0</v>
      </c>
      <c r="C15" s="321">
        <v>0</v>
      </c>
      <c r="D15" s="321"/>
    </row>
    <row r="16" spans="1:4" s="163" customFormat="1" x14ac:dyDescent="0.2">
      <c r="A16" s="331" t="s">
        <v>501</v>
      </c>
      <c r="B16" s="321">
        <v>14041794</v>
      </c>
      <c r="C16" s="321">
        <v>2966605</v>
      </c>
      <c r="D16" s="321">
        <v>12035287</v>
      </c>
    </row>
    <row r="17" spans="1:4" s="163" customFormat="1" x14ac:dyDescent="0.2">
      <c r="A17" s="331" t="s">
        <v>502</v>
      </c>
      <c r="B17" s="321">
        <v>0</v>
      </c>
      <c r="C17" s="321">
        <v>0</v>
      </c>
      <c r="D17" s="321"/>
    </row>
    <row r="18" spans="1:4" s="163" customFormat="1" x14ac:dyDescent="0.2">
      <c r="A18" s="331" t="s">
        <v>503</v>
      </c>
      <c r="B18" s="321">
        <v>0</v>
      </c>
      <c r="C18" s="321"/>
      <c r="D18" s="321"/>
    </row>
    <row r="19" spans="1:4" s="163" customFormat="1" x14ac:dyDescent="0.2">
      <c r="A19" s="331" t="s">
        <v>504</v>
      </c>
      <c r="B19" s="321">
        <v>0</v>
      </c>
      <c r="C19" s="321">
        <v>0</v>
      </c>
      <c r="D19" s="321"/>
    </row>
    <row r="20" spans="1:4" s="163" customFormat="1" x14ac:dyDescent="0.2">
      <c r="A20" s="331" t="s">
        <v>505</v>
      </c>
      <c r="B20" s="321">
        <v>16449834</v>
      </c>
      <c r="C20" s="321">
        <v>8765439</v>
      </c>
      <c r="D20" s="321">
        <v>18592409</v>
      </c>
    </row>
    <row r="21" spans="1:4" s="163" customFormat="1" x14ac:dyDescent="0.2">
      <c r="A21" s="331" t="s">
        <v>506</v>
      </c>
      <c r="B21" s="321">
        <v>527782908</v>
      </c>
      <c r="C21" s="321">
        <v>571039005</v>
      </c>
      <c r="D21" s="321">
        <v>517699466</v>
      </c>
    </row>
    <row r="22" spans="1:4" s="163" customFormat="1" x14ac:dyDescent="0.2">
      <c r="A22" s="331" t="s">
        <v>507</v>
      </c>
      <c r="B22" s="321">
        <v>0</v>
      </c>
      <c r="C22" s="321">
        <v>0</v>
      </c>
      <c r="D22" s="321"/>
    </row>
    <row r="23" spans="1:4" s="163" customFormat="1" x14ac:dyDescent="0.2">
      <c r="A23" s="331" t="s">
        <v>508</v>
      </c>
      <c r="B23" s="321">
        <v>0</v>
      </c>
      <c r="C23" s="321">
        <v>0</v>
      </c>
      <c r="D23" s="321"/>
    </row>
    <row r="24" spans="1:4" s="163" customFormat="1" x14ac:dyDescent="0.2">
      <c r="A24" s="331" t="s">
        <v>509</v>
      </c>
      <c r="B24" s="321">
        <v>0</v>
      </c>
      <c r="C24" s="321">
        <v>0</v>
      </c>
      <c r="D24" s="321">
        <v>1748249</v>
      </c>
    </row>
    <row r="25" spans="1:4" s="163" customFormat="1" x14ac:dyDescent="0.2">
      <c r="A25" s="331" t="s">
        <v>510</v>
      </c>
      <c r="B25" s="321">
        <v>273119</v>
      </c>
      <c r="C25" s="321">
        <v>273119</v>
      </c>
      <c r="D25" s="321">
        <v>273119</v>
      </c>
    </row>
    <row r="26" spans="1:4" s="163" customFormat="1" x14ac:dyDescent="0.2">
      <c r="A26" s="331" t="s">
        <v>511</v>
      </c>
      <c r="B26" s="321">
        <v>5191544</v>
      </c>
      <c r="C26" s="321">
        <v>3316137</v>
      </c>
      <c r="D26" s="321">
        <v>7025010</v>
      </c>
    </row>
    <row r="27" spans="1:4" s="163" customFormat="1" x14ac:dyDescent="0.2">
      <c r="A27" s="331" t="s">
        <v>512</v>
      </c>
      <c r="B27" s="321">
        <v>1541609</v>
      </c>
      <c r="C27" s="321">
        <v>1865331</v>
      </c>
      <c r="D27" s="321">
        <v>1974842</v>
      </c>
    </row>
    <row r="28" spans="1:4" s="163" customFormat="1" x14ac:dyDescent="0.2">
      <c r="A28" s="331" t="s">
        <v>513</v>
      </c>
      <c r="B28" s="321">
        <v>12206233</v>
      </c>
      <c r="C28" s="321">
        <v>6259547</v>
      </c>
      <c r="D28" s="321">
        <v>3439412</v>
      </c>
    </row>
    <row r="29" spans="1:4" s="163" customFormat="1" x14ac:dyDescent="0.2">
      <c r="A29" s="331" t="s">
        <v>514</v>
      </c>
      <c r="B29" s="321">
        <v>0</v>
      </c>
      <c r="C29" s="321">
        <v>0</v>
      </c>
      <c r="D29" s="321"/>
    </row>
    <row r="30" spans="1:4" s="163" customFormat="1" x14ac:dyDescent="0.2">
      <c r="A30" s="331" t="s">
        <v>515</v>
      </c>
      <c r="B30" s="321"/>
      <c r="C30" s="321"/>
      <c r="D30" s="321">
        <v>252400</v>
      </c>
    </row>
    <row r="31" spans="1:4" s="163" customFormat="1" x14ac:dyDescent="0.2">
      <c r="A31" s="331" t="s">
        <v>516</v>
      </c>
      <c r="B31" s="321">
        <v>7380113</v>
      </c>
      <c r="C31" s="321">
        <v>6469996</v>
      </c>
      <c r="D31" s="321">
        <v>4081317</v>
      </c>
    </row>
    <row r="32" spans="1:4" s="163" customFormat="1" x14ac:dyDescent="0.2">
      <c r="A32" s="331" t="s">
        <v>517</v>
      </c>
      <c r="B32" s="321">
        <v>0</v>
      </c>
      <c r="C32" s="321">
        <v>0</v>
      </c>
      <c r="D32" s="321"/>
    </row>
    <row r="33" spans="1:4" s="163" customFormat="1" x14ac:dyDescent="0.2">
      <c r="A33" s="331" t="s">
        <v>518</v>
      </c>
      <c r="B33" s="321">
        <v>3000000</v>
      </c>
      <c r="C33" s="321">
        <v>0</v>
      </c>
      <c r="D33" s="321"/>
    </row>
    <row r="34" spans="1:4" s="163" customFormat="1" x14ac:dyDescent="0.2">
      <c r="A34" s="331" t="s">
        <v>519</v>
      </c>
      <c r="B34" s="321">
        <v>545384</v>
      </c>
      <c r="C34" s="321">
        <v>571595</v>
      </c>
      <c r="D34" s="321">
        <v>1614177</v>
      </c>
    </row>
    <row r="35" spans="1:4" s="163" customFormat="1" x14ac:dyDescent="0.2">
      <c r="A35" s="331" t="s">
        <v>520</v>
      </c>
      <c r="B35" s="321">
        <v>1712305</v>
      </c>
      <c r="C35" s="321">
        <v>1662136</v>
      </c>
      <c r="D35" s="321">
        <v>1487478</v>
      </c>
    </row>
    <row r="36" spans="1:4" s="163" customFormat="1" x14ac:dyDescent="0.2">
      <c r="A36" s="331" t="s">
        <v>521</v>
      </c>
      <c r="B36" s="321">
        <v>4635613</v>
      </c>
      <c r="C36" s="321">
        <v>6253522</v>
      </c>
      <c r="D36" s="321">
        <v>6042560</v>
      </c>
    </row>
    <row r="37" spans="1:4" s="163" customFormat="1" x14ac:dyDescent="0.2">
      <c r="A37" s="331" t="s">
        <v>522</v>
      </c>
      <c r="B37" s="321">
        <v>58300951</v>
      </c>
      <c r="C37" s="321">
        <v>66018530</v>
      </c>
      <c r="D37" s="321">
        <v>106364803</v>
      </c>
    </row>
    <row r="38" spans="1:4" s="163" customFormat="1" x14ac:dyDescent="0.2">
      <c r="A38" s="331" t="s">
        <v>523</v>
      </c>
      <c r="B38" s="321"/>
      <c r="C38" s="321"/>
      <c r="D38" s="321">
        <v>117450</v>
      </c>
    </row>
    <row r="39" spans="1:4" s="163" customFormat="1" x14ac:dyDescent="0.2">
      <c r="A39" s="331" t="s">
        <v>524</v>
      </c>
      <c r="B39" s="321">
        <v>1531474</v>
      </c>
      <c r="C39" s="321">
        <v>5333160</v>
      </c>
      <c r="D39" s="321">
        <v>1900000</v>
      </c>
    </row>
    <row r="40" spans="1:4" s="163" customFormat="1" x14ac:dyDescent="0.2">
      <c r="A40" s="331" t="s">
        <v>525</v>
      </c>
      <c r="B40" s="321">
        <v>309376</v>
      </c>
      <c r="C40" s="321">
        <v>438568</v>
      </c>
      <c r="D40" s="321">
        <v>302896</v>
      </c>
    </row>
    <row r="41" spans="1:4" s="163" customFormat="1" x14ac:dyDescent="0.2">
      <c r="A41" s="331" t="s">
        <v>526</v>
      </c>
      <c r="B41" s="321">
        <v>3615</v>
      </c>
      <c r="C41" s="321">
        <v>16875709</v>
      </c>
      <c r="D41" s="321">
        <v>1996603</v>
      </c>
    </row>
    <row r="42" spans="1:4" s="163" customFormat="1" x14ac:dyDescent="0.2">
      <c r="A42" s="331" t="s">
        <v>527</v>
      </c>
      <c r="B42" s="321"/>
      <c r="C42" s="321"/>
      <c r="D42" s="321">
        <v>64385396</v>
      </c>
    </row>
    <row r="43" spans="1:4" s="163" customFormat="1" x14ac:dyDescent="0.2">
      <c r="A43" s="331" t="s">
        <v>528</v>
      </c>
      <c r="B43" s="321"/>
      <c r="C43" s="321">
        <v>570682</v>
      </c>
      <c r="D43" s="321"/>
    </row>
    <row r="44" spans="1:4" s="167" customFormat="1" ht="22.5" customHeight="1" x14ac:dyDescent="0.2">
      <c r="A44" s="168" t="s">
        <v>316</v>
      </c>
      <c r="B44" s="322">
        <f>SUM(B4:B43)</f>
        <v>826602773</v>
      </c>
      <c r="C44" s="322">
        <f t="shared" ref="C44:D44" si="0">SUM(C4:C43)</f>
        <v>938084570</v>
      </c>
      <c r="D44" s="322">
        <f t="shared" si="0"/>
        <v>910591996</v>
      </c>
    </row>
    <row r="46" spans="1:4" s="160" customFormat="1" ht="28.35" customHeight="1" x14ac:dyDescent="0.2">
      <c r="A46" s="170" t="s">
        <v>326</v>
      </c>
      <c r="B46" s="171">
        <v>2020</v>
      </c>
      <c r="C46" s="171" t="s">
        <v>377</v>
      </c>
      <c r="D46" s="171" t="s">
        <v>378</v>
      </c>
    </row>
    <row r="47" spans="1:4" x14ac:dyDescent="0.2">
      <c r="A47" s="331" t="s">
        <v>489</v>
      </c>
      <c r="B47" s="332">
        <v>91005159</v>
      </c>
      <c r="C47" s="332">
        <v>102924296</v>
      </c>
      <c r="D47" s="332">
        <v>18699217</v>
      </c>
    </row>
    <row r="48" spans="1:4" s="163" customFormat="1" x14ac:dyDescent="0.2">
      <c r="A48" s="331" t="s">
        <v>490</v>
      </c>
      <c r="B48" s="321">
        <v>62732998</v>
      </c>
      <c r="C48" s="321">
        <v>70165163</v>
      </c>
      <c r="D48" s="321">
        <v>64560302</v>
      </c>
    </row>
    <row r="49" spans="1:4" s="163" customFormat="1" x14ac:dyDescent="0.2">
      <c r="A49" s="331" t="s">
        <v>491</v>
      </c>
      <c r="B49" s="321">
        <v>7508035</v>
      </c>
      <c r="C49" s="321">
        <v>8956710</v>
      </c>
      <c r="D49" s="321">
        <v>20588457</v>
      </c>
    </row>
    <row r="50" spans="1:4" s="163" customFormat="1" x14ac:dyDescent="0.2">
      <c r="A50" s="331" t="s">
        <v>492</v>
      </c>
      <c r="B50" s="321">
        <v>6893384</v>
      </c>
      <c r="C50" s="321">
        <v>9024533</v>
      </c>
      <c r="D50" s="321">
        <v>9076220</v>
      </c>
    </row>
    <row r="51" spans="1:4" s="163" customFormat="1" x14ac:dyDescent="0.2">
      <c r="A51" s="331" t="s">
        <v>493</v>
      </c>
      <c r="B51" s="321">
        <v>15269750</v>
      </c>
      <c r="C51" s="321">
        <v>18868423</v>
      </c>
      <c r="D51" s="321">
        <v>15616647</v>
      </c>
    </row>
    <row r="52" spans="1:4" s="163" customFormat="1" x14ac:dyDescent="0.2">
      <c r="A52" s="331" t="s">
        <v>494</v>
      </c>
      <c r="B52" s="321">
        <v>4058518</v>
      </c>
      <c r="C52" s="321">
        <v>3837466</v>
      </c>
      <c r="D52" s="321">
        <v>3555592</v>
      </c>
    </row>
    <row r="53" spans="1:4" s="163" customFormat="1" x14ac:dyDescent="0.2">
      <c r="A53" s="331" t="s">
        <v>495</v>
      </c>
      <c r="B53" s="321">
        <v>1079198</v>
      </c>
      <c r="C53" s="321">
        <v>472522</v>
      </c>
      <c r="D53" s="321"/>
    </row>
    <row r="54" spans="1:4" s="163" customFormat="1" x14ac:dyDescent="0.2">
      <c r="A54" s="331" t="s">
        <v>496</v>
      </c>
      <c r="B54" s="321">
        <v>12513799</v>
      </c>
      <c r="C54" s="321">
        <v>30985549</v>
      </c>
      <c r="D54" s="321">
        <v>26173934</v>
      </c>
    </row>
    <row r="55" spans="1:4" s="163" customFormat="1" x14ac:dyDescent="0.2">
      <c r="A55" s="331" t="s">
        <v>497</v>
      </c>
      <c r="B55" s="321">
        <v>412000</v>
      </c>
      <c r="C55" s="321">
        <v>553035</v>
      </c>
      <c r="D55" s="321">
        <v>500002</v>
      </c>
    </row>
    <row r="56" spans="1:4" s="163" customFormat="1" x14ac:dyDescent="0.2">
      <c r="A56" s="331" t="s">
        <v>498</v>
      </c>
      <c r="B56" s="321">
        <v>628189</v>
      </c>
      <c r="C56" s="321"/>
      <c r="D56" s="321"/>
    </row>
    <row r="57" spans="1:4" s="163" customFormat="1" x14ac:dyDescent="0.2">
      <c r="A57" s="331" t="s">
        <v>499</v>
      </c>
      <c r="B57" s="321">
        <v>649844</v>
      </c>
      <c r="C57" s="321">
        <v>662130</v>
      </c>
      <c r="D57" s="321">
        <v>488751</v>
      </c>
    </row>
    <row r="58" spans="1:4" s="163" customFormat="1" x14ac:dyDescent="0.2">
      <c r="A58" s="331" t="s">
        <v>500</v>
      </c>
      <c r="B58" s="321">
        <v>7000</v>
      </c>
      <c r="C58" s="321">
        <v>54000</v>
      </c>
      <c r="D58" s="321"/>
    </row>
    <row r="59" spans="1:4" s="163" customFormat="1" x14ac:dyDescent="0.2">
      <c r="A59" s="331" t="s">
        <v>501</v>
      </c>
      <c r="B59" s="321">
        <v>12047098</v>
      </c>
      <c r="C59" s="321">
        <v>5419248</v>
      </c>
      <c r="D59" s="321">
        <v>12035287</v>
      </c>
    </row>
    <row r="60" spans="1:4" s="163" customFormat="1" x14ac:dyDescent="0.2">
      <c r="A60" s="331" t="s">
        <v>502</v>
      </c>
      <c r="B60" s="321">
        <v>4099470</v>
      </c>
      <c r="C60" s="321">
        <v>912275</v>
      </c>
      <c r="D60" s="321"/>
    </row>
    <row r="61" spans="1:4" s="163" customFormat="1" x14ac:dyDescent="0.2">
      <c r="A61" s="331" t="s">
        <v>503</v>
      </c>
      <c r="B61" s="321">
        <v>1659236</v>
      </c>
      <c r="C61" s="321"/>
      <c r="D61" s="321"/>
    </row>
    <row r="62" spans="1:4" s="163" customFormat="1" x14ac:dyDescent="0.2">
      <c r="A62" s="331" t="s">
        <v>504</v>
      </c>
      <c r="B62" s="321">
        <v>44601</v>
      </c>
      <c r="C62" s="321">
        <v>33851</v>
      </c>
      <c r="D62" s="321"/>
    </row>
    <row r="63" spans="1:4" s="163" customFormat="1" x14ac:dyDescent="0.2">
      <c r="A63" s="331" t="s">
        <v>505</v>
      </c>
      <c r="B63" s="321">
        <v>31123207</v>
      </c>
      <c r="C63" s="321">
        <v>26490581</v>
      </c>
      <c r="D63" s="321">
        <v>18592409</v>
      </c>
    </row>
    <row r="64" spans="1:4" s="163" customFormat="1" x14ac:dyDescent="0.2">
      <c r="A64" s="331" t="s">
        <v>506</v>
      </c>
      <c r="B64" s="321">
        <v>597213438</v>
      </c>
      <c r="C64" s="321">
        <v>631275816</v>
      </c>
      <c r="D64" s="321">
        <v>517699466</v>
      </c>
    </row>
    <row r="65" spans="1:4" s="163" customFormat="1" x14ac:dyDescent="0.2">
      <c r="A65" s="331" t="s">
        <v>507</v>
      </c>
      <c r="B65" s="321">
        <v>18080</v>
      </c>
      <c r="C65" s="321">
        <v>34130</v>
      </c>
      <c r="D65" s="321"/>
    </row>
    <row r="66" spans="1:4" s="163" customFormat="1" x14ac:dyDescent="0.2">
      <c r="A66" s="331" t="s">
        <v>508</v>
      </c>
      <c r="B66" s="321">
        <v>2250</v>
      </c>
      <c r="C66" s="321">
        <v>1620</v>
      </c>
      <c r="D66" s="321"/>
    </row>
    <row r="67" spans="1:4" s="163" customFormat="1" x14ac:dyDescent="0.2">
      <c r="A67" s="331" t="s">
        <v>509</v>
      </c>
      <c r="B67" s="321">
        <v>336682</v>
      </c>
      <c r="C67" s="321">
        <v>9203724</v>
      </c>
      <c r="D67" s="321">
        <v>1748249</v>
      </c>
    </row>
    <row r="68" spans="1:4" s="163" customFormat="1" x14ac:dyDescent="0.2">
      <c r="A68" s="331" t="s">
        <v>510</v>
      </c>
      <c r="B68" s="321">
        <v>678480</v>
      </c>
      <c r="C68" s="321">
        <v>691618</v>
      </c>
      <c r="D68" s="321">
        <v>273119</v>
      </c>
    </row>
    <row r="69" spans="1:4" s="163" customFormat="1" x14ac:dyDescent="0.2">
      <c r="A69" s="331" t="s">
        <v>511</v>
      </c>
      <c r="B69" s="321">
        <v>6982607</v>
      </c>
      <c r="C69" s="321">
        <v>4359426</v>
      </c>
      <c r="D69" s="321">
        <v>7025010</v>
      </c>
    </row>
    <row r="70" spans="1:4" s="163" customFormat="1" x14ac:dyDescent="0.2">
      <c r="A70" s="331" t="s">
        <v>512</v>
      </c>
      <c r="B70" s="321">
        <v>1578338</v>
      </c>
      <c r="C70" s="321">
        <v>2454315</v>
      </c>
      <c r="D70" s="321">
        <v>1974842</v>
      </c>
    </row>
    <row r="71" spans="1:4" s="163" customFormat="1" x14ac:dyDescent="0.2">
      <c r="A71" s="331" t="s">
        <v>513</v>
      </c>
      <c r="B71" s="321">
        <v>11613776</v>
      </c>
      <c r="C71" s="321">
        <v>10406927</v>
      </c>
      <c r="D71" s="321">
        <v>3439412</v>
      </c>
    </row>
    <row r="72" spans="1:4" s="163" customFormat="1" x14ac:dyDescent="0.2">
      <c r="A72" s="331" t="s">
        <v>514</v>
      </c>
      <c r="B72" s="321">
        <v>56339</v>
      </c>
      <c r="C72" s="321">
        <v>39600</v>
      </c>
      <c r="D72" s="321"/>
    </row>
    <row r="73" spans="1:4" s="163" customFormat="1" x14ac:dyDescent="0.2">
      <c r="A73" s="331" t="s">
        <v>515</v>
      </c>
      <c r="B73" s="321"/>
      <c r="C73" s="321"/>
      <c r="D73" s="321">
        <v>252400</v>
      </c>
    </row>
    <row r="74" spans="1:4" s="163" customFormat="1" x14ac:dyDescent="0.2">
      <c r="A74" s="331" t="s">
        <v>516</v>
      </c>
      <c r="B74" s="321">
        <v>6541664</v>
      </c>
      <c r="C74" s="321">
        <v>5752484</v>
      </c>
      <c r="D74" s="321">
        <v>4081317</v>
      </c>
    </row>
    <row r="75" spans="1:4" s="163" customFormat="1" x14ac:dyDescent="0.2">
      <c r="A75" s="331" t="s">
        <v>517</v>
      </c>
      <c r="B75" s="321">
        <v>218873</v>
      </c>
      <c r="C75" s="321">
        <v>351609</v>
      </c>
      <c r="D75" s="321"/>
    </row>
    <row r="76" spans="1:4" s="163" customFormat="1" x14ac:dyDescent="0.2">
      <c r="A76" s="331" t="s">
        <v>518</v>
      </c>
      <c r="B76" s="321">
        <v>169240</v>
      </c>
      <c r="C76" s="321">
        <v>97920</v>
      </c>
      <c r="D76" s="321"/>
    </row>
    <row r="77" spans="1:4" s="163" customFormat="1" x14ac:dyDescent="0.2">
      <c r="A77" s="331" t="s">
        <v>519</v>
      </c>
      <c r="B77" s="321">
        <v>570680</v>
      </c>
      <c r="C77" s="321">
        <v>579590</v>
      </c>
      <c r="D77" s="321">
        <v>1614177</v>
      </c>
    </row>
    <row r="78" spans="1:4" s="163" customFormat="1" x14ac:dyDescent="0.2">
      <c r="A78" s="331" t="s">
        <v>520</v>
      </c>
      <c r="B78" s="321">
        <v>1668899</v>
      </c>
      <c r="C78" s="321">
        <v>1658770</v>
      </c>
      <c r="D78" s="321">
        <v>1487478</v>
      </c>
    </row>
    <row r="79" spans="1:4" s="163" customFormat="1" x14ac:dyDescent="0.2">
      <c r="A79" s="331" t="s">
        <v>521</v>
      </c>
      <c r="B79" s="321">
        <v>8062553</v>
      </c>
      <c r="C79" s="321">
        <v>10856453</v>
      </c>
      <c r="D79" s="321">
        <v>6042560</v>
      </c>
    </row>
    <row r="80" spans="1:4" s="163" customFormat="1" x14ac:dyDescent="0.2">
      <c r="A80" s="331" t="s">
        <v>522</v>
      </c>
      <c r="B80" s="321">
        <v>75239305</v>
      </c>
      <c r="C80" s="321">
        <v>72451779</v>
      </c>
      <c r="D80" s="321">
        <v>106364803</v>
      </c>
    </row>
    <row r="81" spans="1:4" s="163" customFormat="1" x14ac:dyDescent="0.2">
      <c r="A81" s="331" t="s">
        <v>523</v>
      </c>
      <c r="B81" s="321"/>
      <c r="C81" s="321"/>
      <c r="D81" s="321">
        <v>117450</v>
      </c>
    </row>
    <row r="82" spans="1:4" s="163" customFormat="1" x14ac:dyDescent="0.2">
      <c r="A82" s="331" t="s">
        <v>524</v>
      </c>
      <c r="B82" s="321">
        <v>1956805</v>
      </c>
      <c r="C82" s="321">
        <v>3029503</v>
      </c>
      <c r="D82" s="321">
        <v>1900000</v>
      </c>
    </row>
    <row r="83" spans="1:4" s="163" customFormat="1" x14ac:dyDescent="0.2">
      <c r="A83" s="331" t="s">
        <v>525</v>
      </c>
      <c r="B83" s="321">
        <v>341553</v>
      </c>
      <c r="C83" s="321">
        <v>335305</v>
      </c>
      <c r="D83" s="321">
        <v>302896</v>
      </c>
    </row>
    <row r="84" spans="1:4" s="163" customFormat="1" x14ac:dyDescent="0.2">
      <c r="A84" s="331" t="s">
        <v>526</v>
      </c>
      <c r="B84" s="321">
        <v>31137652</v>
      </c>
      <c r="C84" s="321">
        <v>16635857</v>
      </c>
      <c r="D84" s="321">
        <v>1996603</v>
      </c>
    </row>
    <row r="85" spans="1:4" s="163" customFormat="1" x14ac:dyDescent="0.2">
      <c r="A85" s="331" t="s">
        <v>527</v>
      </c>
      <c r="B85" s="321"/>
      <c r="C85" s="321"/>
      <c r="D85" s="321">
        <v>64385396</v>
      </c>
    </row>
    <row r="86" spans="1:4" s="163" customFormat="1" x14ac:dyDescent="0.2">
      <c r="A86" s="331" t="s">
        <v>528</v>
      </c>
      <c r="B86" s="321"/>
      <c r="C86" s="321">
        <v>1260967</v>
      </c>
    </row>
    <row r="87" spans="1:4" s="167" customFormat="1" ht="22.5" customHeight="1" x14ac:dyDescent="0.2">
      <c r="A87" s="168" t="s">
        <v>316</v>
      </c>
      <c r="B87" s="322">
        <f>SUM(B47:B86)</f>
        <v>996118700</v>
      </c>
      <c r="C87" s="322">
        <f>SUM(C47:C86)</f>
        <v>1050837195</v>
      </c>
      <c r="D87" s="322">
        <f>SUM(D47:D85)</f>
        <v>910591996</v>
      </c>
    </row>
    <row r="89" spans="1:4" s="160" customFormat="1" ht="28.35" customHeight="1" x14ac:dyDescent="0.2">
      <c r="A89" s="170" t="s">
        <v>327</v>
      </c>
      <c r="B89" s="171">
        <v>2020</v>
      </c>
      <c r="C89" s="171" t="s">
        <v>377</v>
      </c>
      <c r="D89" s="171" t="s">
        <v>378</v>
      </c>
    </row>
    <row r="90" spans="1:4" x14ac:dyDescent="0.2">
      <c r="A90" s="331" t="s">
        <v>489</v>
      </c>
      <c r="B90" s="332">
        <v>89809121.719999954</v>
      </c>
      <c r="C90" s="332">
        <v>73245403.909999982</v>
      </c>
      <c r="D90" s="332">
        <v>18699217</v>
      </c>
    </row>
    <row r="91" spans="1:4" s="163" customFormat="1" x14ac:dyDescent="0.2">
      <c r="A91" s="331" t="s">
        <v>490</v>
      </c>
      <c r="B91" s="321">
        <v>61742915.519999988</v>
      </c>
      <c r="C91" s="321">
        <v>51008030.560000017</v>
      </c>
      <c r="D91" s="321">
        <v>64560302</v>
      </c>
    </row>
    <row r="92" spans="1:4" s="163" customFormat="1" x14ac:dyDescent="0.2">
      <c r="A92" s="331" t="s">
        <v>491</v>
      </c>
      <c r="B92" s="321">
        <v>7488752.950000003</v>
      </c>
      <c r="C92" s="321">
        <v>6152116.9700000016</v>
      </c>
      <c r="D92" s="321">
        <v>20588457</v>
      </c>
    </row>
    <row r="93" spans="1:4" s="163" customFormat="1" x14ac:dyDescent="0.2">
      <c r="A93" s="331" t="s">
        <v>492</v>
      </c>
      <c r="B93" s="321">
        <v>6866963.5200000023</v>
      </c>
      <c r="C93" s="321">
        <v>6244298.4100000001</v>
      </c>
      <c r="D93" s="321">
        <v>9076220</v>
      </c>
    </row>
    <row r="94" spans="1:4" s="163" customFormat="1" x14ac:dyDescent="0.2">
      <c r="A94" s="331" t="s">
        <v>493</v>
      </c>
      <c r="B94" s="321">
        <v>15153670.090000009</v>
      </c>
      <c r="C94" s="321">
        <v>12985313.069999997</v>
      </c>
      <c r="D94" s="321">
        <v>15616647</v>
      </c>
    </row>
    <row r="95" spans="1:4" s="163" customFormat="1" x14ac:dyDescent="0.2">
      <c r="A95" s="331" t="s">
        <v>494</v>
      </c>
      <c r="B95" s="321">
        <v>4007840.3799999994</v>
      </c>
      <c r="C95" s="321">
        <v>2715467.5799999991</v>
      </c>
      <c r="D95" s="321">
        <v>3555592</v>
      </c>
    </row>
    <row r="96" spans="1:4" s="163" customFormat="1" x14ac:dyDescent="0.2">
      <c r="A96" s="331" t="s">
        <v>495</v>
      </c>
      <c r="B96" s="321">
        <v>647530.47</v>
      </c>
      <c r="C96" s="321">
        <v>472520.6</v>
      </c>
      <c r="D96" s="321"/>
    </row>
    <row r="97" spans="1:4" s="163" customFormat="1" x14ac:dyDescent="0.2">
      <c r="A97" s="331" t="s">
        <v>496</v>
      </c>
      <c r="B97" s="321">
        <v>9699467.6900000013</v>
      </c>
      <c r="C97" s="321">
        <v>22796419.390000001</v>
      </c>
      <c r="D97" s="321">
        <v>26173934</v>
      </c>
    </row>
    <row r="98" spans="1:4" s="163" customFormat="1" x14ac:dyDescent="0.2">
      <c r="A98" s="331" t="s">
        <v>497</v>
      </c>
      <c r="B98" s="321">
        <v>65500</v>
      </c>
      <c r="C98" s="321">
        <v>0</v>
      </c>
      <c r="D98" s="321">
        <v>500002</v>
      </c>
    </row>
    <row r="99" spans="1:4" s="163" customFormat="1" x14ac:dyDescent="0.2">
      <c r="A99" s="331" t="s">
        <v>498</v>
      </c>
      <c r="B99" s="321">
        <v>628188.1</v>
      </c>
      <c r="C99" s="321"/>
      <c r="D99" s="321"/>
    </row>
    <row r="100" spans="1:4" s="163" customFormat="1" x14ac:dyDescent="0.2">
      <c r="A100" s="331" t="s">
        <v>499</v>
      </c>
      <c r="B100" s="321">
        <v>613690.62</v>
      </c>
      <c r="C100" s="321">
        <v>387365.45999999996</v>
      </c>
      <c r="D100" s="321">
        <v>488751</v>
      </c>
    </row>
    <row r="101" spans="1:4" s="163" customFormat="1" x14ac:dyDescent="0.2">
      <c r="A101" s="331" t="s">
        <v>500</v>
      </c>
      <c r="B101" s="321">
        <v>6838.4</v>
      </c>
      <c r="C101" s="321">
        <v>0</v>
      </c>
      <c r="D101" s="321"/>
    </row>
    <row r="102" spans="1:4" s="163" customFormat="1" x14ac:dyDescent="0.2">
      <c r="A102" s="331" t="s">
        <v>501</v>
      </c>
      <c r="B102" s="321">
        <v>9554879.9600000009</v>
      </c>
      <c r="C102" s="321">
        <v>2948249.5599999996</v>
      </c>
      <c r="D102" s="321">
        <v>12035287</v>
      </c>
    </row>
    <row r="103" spans="1:4" s="163" customFormat="1" x14ac:dyDescent="0.2">
      <c r="A103" s="331" t="s">
        <v>502</v>
      </c>
      <c r="B103" s="321">
        <v>3344609.9899999998</v>
      </c>
      <c r="C103" s="321">
        <v>622881.06000000006</v>
      </c>
      <c r="D103" s="321"/>
    </row>
    <row r="104" spans="1:4" s="163" customFormat="1" x14ac:dyDescent="0.2">
      <c r="A104" s="331" t="s">
        <v>503</v>
      </c>
      <c r="B104" s="321">
        <v>1645094.7899999996</v>
      </c>
      <c r="C104" s="321"/>
      <c r="D104" s="321"/>
    </row>
    <row r="105" spans="1:4" s="163" customFormat="1" x14ac:dyDescent="0.2">
      <c r="A105" s="331" t="s">
        <v>504</v>
      </c>
      <c r="B105" s="321">
        <v>35722.1</v>
      </c>
      <c r="C105" s="321">
        <v>5129.3999999999996</v>
      </c>
      <c r="D105" s="321"/>
    </row>
    <row r="106" spans="1:4" s="163" customFormat="1" x14ac:dyDescent="0.2">
      <c r="A106" s="331" t="s">
        <v>505</v>
      </c>
      <c r="B106" s="321">
        <v>24981387.440000005</v>
      </c>
      <c r="C106" s="321">
        <v>19565759.399999999</v>
      </c>
      <c r="D106" s="321">
        <v>18592409</v>
      </c>
    </row>
    <row r="107" spans="1:4" s="163" customFormat="1" x14ac:dyDescent="0.2">
      <c r="A107" s="331" t="s">
        <v>506</v>
      </c>
      <c r="B107" s="321">
        <v>581572662.76999974</v>
      </c>
      <c r="C107" s="321">
        <v>454014493.38999981</v>
      </c>
      <c r="D107" s="321">
        <v>517699466</v>
      </c>
    </row>
    <row r="108" spans="1:4" s="163" customFormat="1" x14ac:dyDescent="0.2">
      <c r="A108" s="331" t="s">
        <v>507</v>
      </c>
      <c r="B108" s="321">
        <v>17083.25</v>
      </c>
      <c r="C108" s="321">
        <v>21854</v>
      </c>
      <c r="D108" s="321"/>
    </row>
    <row r="109" spans="1:4" s="163" customFormat="1" x14ac:dyDescent="0.2">
      <c r="A109" s="331" t="s">
        <v>508</v>
      </c>
      <c r="B109" s="321">
        <v>2209.21</v>
      </c>
      <c r="C109" s="321">
        <v>1440</v>
      </c>
      <c r="D109" s="321"/>
    </row>
    <row r="110" spans="1:4" s="163" customFormat="1" x14ac:dyDescent="0.2">
      <c r="A110" s="331" t="s">
        <v>509</v>
      </c>
      <c r="B110" s="321">
        <v>100094.1</v>
      </c>
      <c r="C110" s="321">
        <v>4039098.01</v>
      </c>
      <c r="D110" s="321">
        <v>1748249</v>
      </c>
    </row>
    <row r="111" spans="1:4" s="163" customFormat="1" x14ac:dyDescent="0.2">
      <c r="A111" s="331" t="s">
        <v>510</v>
      </c>
      <c r="B111" s="321">
        <v>246737.16000000003</v>
      </c>
      <c r="C111" s="321">
        <v>352819.35000000003</v>
      </c>
      <c r="D111" s="321">
        <v>273119</v>
      </c>
    </row>
    <row r="112" spans="1:4" s="163" customFormat="1" x14ac:dyDescent="0.2">
      <c r="A112" s="331" t="s">
        <v>511</v>
      </c>
      <c r="B112" s="321">
        <v>6731894.4000000013</v>
      </c>
      <c r="C112" s="321">
        <v>3215429.9600000004</v>
      </c>
      <c r="D112" s="321">
        <v>7025010</v>
      </c>
    </row>
    <row r="113" spans="1:4" s="163" customFormat="1" x14ac:dyDescent="0.2">
      <c r="A113" s="331" t="s">
        <v>512</v>
      </c>
      <c r="B113" s="321">
        <v>1557289.07</v>
      </c>
      <c r="C113" s="321">
        <v>1263666.8500000001</v>
      </c>
      <c r="D113" s="321">
        <v>1974842</v>
      </c>
    </row>
    <row r="114" spans="1:4" s="163" customFormat="1" x14ac:dyDescent="0.2">
      <c r="A114" s="331" t="s">
        <v>513</v>
      </c>
      <c r="B114" s="321">
        <v>11193106.99</v>
      </c>
      <c r="C114" s="321">
        <v>6156079.2199999988</v>
      </c>
      <c r="D114" s="321">
        <v>3439412</v>
      </c>
    </row>
    <row r="115" spans="1:4" s="163" customFormat="1" x14ac:dyDescent="0.2">
      <c r="A115" s="331" t="s">
        <v>514</v>
      </c>
      <c r="B115" s="321">
        <v>47523.8</v>
      </c>
      <c r="C115" s="321">
        <v>7500</v>
      </c>
      <c r="D115" s="321"/>
    </row>
    <row r="116" spans="1:4" s="163" customFormat="1" x14ac:dyDescent="0.2">
      <c r="A116" s="331" t="s">
        <v>515</v>
      </c>
      <c r="B116" s="321"/>
      <c r="C116" s="321"/>
      <c r="D116" s="321">
        <v>252400</v>
      </c>
    </row>
    <row r="117" spans="1:4" s="163" customFormat="1" x14ac:dyDescent="0.2">
      <c r="A117" s="331" t="s">
        <v>516</v>
      </c>
      <c r="B117" s="321">
        <v>3795433.0200000014</v>
      </c>
      <c r="C117" s="321">
        <v>3298683.0399999991</v>
      </c>
      <c r="D117" s="321">
        <v>4081317</v>
      </c>
    </row>
    <row r="118" spans="1:4" s="163" customFormat="1" x14ac:dyDescent="0.2">
      <c r="A118" s="331" t="s">
        <v>517</v>
      </c>
      <c r="B118" s="321">
        <v>52038.85</v>
      </c>
      <c r="C118" s="321">
        <v>147121.99000000002</v>
      </c>
      <c r="D118" s="321"/>
    </row>
    <row r="119" spans="1:4" s="163" customFormat="1" x14ac:dyDescent="0.2">
      <c r="A119" s="331" t="s">
        <v>518</v>
      </c>
      <c r="B119" s="321">
        <v>75600</v>
      </c>
      <c r="C119" s="321">
        <v>4920</v>
      </c>
      <c r="D119" s="321"/>
    </row>
    <row r="120" spans="1:4" s="163" customFormat="1" x14ac:dyDescent="0.2">
      <c r="A120" s="331" t="s">
        <v>519</v>
      </c>
      <c r="B120" s="321">
        <v>563037.25000000012</v>
      </c>
      <c r="C120" s="321">
        <v>383060.57999999996</v>
      </c>
      <c r="D120" s="321">
        <v>1614177</v>
      </c>
    </row>
    <row r="121" spans="1:4" s="163" customFormat="1" x14ac:dyDescent="0.2">
      <c r="A121" s="331" t="s">
        <v>520</v>
      </c>
      <c r="B121" s="321">
        <v>1593469.6499999997</v>
      </c>
      <c r="C121" s="321">
        <v>1194898.78</v>
      </c>
      <c r="D121" s="321">
        <v>1487478</v>
      </c>
    </row>
    <row r="122" spans="1:4" s="163" customFormat="1" x14ac:dyDescent="0.2">
      <c r="A122" s="331" t="s">
        <v>521</v>
      </c>
      <c r="B122" s="321">
        <v>7808646.4600000046</v>
      </c>
      <c r="C122" s="321">
        <v>6622924.4199999962</v>
      </c>
      <c r="D122" s="321">
        <v>6042560</v>
      </c>
    </row>
    <row r="123" spans="1:4" s="163" customFormat="1" x14ac:dyDescent="0.2">
      <c r="A123" s="331" t="s">
        <v>522</v>
      </c>
      <c r="B123" s="321">
        <v>51648407.989999995</v>
      </c>
      <c r="C123" s="321">
        <v>35299891.200000003</v>
      </c>
      <c r="D123" s="321">
        <v>106364803</v>
      </c>
    </row>
    <row r="124" spans="1:4" s="163" customFormat="1" x14ac:dyDescent="0.2">
      <c r="A124" s="331" t="s">
        <v>523</v>
      </c>
      <c r="B124" s="321"/>
      <c r="C124" s="321"/>
      <c r="D124" s="321">
        <v>117450</v>
      </c>
    </row>
    <row r="125" spans="1:4" s="163" customFormat="1" x14ac:dyDescent="0.2">
      <c r="A125" s="331" t="s">
        <v>524</v>
      </c>
      <c r="B125" s="321">
        <v>1933944.18</v>
      </c>
      <c r="C125" s="321">
        <v>2030152.22</v>
      </c>
      <c r="D125" s="321">
        <v>1900000</v>
      </c>
    </row>
    <row r="126" spans="1:4" s="163" customFormat="1" x14ac:dyDescent="0.2">
      <c r="A126" s="331" t="s">
        <v>525</v>
      </c>
      <c r="B126" s="321">
        <v>294495.42</v>
      </c>
      <c r="C126" s="321">
        <v>176913.76</v>
      </c>
      <c r="D126" s="321">
        <v>302896</v>
      </c>
    </row>
    <row r="127" spans="1:4" s="163" customFormat="1" x14ac:dyDescent="0.2">
      <c r="A127" s="331" t="s">
        <v>526</v>
      </c>
      <c r="B127" s="321">
        <v>25895178.220000006</v>
      </c>
      <c r="C127" s="321">
        <v>11356883.059999997</v>
      </c>
      <c r="D127" s="321">
        <v>1996603</v>
      </c>
    </row>
    <row r="128" spans="1:4" s="163" customFormat="1" x14ac:dyDescent="0.2">
      <c r="A128" s="331" t="s">
        <v>527</v>
      </c>
      <c r="B128" s="321"/>
      <c r="C128" s="321"/>
      <c r="D128" s="321">
        <v>64385396</v>
      </c>
    </row>
    <row r="129" spans="1:4" s="163" customFormat="1" x14ac:dyDescent="0.2">
      <c r="A129" s="331" t="s">
        <v>528</v>
      </c>
      <c r="B129" s="321"/>
      <c r="C129" s="321">
        <v>803536.6</v>
      </c>
      <c r="D129" s="321"/>
    </row>
    <row r="130" spans="1:4" s="167" customFormat="1" ht="22.5" customHeight="1" x14ac:dyDescent="0.2">
      <c r="A130" s="168" t="s">
        <v>316</v>
      </c>
      <c r="B130" s="322">
        <f>SUM(B90:B129)</f>
        <v>931421025.52999973</v>
      </c>
      <c r="C130" s="322">
        <f>SUM(C90:C129)</f>
        <v>729540321.79999995</v>
      </c>
      <c r="D130" s="322">
        <f>SUM(D90:D129)</f>
        <v>910591996</v>
      </c>
    </row>
    <row r="131" spans="1:4" x14ac:dyDescent="0.2">
      <c r="A131" s="309" t="s">
        <v>379</v>
      </c>
    </row>
    <row r="132" spans="1:4" x14ac:dyDescent="0.2">
      <c r="A132" s="310" t="s">
        <v>380</v>
      </c>
    </row>
  </sheetData>
  <pageMargins left="0.46875" right="0.51181102362204722" top="0.74803149606299213" bottom="0.74803149606299213" header="0.31496062992125984" footer="0.31496062992125984"/>
  <pageSetup paperSize="9" orientation="portrait" r:id="rId1"/>
  <headerFooter>
    <oddHeader>&amp;C&amp;"Arial,Negrita"&amp;18PROYECTO DE PRESUPUESTO 2022</oddHeader>
    <oddFooter>&amp;L&amp;"Arial,Negrita"&amp;8PROYECTO DE PRESUPUESTO PARA EL AÑO FISCAL 2021
INFORMACIÓN PARA LA COMISIÓN DE PRESUPUESTO Y CUENTA GENERAL DE LA REPÚBLICA DEL CONGRESO DE LA REPÚBLICA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2">
    <tabColor theme="9" tint="-0.249977111117893"/>
  </sheetPr>
  <dimension ref="A1:N51"/>
  <sheetViews>
    <sheetView zoomScaleNormal="100" zoomScaleSheetLayoutView="70" zoomScalePageLayoutView="90" workbookViewId="0">
      <selection sqref="A1:N52"/>
    </sheetView>
  </sheetViews>
  <sheetFormatPr baseColWidth="10" defaultColWidth="11.28515625" defaultRowHeight="11.25" x14ac:dyDescent="0.2"/>
  <cols>
    <col min="1" max="1" width="30.7109375" style="137" customWidth="1"/>
    <col min="2" max="3" width="8.7109375" style="137" customWidth="1"/>
    <col min="4" max="4" width="9.28515625" style="169" bestFit="1" customWidth="1"/>
    <col min="5" max="5" width="8.7109375" style="169" customWidth="1"/>
    <col min="6" max="6" width="8.7109375" style="137" customWidth="1"/>
    <col min="7" max="7" width="9.5703125" style="137" bestFit="1" customWidth="1"/>
    <col min="8" max="8" width="9.28515625" style="137" bestFit="1" customWidth="1"/>
    <col min="9" max="14" width="8.7109375" style="137" customWidth="1"/>
    <col min="15" max="16384" width="11.28515625" style="137"/>
  </cols>
  <sheetData>
    <row r="1" spans="1:14" s="133" customFormat="1" ht="14.25" customHeight="1" x14ac:dyDescent="0.2">
      <c r="A1" s="247" t="s">
        <v>384</v>
      </c>
      <c r="B1" s="248"/>
      <c r="C1" s="248"/>
      <c r="D1" s="248"/>
      <c r="E1" s="248"/>
      <c r="F1" s="248"/>
      <c r="G1" s="248"/>
      <c r="H1" s="248"/>
      <c r="I1" s="248"/>
      <c r="J1" s="248"/>
      <c r="K1" s="248"/>
      <c r="L1" s="248"/>
      <c r="M1" s="248"/>
      <c r="N1" s="248"/>
    </row>
    <row r="2" spans="1:14" s="136" customFormat="1" ht="12" thickBot="1" x14ac:dyDescent="0.25">
      <c r="A2" s="129" t="s">
        <v>155</v>
      </c>
      <c r="B2" s="129"/>
      <c r="C2" s="129"/>
      <c r="D2" s="129"/>
      <c r="E2" s="129"/>
      <c r="F2" s="129"/>
      <c r="G2" s="129"/>
      <c r="H2" s="129"/>
      <c r="I2" s="129"/>
      <c r="J2" s="129"/>
      <c r="K2" s="129"/>
      <c r="L2" s="129"/>
      <c r="M2" s="129"/>
      <c r="N2" s="129"/>
    </row>
    <row r="3" spans="1:14" s="138" customFormat="1" ht="12.75" customHeight="1" thickBot="1" x14ac:dyDescent="0.25">
      <c r="A3" s="601" t="s">
        <v>197</v>
      </c>
      <c r="B3" s="599" t="s">
        <v>230</v>
      </c>
      <c r="C3" s="600"/>
      <c r="D3" s="600"/>
      <c r="E3" s="600"/>
      <c r="F3" s="596" t="s">
        <v>231</v>
      </c>
      <c r="G3" s="597"/>
      <c r="H3" s="598"/>
      <c r="I3" s="596" t="s">
        <v>229</v>
      </c>
      <c r="J3" s="597"/>
      <c r="K3" s="597"/>
      <c r="L3" s="597"/>
      <c r="M3" s="597"/>
      <c r="N3" s="598"/>
    </row>
    <row r="4" spans="1:14" s="152" customFormat="1" ht="84.95" customHeight="1" thickBot="1" x14ac:dyDescent="0.25">
      <c r="A4" s="602"/>
      <c r="B4" s="249">
        <v>2020</v>
      </c>
      <c r="C4" s="250">
        <v>2021</v>
      </c>
      <c r="D4" s="250" t="s">
        <v>370</v>
      </c>
      <c r="E4" s="252" t="s">
        <v>385</v>
      </c>
      <c r="F4" s="249">
        <v>2020</v>
      </c>
      <c r="G4" s="250">
        <v>2021</v>
      </c>
      <c r="H4" s="250" t="s">
        <v>370</v>
      </c>
      <c r="I4" s="249">
        <v>2020</v>
      </c>
      <c r="J4" s="250" t="s">
        <v>377</v>
      </c>
      <c r="K4" s="250" t="s">
        <v>370</v>
      </c>
      <c r="L4" s="251" t="s">
        <v>386</v>
      </c>
      <c r="M4" s="251" t="s">
        <v>385</v>
      </c>
      <c r="N4" s="252" t="s">
        <v>387</v>
      </c>
    </row>
    <row r="5" spans="1:14" x14ac:dyDescent="0.2">
      <c r="A5" s="253"/>
      <c r="B5" s="254"/>
      <c r="C5" s="255"/>
      <c r="D5" s="255"/>
      <c r="E5" s="256"/>
      <c r="F5" s="254"/>
      <c r="G5" s="255"/>
      <c r="H5" s="257"/>
      <c r="I5" s="254"/>
      <c r="J5" s="255"/>
      <c r="K5" s="257"/>
      <c r="L5" s="256"/>
      <c r="M5" s="256"/>
      <c r="N5" s="257"/>
    </row>
    <row r="6" spans="1:14" ht="22.5" x14ac:dyDescent="0.2">
      <c r="A6" s="258" t="s">
        <v>228</v>
      </c>
      <c r="B6" s="259"/>
      <c r="C6" s="260"/>
      <c r="D6" s="260"/>
      <c r="E6" s="261"/>
      <c r="F6" s="259"/>
      <c r="G6" s="260"/>
      <c r="H6" s="262"/>
      <c r="I6" s="259"/>
      <c r="J6" s="260"/>
      <c r="K6" s="262"/>
      <c r="L6" s="261"/>
      <c r="M6" s="261"/>
      <c r="N6" s="262"/>
    </row>
    <row r="7" spans="1:14" x14ac:dyDescent="0.2">
      <c r="A7" s="263" t="s">
        <v>198</v>
      </c>
      <c r="B7" s="264"/>
      <c r="C7" s="265"/>
      <c r="D7" s="265"/>
      <c r="E7" s="266"/>
      <c r="F7" s="264"/>
      <c r="G7" s="265"/>
      <c r="H7" s="267"/>
      <c r="I7" s="264"/>
      <c r="J7" s="265"/>
      <c r="K7" s="267"/>
      <c r="L7" s="266"/>
      <c r="M7" s="266"/>
      <c r="N7" s="267"/>
    </row>
    <row r="8" spans="1:14" s="138" customFormat="1" x14ac:dyDescent="0.2">
      <c r="A8" s="268"/>
      <c r="B8" s="264"/>
      <c r="C8" s="265"/>
      <c r="D8" s="265"/>
      <c r="E8" s="266"/>
      <c r="F8" s="264"/>
      <c r="G8" s="265"/>
      <c r="H8" s="267"/>
      <c r="I8" s="264"/>
      <c r="J8" s="265"/>
      <c r="K8" s="267"/>
      <c r="L8" s="266"/>
      <c r="M8" s="266"/>
      <c r="N8" s="267"/>
    </row>
    <row r="9" spans="1:14" x14ac:dyDescent="0.2">
      <c r="A9" s="258" t="s">
        <v>203</v>
      </c>
      <c r="B9" s="264"/>
      <c r="C9" s="265"/>
      <c r="D9" s="265"/>
      <c r="E9" s="266"/>
      <c r="F9" s="264"/>
      <c r="G9" s="265"/>
      <c r="H9" s="267"/>
      <c r="I9" s="264"/>
      <c r="J9" s="265"/>
      <c r="K9" s="267"/>
      <c r="L9" s="266"/>
      <c r="M9" s="266"/>
      <c r="N9" s="267"/>
    </row>
    <row r="10" spans="1:14" x14ac:dyDescent="0.2">
      <c r="A10" s="269" t="s">
        <v>199</v>
      </c>
      <c r="B10" s="264">
        <v>5191544</v>
      </c>
      <c r="C10" s="265">
        <v>3316137</v>
      </c>
      <c r="D10" s="265">
        <v>1875407</v>
      </c>
      <c r="E10" s="266">
        <v>7025010</v>
      </c>
      <c r="F10" s="264">
        <v>6982607</v>
      </c>
      <c r="G10" s="265">
        <v>4365459</v>
      </c>
      <c r="H10" s="267">
        <v>2617148</v>
      </c>
      <c r="I10" s="264"/>
      <c r="J10" s="265"/>
      <c r="K10" s="267"/>
      <c r="L10" s="266"/>
      <c r="M10" s="266"/>
      <c r="N10" s="267"/>
    </row>
    <row r="11" spans="1:14" x14ac:dyDescent="0.2">
      <c r="A11" s="269" t="s">
        <v>200</v>
      </c>
      <c r="B11" s="264">
        <v>48748486</v>
      </c>
      <c r="C11" s="265">
        <v>61676852</v>
      </c>
      <c r="D11" s="265">
        <v>-12928366</v>
      </c>
      <c r="E11" s="266">
        <v>64560302</v>
      </c>
      <c r="F11" s="264">
        <v>62261279</v>
      </c>
      <c r="G11" s="265">
        <v>69643407</v>
      </c>
      <c r="H11" s="267">
        <v>-7382128</v>
      </c>
      <c r="I11" s="264">
        <v>13334</v>
      </c>
      <c r="J11" s="265">
        <v>7071</v>
      </c>
      <c r="K11" s="267">
        <v>-1060</v>
      </c>
      <c r="L11" s="266">
        <v>14394</v>
      </c>
      <c r="M11" s="266">
        <v>14321</v>
      </c>
      <c r="N11" s="267">
        <v>73</v>
      </c>
    </row>
    <row r="12" spans="1:14" x14ac:dyDescent="0.2">
      <c r="A12" s="269" t="s">
        <v>201</v>
      </c>
      <c r="B12" s="264"/>
      <c r="C12" s="265"/>
      <c r="D12" s="265"/>
      <c r="E12" s="266"/>
      <c r="F12" s="264"/>
      <c r="G12" s="265"/>
      <c r="H12" s="267"/>
      <c r="I12" s="264">
        <v>15</v>
      </c>
      <c r="J12" s="265">
        <v>10</v>
      </c>
      <c r="K12" s="267">
        <v>1</v>
      </c>
      <c r="L12" s="266">
        <v>14</v>
      </c>
      <c r="M12" s="266">
        <v>10</v>
      </c>
      <c r="N12" s="267">
        <v>4</v>
      </c>
    </row>
    <row r="13" spans="1:14" x14ac:dyDescent="0.2">
      <c r="A13" s="269" t="s">
        <v>202</v>
      </c>
      <c r="B13" s="264"/>
      <c r="C13" s="265"/>
      <c r="D13" s="265"/>
      <c r="E13" s="266"/>
      <c r="F13" s="264"/>
      <c r="G13" s="265"/>
      <c r="H13" s="267"/>
      <c r="I13" s="264">
        <v>204</v>
      </c>
      <c r="J13" s="265">
        <v>102</v>
      </c>
      <c r="K13" s="267">
        <v>0</v>
      </c>
      <c r="L13" s="266">
        <v>204</v>
      </c>
      <c r="M13" s="266">
        <v>181</v>
      </c>
      <c r="N13" s="267">
        <v>23</v>
      </c>
    </row>
    <row r="14" spans="1:14" x14ac:dyDescent="0.2">
      <c r="A14" s="269"/>
      <c r="B14" s="259"/>
      <c r="C14" s="260"/>
      <c r="D14" s="260"/>
      <c r="E14" s="261"/>
      <c r="F14" s="259"/>
      <c r="G14" s="260"/>
      <c r="H14" s="262"/>
      <c r="I14" s="259"/>
      <c r="J14" s="260"/>
      <c r="K14" s="262"/>
      <c r="L14" s="261"/>
      <c r="M14" s="261"/>
      <c r="N14" s="262"/>
    </row>
    <row r="15" spans="1:14" x14ac:dyDescent="0.2">
      <c r="A15" s="258" t="s">
        <v>222</v>
      </c>
      <c r="B15" s="264"/>
      <c r="C15" s="265"/>
      <c r="D15" s="265"/>
      <c r="E15" s="266"/>
      <c r="F15" s="264"/>
      <c r="G15" s="265"/>
      <c r="H15" s="267"/>
      <c r="I15" s="264"/>
      <c r="J15" s="265"/>
      <c r="K15" s="267"/>
      <c r="L15" s="266"/>
      <c r="M15" s="266"/>
      <c r="N15" s="267"/>
    </row>
    <row r="16" spans="1:14" x14ac:dyDescent="0.2">
      <c r="A16" s="269" t="s">
        <v>204</v>
      </c>
      <c r="B16" s="264">
        <v>73065967</v>
      </c>
      <c r="C16" s="265">
        <v>98416481</v>
      </c>
      <c r="D16" s="265">
        <v>-25350514</v>
      </c>
      <c r="E16" s="266">
        <v>18699217</v>
      </c>
      <c r="F16" s="264">
        <v>90918759</v>
      </c>
      <c r="G16" s="265">
        <v>102834755</v>
      </c>
      <c r="H16" s="267">
        <v>-11915996</v>
      </c>
      <c r="I16" s="264">
        <v>40325</v>
      </c>
      <c r="J16" s="265">
        <v>40325</v>
      </c>
      <c r="K16" s="267">
        <v>0</v>
      </c>
      <c r="L16" s="266">
        <v>40325</v>
      </c>
      <c r="M16" s="266">
        <v>42341</v>
      </c>
      <c r="N16" s="267">
        <v>2016</v>
      </c>
    </row>
    <row r="17" spans="1:14" x14ac:dyDescent="0.2">
      <c r="A17" s="269" t="s">
        <v>205</v>
      </c>
      <c r="B17" s="264"/>
      <c r="C17" s="265"/>
      <c r="D17" s="265"/>
      <c r="E17" s="266"/>
      <c r="F17" s="264"/>
      <c r="G17" s="265"/>
      <c r="H17" s="267"/>
      <c r="I17" s="264"/>
      <c r="J17" s="265"/>
      <c r="K17" s="267"/>
      <c r="L17" s="266"/>
      <c r="M17" s="266"/>
      <c r="N17" s="267"/>
    </row>
    <row r="18" spans="1:14" x14ac:dyDescent="0.2">
      <c r="A18" s="269" t="s">
        <v>206</v>
      </c>
      <c r="B18" s="264"/>
      <c r="C18" s="265"/>
      <c r="D18" s="265"/>
      <c r="E18" s="266"/>
      <c r="F18" s="264"/>
      <c r="G18" s="265"/>
      <c r="H18" s="267"/>
      <c r="I18" s="264">
        <v>5242</v>
      </c>
      <c r="J18" s="265">
        <v>5121</v>
      </c>
      <c r="K18" s="267">
        <v>121</v>
      </c>
      <c r="L18" s="266">
        <v>4839</v>
      </c>
      <c r="M18" s="266">
        <v>4657</v>
      </c>
      <c r="N18" s="267">
        <v>182</v>
      </c>
    </row>
    <row r="19" spans="1:14" x14ac:dyDescent="0.2">
      <c r="A19" s="269" t="s">
        <v>207</v>
      </c>
      <c r="B19" s="264"/>
      <c r="C19" s="265"/>
      <c r="D19" s="265"/>
      <c r="E19" s="266"/>
      <c r="F19" s="264"/>
      <c r="G19" s="265"/>
      <c r="H19" s="267"/>
      <c r="I19" s="264">
        <v>15</v>
      </c>
      <c r="J19" s="265">
        <v>14.2</v>
      </c>
      <c r="K19" s="267">
        <v>0.8</v>
      </c>
      <c r="L19" s="266">
        <v>14</v>
      </c>
      <c r="M19" s="266">
        <v>13.5</v>
      </c>
      <c r="N19" s="267">
        <v>0.5</v>
      </c>
    </row>
    <row r="20" spans="1:14" ht="22.5" x14ac:dyDescent="0.2">
      <c r="A20" s="269" t="s">
        <v>208</v>
      </c>
      <c r="B20" s="264"/>
      <c r="C20" s="265"/>
      <c r="D20" s="265"/>
      <c r="E20" s="266"/>
      <c r="F20" s="264"/>
      <c r="G20" s="265"/>
      <c r="H20" s="267"/>
      <c r="I20" s="264"/>
      <c r="J20" s="265"/>
      <c r="K20" s="267"/>
      <c r="L20" s="266"/>
      <c r="M20" s="266"/>
      <c r="N20" s="267"/>
    </row>
    <row r="21" spans="1:14" x14ac:dyDescent="0.2">
      <c r="A21" s="270"/>
      <c r="B21" s="264"/>
      <c r="C21" s="265"/>
      <c r="D21" s="265"/>
      <c r="E21" s="266"/>
      <c r="F21" s="264"/>
      <c r="G21" s="265"/>
      <c r="H21" s="267"/>
      <c r="I21" s="264"/>
      <c r="J21" s="265"/>
      <c r="K21" s="267"/>
      <c r="L21" s="266"/>
      <c r="M21" s="266"/>
      <c r="N21" s="267"/>
    </row>
    <row r="22" spans="1:14" x14ac:dyDescent="0.2">
      <c r="A22" s="271" t="s">
        <v>223</v>
      </c>
      <c r="B22" s="264"/>
      <c r="C22" s="265"/>
      <c r="D22" s="265"/>
      <c r="E22" s="266"/>
      <c r="F22" s="264"/>
      <c r="G22" s="265"/>
      <c r="H22" s="267"/>
      <c r="I22" s="264"/>
      <c r="J22" s="265"/>
      <c r="K22" s="267"/>
      <c r="L22" s="266"/>
      <c r="M22" s="266"/>
      <c r="N22" s="267"/>
    </row>
    <row r="23" spans="1:14" x14ac:dyDescent="0.2">
      <c r="A23" s="269" t="s">
        <v>209</v>
      </c>
      <c r="B23" s="264">
        <v>41871637</v>
      </c>
      <c r="C23" s="265">
        <v>47334633</v>
      </c>
      <c r="D23" s="265">
        <v>-2081086</v>
      </c>
      <c r="E23" s="266">
        <v>41790328</v>
      </c>
      <c r="F23" s="264">
        <v>49198594</v>
      </c>
      <c r="G23" s="265">
        <v>50401359</v>
      </c>
      <c r="H23" s="267">
        <v>-2833385</v>
      </c>
      <c r="I23" s="264">
        <v>40286</v>
      </c>
      <c r="J23" s="265">
        <v>42023.270000000004</v>
      </c>
      <c r="K23" s="267">
        <v>1209.2700000000004</v>
      </c>
      <c r="L23" s="266">
        <v>38954.883499999996</v>
      </c>
      <c r="M23" s="266">
        <v>41095.792699999998</v>
      </c>
      <c r="N23" s="267">
        <v>1420.5226999999995</v>
      </c>
    </row>
    <row r="24" spans="1:14" x14ac:dyDescent="0.2">
      <c r="A24" s="269" t="s">
        <v>210</v>
      </c>
      <c r="B24" s="264">
        <v>3995801</v>
      </c>
      <c r="C24" s="265">
        <v>4843507</v>
      </c>
      <c r="D24" s="265">
        <v>-847706</v>
      </c>
      <c r="E24" s="266">
        <v>4693809</v>
      </c>
      <c r="F24" s="264">
        <v>4625220</v>
      </c>
      <c r="G24" s="265">
        <v>5416547</v>
      </c>
      <c r="H24" s="267">
        <v>-791327</v>
      </c>
      <c r="I24" s="264">
        <v>4285</v>
      </c>
      <c r="J24" s="265">
        <v>4316</v>
      </c>
      <c r="K24" s="267">
        <v>-31</v>
      </c>
      <c r="L24" s="266">
        <v>4301</v>
      </c>
      <c r="M24" s="266">
        <v>4344</v>
      </c>
      <c r="N24" s="267">
        <v>-43</v>
      </c>
    </row>
    <row r="25" spans="1:14" x14ac:dyDescent="0.2">
      <c r="A25" s="269" t="s">
        <v>211</v>
      </c>
      <c r="B25" s="264"/>
      <c r="C25" s="265"/>
      <c r="D25" s="265"/>
      <c r="E25" s="266"/>
      <c r="F25" s="264"/>
      <c r="G25" s="265"/>
      <c r="H25" s="267"/>
      <c r="I25" s="264"/>
      <c r="J25" s="265"/>
      <c r="K25" s="267"/>
      <c r="L25" s="266"/>
      <c r="M25" s="266"/>
      <c r="N25" s="267"/>
    </row>
    <row r="26" spans="1:14" x14ac:dyDescent="0.2">
      <c r="A26" s="269"/>
      <c r="B26" s="264"/>
      <c r="C26" s="265"/>
      <c r="D26" s="265"/>
      <c r="E26" s="266"/>
      <c r="F26" s="264"/>
      <c r="G26" s="265"/>
      <c r="H26" s="267"/>
      <c r="I26" s="264"/>
      <c r="J26" s="265"/>
      <c r="K26" s="267"/>
      <c r="L26" s="266"/>
      <c r="M26" s="266"/>
      <c r="N26" s="267"/>
    </row>
    <row r="27" spans="1:14" x14ac:dyDescent="0.2">
      <c r="A27" s="271" t="s">
        <v>224</v>
      </c>
      <c r="B27" s="264"/>
      <c r="C27" s="265"/>
      <c r="D27" s="265"/>
      <c r="E27" s="266"/>
      <c r="F27" s="264"/>
      <c r="G27" s="265"/>
      <c r="H27" s="267"/>
      <c r="I27" s="264"/>
      <c r="J27" s="265"/>
      <c r="K27" s="267"/>
      <c r="L27" s="266"/>
      <c r="M27" s="266"/>
      <c r="N27" s="267"/>
    </row>
    <row r="28" spans="1:14" x14ac:dyDescent="0.2">
      <c r="A28" s="269" t="s">
        <v>212</v>
      </c>
      <c r="B28" s="264">
        <v>92302183</v>
      </c>
      <c r="C28" s="265">
        <v>99148571</v>
      </c>
      <c r="D28" s="265">
        <v>-2014712</v>
      </c>
      <c r="E28" s="266">
        <v>86444930</v>
      </c>
      <c r="F28" s="264">
        <v>98728036</v>
      </c>
      <c r="G28" s="265">
        <v>106157670</v>
      </c>
      <c r="H28" s="267">
        <v>-5028786</v>
      </c>
      <c r="I28" s="264">
        <v>85466</v>
      </c>
      <c r="J28" s="265">
        <v>86830.15</v>
      </c>
      <c r="K28" s="267">
        <v>950.15000000000146</v>
      </c>
      <c r="L28" s="266">
        <v>79272.607499999998</v>
      </c>
      <c r="M28" s="266">
        <v>88285.84150000001</v>
      </c>
      <c r="N28" s="267">
        <v>1404.6915000000008</v>
      </c>
    </row>
    <row r="29" spans="1:14" x14ac:dyDescent="0.2">
      <c r="A29" s="269" t="s">
        <v>210</v>
      </c>
      <c r="B29" s="264">
        <v>31595362</v>
      </c>
      <c r="C29" s="265">
        <v>34231342</v>
      </c>
      <c r="D29" s="265">
        <v>-6585884</v>
      </c>
      <c r="E29" s="266">
        <v>26668381</v>
      </c>
      <c r="F29" s="264">
        <v>33277740</v>
      </c>
      <c r="G29" s="265">
        <v>34764397</v>
      </c>
      <c r="H29" s="267">
        <v>-3252035</v>
      </c>
      <c r="I29" s="264">
        <v>29128</v>
      </c>
      <c r="J29" s="265">
        <v>29915.15</v>
      </c>
      <c r="K29" s="267">
        <v>341.15000000000146</v>
      </c>
      <c r="L29" s="266">
        <v>30883.607500000002</v>
      </c>
      <c r="M29" s="266">
        <v>30117.841500000002</v>
      </c>
      <c r="N29" s="267">
        <v>194.69150000000081</v>
      </c>
    </row>
    <row r="30" spans="1:14" x14ac:dyDescent="0.2">
      <c r="A30" s="269"/>
      <c r="B30" s="264"/>
      <c r="C30" s="265"/>
      <c r="D30" s="265"/>
      <c r="E30" s="266"/>
      <c r="F30" s="264"/>
      <c r="G30" s="265"/>
      <c r="H30" s="267"/>
      <c r="I30" s="264"/>
      <c r="J30" s="265"/>
      <c r="K30" s="267"/>
      <c r="L30" s="266"/>
      <c r="M30" s="266"/>
      <c r="N30" s="267"/>
    </row>
    <row r="31" spans="1:14" x14ac:dyDescent="0.2">
      <c r="A31" s="271" t="s">
        <v>225</v>
      </c>
      <c r="B31" s="264"/>
      <c r="C31" s="265"/>
      <c r="D31" s="265"/>
      <c r="E31" s="266"/>
      <c r="F31" s="264"/>
      <c r="G31" s="265"/>
      <c r="H31" s="267"/>
      <c r="I31" s="264"/>
      <c r="J31" s="265"/>
      <c r="K31" s="267"/>
      <c r="L31" s="266"/>
      <c r="M31" s="266"/>
      <c r="N31" s="267"/>
    </row>
    <row r="32" spans="1:14" x14ac:dyDescent="0.2">
      <c r="A32" s="269" t="s">
        <v>213</v>
      </c>
      <c r="B32" s="264">
        <v>66482941</v>
      </c>
      <c r="C32" s="265">
        <v>76007889</v>
      </c>
      <c r="D32" s="265">
        <v>-4749714</v>
      </c>
      <c r="E32" s="266">
        <v>65112265</v>
      </c>
      <c r="F32" s="264">
        <v>78668373</v>
      </c>
      <c r="G32" s="265">
        <v>84398351</v>
      </c>
      <c r="H32" s="267">
        <v>-2942956</v>
      </c>
      <c r="I32" s="264">
        <v>38643</v>
      </c>
      <c r="J32" s="265">
        <v>39399.99</v>
      </c>
      <c r="K32" s="267">
        <v>348.98999999999978</v>
      </c>
      <c r="L32" s="266">
        <v>34353.339500000002</v>
      </c>
      <c r="M32" s="266">
        <v>39610.259899999997</v>
      </c>
      <c r="N32" s="267">
        <v>375.26989999999932</v>
      </c>
    </row>
    <row r="33" spans="1:14" x14ac:dyDescent="0.2">
      <c r="A33" s="269" t="s">
        <v>211</v>
      </c>
      <c r="B33" s="264">
        <v>10590353</v>
      </c>
      <c r="C33" s="265">
        <v>11122126</v>
      </c>
      <c r="D33" s="265">
        <v>-2301387</v>
      </c>
      <c r="E33" s="266">
        <v>8909756</v>
      </c>
      <c r="F33" s="264">
        <v>13185684</v>
      </c>
      <c r="G33" s="265">
        <v>12969992</v>
      </c>
      <c r="H33" s="267">
        <v>-2106154</v>
      </c>
      <c r="I33" s="264">
        <v>19912</v>
      </c>
      <c r="J33" s="265">
        <v>20340.989999999998</v>
      </c>
      <c r="K33" s="267">
        <v>358.98999999999978</v>
      </c>
      <c r="L33" s="266">
        <v>21017.339500000002</v>
      </c>
      <c r="M33" s="266">
        <v>20512.259899999997</v>
      </c>
      <c r="N33" s="267">
        <v>109.26989999999932</v>
      </c>
    </row>
    <row r="34" spans="1:14" x14ac:dyDescent="0.2">
      <c r="A34" s="269" t="s">
        <v>214</v>
      </c>
      <c r="B34" s="264">
        <v>28198456</v>
      </c>
      <c r="C34" s="265">
        <v>27582828</v>
      </c>
      <c r="D34" s="265">
        <v>615628</v>
      </c>
      <c r="E34" s="266">
        <v>25691895</v>
      </c>
      <c r="F34" s="264">
        <v>28692226</v>
      </c>
      <c r="G34" s="265">
        <v>31820878</v>
      </c>
      <c r="H34" s="267">
        <v>-3128652</v>
      </c>
      <c r="I34" s="264">
        <v>204</v>
      </c>
      <c r="J34" s="265">
        <v>2451</v>
      </c>
      <c r="K34" s="267">
        <v>2255</v>
      </c>
      <c r="L34" s="266">
        <v>2451</v>
      </c>
      <c r="M34" s="266">
        <v>2380</v>
      </c>
      <c r="N34" s="267">
        <v>71</v>
      </c>
    </row>
    <row r="35" spans="1:14" x14ac:dyDescent="0.2">
      <c r="A35" s="269" t="s">
        <v>215</v>
      </c>
      <c r="B35" s="264">
        <v>0</v>
      </c>
      <c r="C35" s="265">
        <v>0</v>
      </c>
      <c r="D35" s="265">
        <v>0</v>
      </c>
      <c r="E35" s="266">
        <v>0</v>
      </c>
      <c r="F35" s="264">
        <v>0</v>
      </c>
      <c r="G35" s="265">
        <v>0</v>
      </c>
      <c r="H35" s="267">
        <v>0</v>
      </c>
      <c r="I35" s="264">
        <v>63</v>
      </c>
      <c r="J35" s="265">
        <v>20</v>
      </c>
      <c r="K35" s="267">
        <v>43</v>
      </c>
      <c r="L35" s="266">
        <v>112</v>
      </c>
      <c r="M35" s="266">
        <v>80</v>
      </c>
      <c r="N35" s="267">
        <v>32</v>
      </c>
    </row>
    <row r="36" spans="1:14" x14ac:dyDescent="0.2">
      <c r="A36" s="269"/>
      <c r="B36" s="264"/>
      <c r="C36" s="265"/>
      <c r="D36" s="265"/>
      <c r="E36" s="266"/>
      <c r="F36" s="264"/>
      <c r="G36" s="265"/>
      <c r="H36" s="267"/>
      <c r="I36" s="264"/>
      <c r="J36" s="265"/>
      <c r="K36" s="267"/>
      <c r="L36" s="266"/>
      <c r="M36" s="266"/>
      <c r="N36" s="267"/>
    </row>
    <row r="37" spans="1:14" x14ac:dyDescent="0.2">
      <c r="A37" s="271" t="s">
        <v>226</v>
      </c>
      <c r="B37" s="264"/>
      <c r="C37" s="265"/>
      <c r="D37" s="265"/>
      <c r="E37" s="266"/>
      <c r="F37" s="264"/>
      <c r="G37" s="265"/>
      <c r="H37" s="267"/>
      <c r="I37" s="264"/>
      <c r="J37" s="265"/>
      <c r="K37" s="267"/>
      <c r="L37" s="266"/>
      <c r="M37" s="266"/>
      <c r="N37" s="267"/>
    </row>
    <row r="38" spans="1:14" x14ac:dyDescent="0.2">
      <c r="A38" s="269" t="s">
        <v>216</v>
      </c>
      <c r="B38" s="264"/>
      <c r="C38" s="265"/>
      <c r="D38" s="265"/>
      <c r="E38" s="266"/>
      <c r="F38" s="264"/>
      <c r="G38" s="265"/>
      <c r="H38" s="267"/>
      <c r="I38" s="264"/>
      <c r="J38" s="265"/>
      <c r="K38" s="267"/>
      <c r="L38" s="266"/>
      <c r="M38" s="266"/>
      <c r="N38" s="267"/>
    </row>
    <row r="39" spans="1:14" x14ac:dyDescent="0.2">
      <c r="A39" s="269" t="s">
        <v>217</v>
      </c>
      <c r="B39" s="264"/>
      <c r="C39" s="265"/>
      <c r="D39" s="265"/>
      <c r="E39" s="266"/>
      <c r="F39" s="264"/>
      <c r="G39" s="265"/>
      <c r="H39" s="267"/>
      <c r="I39" s="264"/>
      <c r="J39" s="265"/>
      <c r="K39" s="267"/>
      <c r="L39" s="266"/>
      <c r="M39" s="266"/>
      <c r="N39" s="267"/>
    </row>
    <row r="40" spans="1:14" ht="22.5" x14ac:dyDescent="0.2">
      <c r="A40" s="269" t="s">
        <v>218</v>
      </c>
      <c r="B40" s="264"/>
      <c r="C40" s="265"/>
      <c r="D40" s="265"/>
      <c r="E40" s="266"/>
      <c r="F40" s="264"/>
      <c r="G40" s="265"/>
      <c r="H40" s="267"/>
      <c r="I40" s="264"/>
      <c r="J40" s="265"/>
      <c r="K40" s="267"/>
      <c r="L40" s="266"/>
      <c r="M40" s="266"/>
      <c r="N40" s="267"/>
    </row>
    <row r="41" spans="1:14" ht="22.5" x14ac:dyDescent="0.2">
      <c r="A41" s="269" t="s">
        <v>219</v>
      </c>
      <c r="B41" s="264"/>
      <c r="C41" s="265"/>
      <c r="D41" s="265"/>
      <c r="E41" s="266"/>
      <c r="F41" s="264"/>
      <c r="G41" s="265"/>
      <c r="H41" s="267"/>
      <c r="I41" s="264"/>
      <c r="J41" s="265"/>
      <c r="K41" s="267"/>
      <c r="L41" s="266"/>
      <c r="M41" s="266"/>
      <c r="N41" s="267"/>
    </row>
    <row r="42" spans="1:14" x14ac:dyDescent="0.2">
      <c r="A42" s="269"/>
      <c r="B42" s="264"/>
      <c r="C42" s="265"/>
      <c r="D42" s="265"/>
      <c r="E42" s="266"/>
      <c r="F42" s="264"/>
      <c r="G42" s="265"/>
      <c r="H42" s="267"/>
      <c r="I42" s="264"/>
      <c r="J42" s="265"/>
      <c r="K42" s="267"/>
      <c r="L42" s="266"/>
      <c r="M42" s="266"/>
      <c r="N42" s="267"/>
    </row>
    <row r="43" spans="1:14" x14ac:dyDescent="0.2">
      <c r="A43" s="271" t="s">
        <v>227</v>
      </c>
      <c r="B43" s="264"/>
      <c r="C43" s="265"/>
      <c r="D43" s="265"/>
      <c r="E43" s="266"/>
      <c r="F43" s="264"/>
      <c r="G43" s="265"/>
      <c r="H43" s="267"/>
      <c r="I43" s="264"/>
      <c r="J43" s="265"/>
      <c r="K43" s="267"/>
      <c r="L43" s="266"/>
      <c r="M43" s="266"/>
      <c r="N43" s="267"/>
    </row>
    <row r="44" spans="1:14" x14ac:dyDescent="0.2">
      <c r="A44" s="269" t="s">
        <v>220</v>
      </c>
      <c r="B44" s="264"/>
      <c r="C44" s="265"/>
      <c r="D44" s="265"/>
      <c r="E44" s="266"/>
      <c r="F44" s="264"/>
      <c r="G44" s="265"/>
      <c r="H44" s="267"/>
      <c r="I44" s="264"/>
      <c r="J44" s="265"/>
      <c r="K44" s="267"/>
      <c r="L44" s="266"/>
      <c r="M44" s="266"/>
      <c r="N44" s="267"/>
    </row>
    <row r="45" spans="1:14" s="138" customFormat="1" ht="22.5" x14ac:dyDescent="0.2">
      <c r="A45" s="269" t="s">
        <v>221</v>
      </c>
      <c r="B45" s="264"/>
      <c r="C45" s="265"/>
      <c r="D45" s="265"/>
      <c r="E45" s="266"/>
      <c r="F45" s="264"/>
      <c r="G45" s="265"/>
      <c r="H45" s="267"/>
      <c r="I45" s="264"/>
      <c r="J45" s="265"/>
      <c r="K45" s="267"/>
      <c r="L45" s="266"/>
      <c r="M45" s="266"/>
      <c r="N45" s="267"/>
    </row>
    <row r="46" spans="1:14" ht="12" thickBot="1" x14ac:dyDescent="0.25">
      <c r="A46" s="272"/>
      <c r="B46" s="264"/>
      <c r="C46" s="265"/>
      <c r="D46" s="265"/>
      <c r="E46" s="266"/>
      <c r="F46" s="264"/>
      <c r="G46" s="265"/>
      <c r="H46" s="267"/>
      <c r="I46" s="264"/>
      <c r="J46" s="265"/>
      <c r="K46" s="267"/>
      <c r="L46" s="266"/>
      <c r="M46" s="266"/>
      <c r="N46" s="267"/>
    </row>
    <row r="47" spans="1:14" s="136" customFormat="1" x14ac:dyDescent="0.2">
      <c r="A47" s="273"/>
      <c r="B47" s="285"/>
      <c r="C47" s="286"/>
      <c r="D47" s="292"/>
      <c r="E47" s="289"/>
      <c r="F47" s="285"/>
      <c r="G47" s="288"/>
      <c r="H47" s="289"/>
      <c r="I47" s="285"/>
      <c r="J47" s="286"/>
      <c r="K47" s="287"/>
      <c r="L47" s="288"/>
      <c r="M47" s="288"/>
      <c r="N47" s="289"/>
    </row>
    <row r="48" spans="1:14" s="136" customFormat="1" ht="12" thickBot="1" x14ac:dyDescent="0.25">
      <c r="A48" s="274" t="s">
        <v>0</v>
      </c>
      <c r="B48" s="275"/>
      <c r="C48" s="276"/>
      <c r="D48" s="291"/>
      <c r="E48" s="278"/>
      <c r="F48" s="275"/>
      <c r="G48" s="277"/>
      <c r="H48" s="278"/>
      <c r="I48" s="275"/>
      <c r="J48" s="276"/>
      <c r="K48" s="284"/>
      <c r="L48" s="277"/>
      <c r="M48" s="277"/>
      <c r="N48" s="278"/>
    </row>
    <row r="49" spans="1:14" s="136" customFormat="1" ht="12.75" thickTop="1" thickBot="1" x14ac:dyDescent="0.25">
      <c r="A49" s="279" t="s">
        <v>20</v>
      </c>
      <c r="B49" s="280"/>
      <c r="C49" s="281"/>
      <c r="D49" s="293"/>
      <c r="E49" s="283"/>
      <c r="F49" s="280"/>
      <c r="G49" s="282"/>
      <c r="H49" s="283"/>
      <c r="I49" s="280"/>
      <c r="J49" s="281"/>
      <c r="K49" s="290"/>
      <c r="L49" s="282"/>
      <c r="M49" s="282"/>
      <c r="N49" s="283"/>
    </row>
    <row r="50" spans="1:14" x14ac:dyDescent="0.2">
      <c r="A50" s="61" t="s">
        <v>414</v>
      </c>
      <c r="B50" s="61"/>
      <c r="C50" s="61"/>
      <c r="D50" s="61"/>
      <c r="E50" s="61"/>
      <c r="F50" s="61"/>
      <c r="G50" s="61"/>
      <c r="H50" s="61"/>
      <c r="I50" s="61"/>
      <c r="J50" s="61"/>
      <c r="K50" s="61"/>
      <c r="L50" s="61"/>
      <c r="M50" s="61"/>
      <c r="N50" s="61"/>
    </row>
    <row r="51" spans="1:14" x14ac:dyDescent="0.2">
      <c r="A51" s="61" t="s">
        <v>442</v>
      </c>
      <c r="B51" s="61"/>
      <c r="C51" s="61"/>
      <c r="D51" s="61"/>
      <c r="E51" s="61"/>
      <c r="F51" s="61"/>
      <c r="G51" s="61"/>
      <c r="H51" s="61"/>
      <c r="I51" s="61"/>
      <c r="J51" s="61"/>
      <c r="K51" s="61"/>
      <c r="L51" s="61"/>
      <c r="M51" s="61"/>
      <c r="N51" s="61"/>
    </row>
  </sheetData>
  <mergeCells count="4">
    <mergeCell ref="I3:N3"/>
    <mergeCell ref="B3:E3"/>
    <mergeCell ref="F3:H3"/>
    <mergeCell ref="A3:A4"/>
  </mergeCells>
  <pageMargins left="0.23622047244094491" right="0.23622047244094491" top="0.74803149606299213" bottom="0.74803149606299213" header="0.31496062992125984" footer="0.31496062992125984"/>
  <pageSetup paperSize="9" orientation="landscape" r:id="rId1"/>
  <headerFooter alignWithMargins="0">
    <oddHeader xml:space="preserve">&amp;C&amp;"Arial,Negrita"&amp;18PROYECTO DE PRESUPUESTO 2022
</oddHeader>
    <oddFooter>&amp;L&amp;"Arial,Negrita"&amp;8PROYECTO DE PRESUPUESTO PARA EL AÑO FISCAL 2021
INFORMACIÓN PARA LA COMISIÓN DE PRESUPUESTO Y CUENTA GENERAL DE LA REPÚBLICA DEL CONGRESO DE LA REPÚBLICA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3">
    <tabColor theme="9" tint="-0.249977111117893"/>
  </sheetPr>
  <dimension ref="A1:V26"/>
  <sheetViews>
    <sheetView zoomScaleNormal="100" zoomScaleSheetLayoutView="90" workbookViewId="0">
      <selection activeCell="Q25" sqref="A1:Q25"/>
    </sheetView>
  </sheetViews>
  <sheetFormatPr baseColWidth="10" defaultColWidth="11.28515625" defaultRowHeight="11.25" x14ac:dyDescent="0.2"/>
  <cols>
    <col min="1" max="1" width="20.28515625" style="137" customWidth="1"/>
    <col min="2" max="2" width="5.42578125" style="137" customWidth="1"/>
    <col min="3" max="3" width="9.5703125" style="137" bestFit="1" customWidth="1"/>
    <col min="4" max="4" width="8.7109375" style="137" bestFit="1" customWidth="1"/>
    <col min="5" max="5" width="9.5703125" style="137" bestFit="1" customWidth="1"/>
    <col min="6" max="6" width="5" style="137" customWidth="1"/>
    <col min="7" max="7" width="7.85546875" style="137" bestFit="1" customWidth="1"/>
    <col min="8" max="8" width="10.85546875" style="137" bestFit="1" customWidth="1"/>
    <col min="9" max="10" width="5.42578125" style="137" customWidth="1"/>
    <col min="11" max="11" width="9.5703125" style="137" bestFit="1" customWidth="1"/>
    <col min="12" max="12" width="7" style="137" customWidth="1"/>
    <col min="13" max="13" width="9.5703125" style="138" bestFit="1" customWidth="1"/>
    <col min="14" max="15" width="5.28515625" style="137" customWidth="1"/>
    <col min="16" max="16" width="10.85546875" style="138" bestFit="1" customWidth="1"/>
    <col min="17" max="17" width="7" style="137" customWidth="1"/>
    <col min="18" max="16384" width="11.28515625" style="137"/>
  </cols>
  <sheetData>
    <row r="1" spans="1:22" s="136" customFormat="1" x14ac:dyDescent="0.2">
      <c r="A1" s="134" t="s">
        <v>388</v>
      </c>
      <c r="B1" s="139"/>
      <c r="C1" s="139"/>
      <c r="D1" s="139"/>
      <c r="E1" s="139"/>
      <c r="M1" s="133"/>
      <c r="P1" s="133"/>
    </row>
    <row r="2" spans="1:22" s="136" customFormat="1" ht="12" thickBot="1" x14ac:dyDescent="0.25">
      <c r="A2" s="135" t="s">
        <v>328</v>
      </c>
      <c r="B2" s="135"/>
      <c r="C2" s="135"/>
      <c r="D2" s="135"/>
      <c r="E2" s="135"/>
      <c r="F2" s="135"/>
      <c r="G2" s="135"/>
      <c r="H2" s="135"/>
      <c r="I2" s="135"/>
      <c r="J2" s="135"/>
      <c r="K2" s="135"/>
      <c r="L2" s="135"/>
      <c r="M2" s="135"/>
      <c r="N2" s="135"/>
      <c r="O2" s="135"/>
      <c r="P2" s="135"/>
      <c r="Q2" s="135"/>
      <c r="R2" s="135"/>
      <c r="S2" s="135"/>
      <c r="T2" s="135"/>
      <c r="U2" s="135"/>
      <c r="V2" s="135"/>
    </row>
    <row r="3" spans="1:22" ht="12" thickBot="1" x14ac:dyDescent="0.25">
      <c r="A3" s="607" t="s">
        <v>1</v>
      </c>
      <c r="B3" s="605" t="s">
        <v>389</v>
      </c>
      <c r="C3" s="606"/>
      <c r="D3" s="606"/>
      <c r="E3" s="606"/>
      <c r="F3" s="606"/>
      <c r="G3" s="606"/>
      <c r="H3" s="604"/>
      <c r="I3" s="603" t="s">
        <v>390</v>
      </c>
      <c r="J3" s="606"/>
      <c r="K3" s="606"/>
      <c r="L3" s="606"/>
      <c r="M3" s="604"/>
      <c r="N3" s="603" t="s">
        <v>391</v>
      </c>
      <c r="O3" s="604"/>
      <c r="P3" s="603" t="s">
        <v>0</v>
      </c>
      <c r="Q3" s="604"/>
    </row>
    <row r="4" spans="1:22" s="154" customFormat="1" ht="80.25" customHeight="1" thickBot="1" x14ac:dyDescent="0.25">
      <c r="A4" s="608"/>
      <c r="B4" s="175" t="s">
        <v>271</v>
      </c>
      <c r="C4" s="176" t="s">
        <v>272</v>
      </c>
      <c r="D4" s="175" t="s">
        <v>273</v>
      </c>
      <c r="E4" s="175" t="s">
        <v>274</v>
      </c>
      <c r="F4" s="175" t="s">
        <v>275</v>
      </c>
      <c r="G4" s="174" t="s">
        <v>276</v>
      </c>
      <c r="H4" s="174" t="s">
        <v>277</v>
      </c>
      <c r="I4" s="175" t="s">
        <v>278</v>
      </c>
      <c r="J4" s="174" t="s">
        <v>276</v>
      </c>
      <c r="K4" s="174" t="s">
        <v>279</v>
      </c>
      <c r="L4" s="174" t="s">
        <v>280</v>
      </c>
      <c r="M4" s="174" t="s">
        <v>281</v>
      </c>
      <c r="N4" s="174" t="s">
        <v>282</v>
      </c>
      <c r="O4" s="176" t="s">
        <v>283</v>
      </c>
      <c r="P4" s="175" t="s">
        <v>19</v>
      </c>
      <c r="Q4" s="174" t="s">
        <v>21</v>
      </c>
    </row>
    <row r="5" spans="1:22" x14ac:dyDescent="0.2">
      <c r="A5" s="155"/>
      <c r="B5" s="146"/>
      <c r="C5" s="147"/>
      <c r="D5" s="146"/>
      <c r="E5" s="148"/>
      <c r="F5" s="148"/>
      <c r="G5" s="148"/>
      <c r="H5" s="148"/>
      <c r="I5" s="148"/>
      <c r="J5" s="148"/>
      <c r="K5" s="148"/>
      <c r="L5" s="148"/>
      <c r="M5" s="333"/>
      <c r="N5" s="148"/>
      <c r="O5" s="148"/>
      <c r="P5" s="334"/>
      <c r="Q5" s="155"/>
    </row>
    <row r="6" spans="1:22" x14ac:dyDescent="0.2">
      <c r="A6" s="155" t="s">
        <v>32</v>
      </c>
      <c r="B6" s="146"/>
      <c r="C6" s="147">
        <v>814203224</v>
      </c>
      <c r="D6" s="146">
        <v>44060538</v>
      </c>
      <c r="E6" s="148">
        <v>172295768</v>
      </c>
      <c r="F6" s="148"/>
      <c r="G6" s="148">
        <v>3256665</v>
      </c>
      <c r="H6" s="333">
        <f>SUM(B6:G6)</f>
        <v>1033816195</v>
      </c>
      <c r="I6" s="148"/>
      <c r="J6" s="148"/>
      <c r="K6" s="148">
        <v>135692219</v>
      </c>
      <c r="L6" s="148"/>
      <c r="M6" s="333">
        <f>SUM(I6:L6)</f>
        <v>135692219</v>
      </c>
      <c r="N6" s="148"/>
      <c r="O6" s="148"/>
      <c r="P6" s="334">
        <f>O6+M6+H6</f>
        <v>1169508414</v>
      </c>
      <c r="Q6" s="339">
        <f>P6/$P$25*100</f>
        <v>86.285456014907851</v>
      </c>
    </row>
    <row r="7" spans="1:22" x14ac:dyDescent="0.2">
      <c r="A7" s="155"/>
      <c r="B7" s="146"/>
      <c r="C7" s="147"/>
      <c r="D7" s="146"/>
      <c r="E7" s="148"/>
      <c r="F7" s="148"/>
      <c r="G7" s="148"/>
      <c r="H7" s="333"/>
      <c r="I7" s="148"/>
      <c r="J7" s="148"/>
      <c r="K7" s="148"/>
      <c r="L7" s="148"/>
      <c r="M7" s="333"/>
      <c r="N7" s="148"/>
      <c r="O7" s="148"/>
      <c r="P7" s="334"/>
      <c r="Q7" s="339"/>
    </row>
    <row r="8" spans="1:22" x14ac:dyDescent="0.2">
      <c r="A8" s="155" t="s">
        <v>33</v>
      </c>
      <c r="B8" s="146"/>
      <c r="C8" s="147"/>
      <c r="D8" s="146"/>
      <c r="E8" s="148">
        <v>5459310</v>
      </c>
      <c r="F8" s="148"/>
      <c r="G8" s="148"/>
      <c r="H8" s="333">
        <f>SUM(B8:G8)</f>
        <v>5459310</v>
      </c>
      <c r="I8" s="148"/>
      <c r="J8" s="148"/>
      <c r="K8" s="148"/>
      <c r="L8" s="148">
        <v>435253</v>
      </c>
      <c r="M8" s="333">
        <f>SUM(I8:L8)</f>
        <v>435253</v>
      </c>
      <c r="N8" s="148"/>
      <c r="O8" s="148"/>
      <c r="P8" s="334">
        <f>O8+M8+H8</f>
        <v>5894563</v>
      </c>
      <c r="Q8" s="339">
        <f>P8/$P$25*100</f>
        <v>0.43489644911917952</v>
      </c>
    </row>
    <row r="9" spans="1:22" x14ac:dyDescent="0.2">
      <c r="A9" s="155"/>
      <c r="B9" s="146"/>
      <c r="C9" s="147"/>
      <c r="D9" s="146"/>
      <c r="E9" s="148"/>
      <c r="F9" s="148"/>
      <c r="G9" s="148"/>
      <c r="H9" s="333"/>
      <c r="I9" s="148"/>
      <c r="J9" s="148"/>
      <c r="K9" s="148"/>
      <c r="L9" s="148"/>
      <c r="M9" s="333"/>
      <c r="N9" s="148"/>
      <c r="O9" s="148"/>
      <c r="P9" s="334"/>
      <c r="Q9" s="339"/>
    </row>
    <row r="10" spans="1:22" x14ac:dyDescent="0.2">
      <c r="A10" s="155" t="s">
        <v>34</v>
      </c>
      <c r="B10" s="146"/>
      <c r="C10" s="147"/>
      <c r="D10" s="146"/>
      <c r="E10" s="148">
        <v>12798993</v>
      </c>
      <c r="F10" s="148"/>
      <c r="G10" s="148"/>
      <c r="H10" s="333">
        <f>SUM(B10:G10)</f>
        <v>12798993</v>
      </c>
      <c r="I10" s="148"/>
      <c r="J10" s="148"/>
      <c r="K10" s="148"/>
      <c r="L10" s="148"/>
      <c r="M10" s="333">
        <f>SUM(I10:L10)</f>
        <v>0</v>
      </c>
      <c r="N10" s="148"/>
      <c r="O10" s="148"/>
      <c r="P10" s="334">
        <f>O10+M10+H10</f>
        <v>12798993</v>
      </c>
      <c r="Q10" s="339">
        <f>P10/$P$25*100</f>
        <v>0.94430013013708303</v>
      </c>
    </row>
    <row r="11" spans="1:22" x14ac:dyDescent="0.2">
      <c r="A11" s="155" t="s">
        <v>82</v>
      </c>
      <c r="B11" s="146"/>
      <c r="C11" s="147"/>
      <c r="D11" s="146"/>
      <c r="E11" s="148"/>
      <c r="F11" s="148"/>
      <c r="G11" s="148"/>
      <c r="H11" s="333"/>
      <c r="I11" s="148"/>
      <c r="J11" s="148"/>
      <c r="K11" s="148"/>
      <c r="L11" s="148"/>
      <c r="M11" s="333"/>
      <c r="N11" s="148"/>
      <c r="O11" s="148"/>
      <c r="P11" s="334"/>
      <c r="Q11" s="339"/>
    </row>
    <row r="12" spans="1:22" x14ac:dyDescent="0.2">
      <c r="A12" s="153"/>
      <c r="B12" s="146"/>
      <c r="C12" s="149"/>
      <c r="D12" s="150"/>
      <c r="E12" s="156"/>
      <c r="F12" s="156"/>
      <c r="G12" s="148"/>
      <c r="H12" s="333"/>
      <c r="I12" s="148"/>
      <c r="J12" s="148"/>
      <c r="K12" s="148"/>
      <c r="L12" s="148"/>
      <c r="M12" s="333"/>
      <c r="N12" s="148"/>
      <c r="O12" s="148"/>
      <c r="P12" s="334"/>
      <c r="Q12" s="339"/>
    </row>
    <row r="13" spans="1:22" x14ac:dyDescent="0.2">
      <c r="A13" s="155" t="s">
        <v>35</v>
      </c>
      <c r="B13" s="146"/>
      <c r="C13" s="147"/>
      <c r="D13" s="146"/>
      <c r="E13" s="148">
        <v>576250</v>
      </c>
      <c r="F13" s="148"/>
      <c r="G13" s="148"/>
      <c r="H13" s="333">
        <f>SUM(B13:G13)</f>
        <v>576250</v>
      </c>
      <c r="I13" s="148"/>
      <c r="J13" s="148"/>
      <c r="K13" s="148"/>
      <c r="L13" s="148"/>
      <c r="M13" s="333">
        <f>SUM(I13:L13)</f>
        <v>0</v>
      </c>
      <c r="N13" s="148"/>
      <c r="O13" s="148"/>
      <c r="P13" s="334">
        <f>O13+M13+H13</f>
        <v>576250</v>
      </c>
      <c r="Q13" s="339">
        <f>P13/$P$25*100</f>
        <v>4.2515293975978745E-2</v>
      </c>
    </row>
    <row r="14" spans="1:22" x14ac:dyDescent="0.2">
      <c r="A14" s="155"/>
      <c r="B14" s="146"/>
      <c r="C14" s="147"/>
      <c r="D14" s="146"/>
      <c r="E14" s="148"/>
      <c r="F14" s="148"/>
      <c r="G14" s="148"/>
      <c r="H14" s="333"/>
      <c r="I14" s="148"/>
      <c r="J14" s="148"/>
      <c r="K14" s="148"/>
      <c r="L14" s="148"/>
      <c r="M14" s="333"/>
      <c r="N14" s="148"/>
      <c r="O14" s="148"/>
      <c r="P14" s="334"/>
      <c r="Q14" s="339"/>
    </row>
    <row r="15" spans="1:22" x14ac:dyDescent="0.2">
      <c r="A15" s="155" t="s">
        <v>36</v>
      </c>
      <c r="B15" s="146"/>
      <c r="C15" s="147"/>
      <c r="D15" s="146"/>
      <c r="E15" s="148">
        <f>SUM(E16:E23)</f>
        <v>814562</v>
      </c>
      <c r="F15" s="148"/>
      <c r="G15" s="148"/>
      <c r="H15" s="333">
        <f>SUM(H16:H23)</f>
        <v>814562</v>
      </c>
      <c r="I15" s="148"/>
      <c r="J15" s="148"/>
      <c r="K15" s="333">
        <f>SUM(K16:K23)</f>
        <v>165801821</v>
      </c>
      <c r="L15" s="148"/>
      <c r="M15" s="333">
        <f>SUM(M16:M23)</f>
        <v>165801821</v>
      </c>
      <c r="N15" s="148"/>
      <c r="O15" s="148"/>
      <c r="P15" s="333">
        <f>SUM(P16:P23)</f>
        <v>166616383</v>
      </c>
      <c r="Q15" s="339">
        <f>P15/$P$25*100</f>
        <v>12.2928321118599</v>
      </c>
    </row>
    <row r="16" spans="1:22" x14ac:dyDescent="0.2">
      <c r="A16" s="155"/>
      <c r="B16" s="146"/>
      <c r="C16" s="147"/>
      <c r="D16" s="146"/>
      <c r="E16" s="148"/>
      <c r="F16" s="148"/>
      <c r="G16" s="148"/>
      <c r="H16" s="333"/>
      <c r="I16" s="148"/>
      <c r="J16" s="148"/>
      <c r="K16" s="148"/>
      <c r="L16" s="148"/>
      <c r="M16" s="333"/>
      <c r="N16" s="148"/>
      <c r="O16" s="148"/>
      <c r="P16" s="334"/>
      <c r="Q16" s="339"/>
    </row>
    <row r="17" spans="1:17" x14ac:dyDescent="0.2">
      <c r="A17" s="155" t="s">
        <v>40</v>
      </c>
      <c r="B17" s="146"/>
      <c r="C17" s="147"/>
      <c r="D17" s="146"/>
      <c r="E17" s="148">
        <v>814562</v>
      </c>
      <c r="F17" s="148"/>
      <c r="G17" s="148"/>
      <c r="H17" s="333">
        <f>SUM(B17:G17)</f>
        <v>814562</v>
      </c>
      <c r="I17" s="148"/>
      <c r="J17" s="148"/>
      <c r="K17" s="148">
        <v>10918</v>
      </c>
      <c r="L17" s="148"/>
      <c r="M17" s="333">
        <f>SUM(I17:L17)</f>
        <v>10918</v>
      </c>
      <c r="N17" s="148"/>
      <c r="O17" s="148"/>
      <c r="P17" s="334">
        <f>O17+M17+H17</f>
        <v>825480</v>
      </c>
      <c r="Q17" s="339"/>
    </row>
    <row r="18" spans="1:17" x14ac:dyDescent="0.2">
      <c r="A18" s="155" t="s">
        <v>41</v>
      </c>
      <c r="B18" s="146"/>
      <c r="C18" s="147"/>
      <c r="D18" s="146"/>
      <c r="E18" s="148"/>
      <c r="F18" s="148"/>
      <c r="G18" s="148"/>
      <c r="H18" s="148"/>
      <c r="I18" s="148"/>
      <c r="J18" s="148"/>
      <c r="K18" s="148"/>
      <c r="L18" s="148"/>
      <c r="M18" s="333"/>
      <c r="N18" s="148"/>
      <c r="O18" s="148"/>
      <c r="P18" s="334"/>
      <c r="Q18" s="339"/>
    </row>
    <row r="19" spans="1:17" x14ac:dyDescent="0.2">
      <c r="A19" s="155" t="s">
        <v>37</v>
      </c>
      <c r="B19" s="146"/>
      <c r="C19" s="147"/>
      <c r="D19" s="146"/>
      <c r="E19" s="148"/>
      <c r="F19" s="148"/>
      <c r="G19" s="148"/>
      <c r="H19" s="148">
        <f>SUM(B19:G19)</f>
        <v>0</v>
      </c>
      <c r="I19" s="148"/>
      <c r="J19" s="148"/>
      <c r="K19" s="148"/>
      <c r="L19" s="148"/>
      <c r="M19" s="333">
        <f t="shared" ref="M19:M23" si="0">SUM(I19:L19)</f>
        <v>0</v>
      </c>
      <c r="N19" s="148"/>
      <c r="O19" s="148"/>
      <c r="P19" s="334">
        <f>O19+M19+H19</f>
        <v>0</v>
      </c>
      <c r="Q19" s="339"/>
    </row>
    <row r="20" spans="1:17" x14ac:dyDescent="0.2">
      <c r="A20" s="155" t="s">
        <v>38</v>
      </c>
      <c r="B20" s="146"/>
      <c r="C20" s="147"/>
      <c r="D20" s="146"/>
      <c r="E20" s="148"/>
      <c r="F20" s="148"/>
      <c r="G20" s="148"/>
      <c r="H20" s="148">
        <f t="shared" ref="H20:H23" si="1">SUM(B20:G20)</f>
        <v>0</v>
      </c>
      <c r="I20" s="148"/>
      <c r="J20" s="148"/>
      <c r="K20" s="148"/>
      <c r="L20" s="148"/>
      <c r="M20" s="333">
        <f t="shared" si="0"/>
        <v>0</v>
      </c>
      <c r="N20" s="148"/>
      <c r="O20" s="148"/>
      <c r="P20" s="334">
        <f t="shared" ref="P20:P23" si="2">O20+M20+H20</f>
        <v>0</v>
      </c>
      <c r="Q20" s="339"/>
    </row>
    <row r="21" spans="1:17" x14ac:dyDescent="0.2">
      <c r="A21" s="155" t="s">
        <v>39</v>
      </c>
      <c r="B21" s="146"/>
      <c r="C21" s="147"/>
      <c r="D21" s="146"/>
      <c r="E21" s="148"/>
      <c r="F21" s="148"/>
      <c r="G21" s="148"/>
      <c r="H21" s="148">
        <f t="shared" si="1"/>
        <v>0</v>
      </c>
      <c r="I21" s="148"/>
      <c r="J21" s="148"/>
      <c r="K21" s="148"/>
      <c r="L21" s="148"/>
      <c r="M21" s="333">
        <f t="shared" si="0"/>
        <v>0</v>
      </c>
      <c r="N21" s="148"/>
      <c r="O21" s="148"/>
      <c r="P21" s="334">
        <f t="shared" si="2"/>
        <v>0</v>
      </c>
      <c r="Q21" s="339"/>
    </row>
    <row r="22" spans="1:17" s="169" customFormat="1" x14ac:dyDescent="0.2">
      <c r="A22" s="338" t="s">
        <v>529</v>
      </c>
      <c r="B22" s="146"/>
      <c r="C22" s="147"/>
      <c r="D22" s="146"/>
      <c r="E22" s="148"/>
      <c r="F22" s="148"/>
      <c r="G22" s="148"/>
      <c r="H22" s="148">
        <f t="shared" si="1"/>
        <v>0</v>
      </c>
      <c r="I22" s="148"/>
      <c r="J22" s="148"/>
      <c r="K22" s="148">
        <f>165801821-10918</f>
        <v>165790903</v>
      </c>
      <c r="L22" s="148"/>
      <c r="M22" s="333">
        <f t="shared" si="0"/>
        <v>165790903</v>
      </c>
      <c r="N22" s="148"/>
      <c r="O22" s="148"/>
      <c r="P22" s="334">
        <f t="shared" si="2"/>
        <v>165790903</v>
      </c>
      <c r="Q22" s="339"/>
    </row>
    <row r="23" spans="1:17" x14ac:dyDescent="0.2">
      <c r="A23" s="155" t="s">
        <v>73</v>
      </c>
      <c r="B23" s="146"/>
      <c r="C23" s="147"/>
      <c r="D23" s="146"/>
      <c r="E23" s="148"/>
      <c r="F23" s="148"/>
      <c r="G23" s="148"/>
      <c r="H23" s="148">
        <f t="shared" si="1"/>
        <v>0</v>
      </c>
      <c r="I23" s="148"/>
      <c r="J23" s="148"/>
      <c r="K23" s="148"/>
      <c r="L23" s="148"/>
      <c r="M23" s="333">
        <f t="shared" si="0"/>
        <v>0</v>
      </c>
      <c r="N23" s="148"/>
      <c r="O23" s="148"/>
      <c r="P23" s="334">
        <f t="shared" si="2"/>
        <v>0</v>
      </c>
      <c r="Q23" s="339"/>
    </row>
    <row r="24" spans="1:17" ht="12" thickBot="1" x14ac:dyDescent="0.25">
      <c r="A24" s="151"/>
      <c r="B24" s="151"/>
      <c r="C24" s="157"/>
      <c r="D24" s="155"/>
      <c r="E24" s="158"/>
      <c r="F24" s="158"/>
      <c r="G24" s="158"/>
      <c r="H24" s="158"/>
      <c r="I24" s="158"/>
      <c r="J24" s="158"/>
      <c r="K24" s="158"/>
      <c r="L24" s="158"/>
      <c r="M24" s="336"/>
      <c r="N24" s="158"/>
      <c r="O24" s="158"/>
      <c r="P24" s="335"/>
      <c r="Q24" s="339"/>
    </row>
    <row r="25" spans="1:17" ht="12" thickBot="1" x14ac:dyDescent="0.25">
      <c r="A25" s="159" t="s">
        <v>0</v>
      </c>
      <c r="B25" s="337">
        <f>SUM(B6:B16)</f>
        <v>0</v>
      </c>
      <c r="C25" s="337">
        <f t="shared" ref="C25:Q25" si="3">SUM(C6:C16)</f>
        <v>814203224</v>
      </c>
      <c r="D25" s="337">
        <f t="shared" si="3"/>
        <v>44060538</v>
      </c>
      <c r="E25" s="337">
        <f t="shared" si="3"/>
        <v>191944883</v>
      </c>
      <c r="F25" s="337">
        <f t="shared" si="3"/>
        <v>0</v>
      </c>
      <c r="G25" s="337">
        <f t="shared" si="3"/>
        <v>3256665</v>
      </c>
      <c r="H25" s="337">
        <f t="shared" si="3"/>
        <v>1053465310</v>
      </c>
      <c r="I25" s="337">
        <f t="shared" si="3"/>
        <v>0</v>
      </c>
      <c r="J25" s="337">
        <f t="shared" si="3"/>
        <v>0</v>
      </c>
      <c r="K25" s="337">
        <f t="shared" si="3"/>
        <v>301494040</v>
      </c>
      <c r="L25" s="337">
        <f t="shared" si="3"/>
        <v>435253</v>
      </c>
      <c r="M25" s="337">
        <f t="shared" si="3"/>
        <v>301929293</v>
      </c>
      <c r="N25" s="337">
        <f t="shared" si="3"/>
        <v>0</v>
      </c>
      <c r="O25" s="337">
        <f t="shared" si="3"/>
        <v>0</v>
      </c>
      <c r="P25" s="337">
        <f t="shared" si="3"/>
        <v>1355394603</v>
      </c>
      <c r="Q25" s="340">
        <f t="shared" si="3"/>
        <v>99.999999999999986</v>
      </c>
    </row>
    <row r="26" spans="1:17" x14ac:dyDescent="0.2">
      <c r="A26" s="142"/>
      <c r="B26" s="157"/>
      <c r="C26" s="157"/>
      <c r="D26" s="157"/>
      <c r="E26" s="157"/>
      <c r="F26" s="157"/>
      <c r="G26" s="157"/>
      <c r="H26" s="157"/>
      <c r="I26" s="157"/>
      <c r="J26" s="157"/>
      <c r="K26" s="157"/>
      <c r="L26" s="157"/>
      <c r="M26" s="335"/>
      <c r="N26" s="157"/>
      <c r="O26" s="157"/>
      <c r="P26" s="335"/>
      <c r="Q26" s="157"/>
    </row>
  </sheetData>
  <mergeCells count="5">
    <mergeCell ref="P3:Q3"/>
    <mergeCell ref="B3:H3"/>
    <mergeCell ref="I3:M3"/>
    <mergeCell ref="A3:A4"/>
    <mergeCell ref="N3:O3"/>
  </mergeCells>
  <phoneticPr fontId="0" type="noConversion"/>
  <pageMargins left="0.23622047244094491" right="0.23622047244094491" top="0.74803149606299213" bottom="0.74803149606299213" header="0.31496062992125984" footer="0.31496062992125984"/>
  <pageSetup paperSize="9" orientation="landscape" r:id="rId1"/>
  <headerFooter alignWithMargins="0">
    <oddHeader xml:space="preserve">&amp;C&amp;"Arial,Negrita"&amp;18PROYECTO DEL PRESUPUESTO 2022
</oddHeader>
    <oddFooter>&amp;L&amp;"Arial,Negrita"&amp;8PROYECTO DE PRESUPUESTO PARA EL AÑO FISCAL 2020
INFORMACIÓN PARA LA COMISIÓN DE PRESUPUESTO Y CUENTA GENERAL DE LA REPÚBLICA DEL CONGRESO DE LA REPÚBLICA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6">
    <tabColor theme="9" tint="-0.249977111117893"/>
    <pageSetUpPr fitToPage="1"/>
  </sheetPr>
  <dimension ref="A1:V108"/>
  <sheetViews>
    <sheetView zoomScale="85" zoomScaleNormal="85" zoomScaleSheetLayoutView="70" zoomScalePageLayoutView="90" workbookViewId="0">
      <selection activeCell="R1" sqref="A1:R109"/>
    </sheetView>
  </sheetViews>
  <sheetFormatPr baseColWidth="10" defaultColWidth="11.42578125" defaultRowHeight="12" x14ac:dyDescent="0.2"/>
  <cols>
    <col min="1" max="1" width="12.7109375" style="103" customWidth="1"/>
    <col min="2" max="2" width="11.5703125" style="103" customWidth="1"/>
    <col min="3" max="3" width="5" style="103" customWidth="1"/>
    <col min="4" max="4" width="11.5703125" style="103" bestFit="1" customWidth="1"/>
    <col min="5" max="5" width="10.5703125" style="103" bestFit="1" customWidth="1"/>
    <col min="6" max="6" width="11" style="103" bestFit="1" customWidth="1"/>
    <col min="7" max="7" width="5.85546875" style="103" customWidth="1"/>
    <col min="8" max="8" width="9.42578125" style="103" bestFit="1" customWidth="1"/>
    <col min="9" max="9" width="12.42578125" style="103" bestFit="1" customWidth="1"/>
    <col min="10" max="11" width="5.5703125" style="103" customWidth="1"/>
    <col min="12" max="12" width="10" style="103" customWidth="1"/>
    <col min="13" max="13" width="8.7109375" style="103" customWidth="1"/>
    <col min="14" max="14" width="10.85546875" style="103" bestFit="1" customWidth="1"/>
    <col min="15" max="16" width="5" style="103" customWidth="1"/>
    <col min="17" max="17" width="12.42578125" style="367" bestFit="1" customWidth="1"/>
    <col min="18" max="18" width="7.5703125" style="103" customWidth="1"/>
    <col min="19" max="16384" width="11.42578125" style="103"/>
  </cols>
  <sheetData>
    <row r="1" spans="1:22" s="5" customFormat="1" x14ac:dyDescent="0.2">
      <c r="A1" s="127" t="s">
        <v>392</v>
      </c>
      <c r="B1" s="6"/>
      <c r="C1" s="6"/>
      <c r="D1" s="6"/>
      <c r="E1" s="6"/>
      <c r="F1" s="6"/>
      <c r="G1" s="6"/>
      <c r="H1" s="6"/>
      <c r="I1" s="6"/>
      <c r="J1" s="6"/>
      <c r="K1" s="6"/>
      <c r="L1" s="6"/>
      <c r="M1" s="6"/>
      <c r="N1" s="6"/>
      <c r="O1" s="6"/>
      <c r="P1" s="6"/>
      <c r="Q1" s="359"/>
      <c r="R1" s="6"/>
    </row>
    <row r="2" spans="1:22" s="5" customFormat="1" ht="12.75" thickBot="1" x14ac:dyDescent="0.25">
      <c r="A2" s="129" t="s">
        <v>328</v>
      </c>
      <c r="B2" s="119"/>
      <c r="C2" s="119"/>
      <c r="D2" s="119"/>
      <c r="E2" s="119"/>
      <c r="F2" s="119"/>
      <c r="G2" s="119"/>
      <c r="H2" s="119"/>
      <c r="I2" s="119"/>
      <c r="J2" s="119"/>
      <c r="K2" s="119"/>
      <c r="L2" s="119"/>
      <c r="M2" s="119"/>
      <c r="N2" s="119"/>
      <c r="O2" s="119"/>
      <c r="P2" s="119"/>
      <c r="Q2" s="360"/>
      <c r="R2" s="119"/>
      <c r="S2" s="119"/>
      <c r="T2" s="119"/>
      <c r="U2" s="119"/>
      <c r="V2" s="119"/>
    </row>
    <row r="3" spans="1:22" ht="27" customHeight="1" x14ac:dyDescent="0.2">
      <c r="A3" s="611" t="s">
        <v>114</v>
      </c>
      <c r="B3" s="618" t="s">
        <v>115</v>
      </c>
      <c r="C3" s="613" t="s">
        <v>22</v>
      </c>
      <c r="D3" s="614"/>
      <c r="E3" s="614"/>
      <c r="F3" s="614"/>
      <c r="G3" s="614"/>
      <c r="H3" s="614"/>
      <c r="I3" s="615"/>
      <c r="J3" s="616" t="s">
        <v>96</v>
      </c>
      <c r="K3" s="609"/>
      <c r="L3" s="609"/>
      <c r="M3" s="609"/>
      <c r="N3" s="610"/>
      <c r="O3" s="617" t="s">
        <v>83</v>
      </c>
      <c r="P3" s="609"/>
      <c r="Q3" s="609" t="s">
        <v>0</v>
      </c>
      <c r="R3" s="610"/>
    </row>
    <row r="4" spans="1:22" ht="112.5" customHeight="1" thickBot="1" x14ac:dyDescent="0.25">
      <c r="A4" s="612"/>
      <c r="B4" s="619"/>
      <c r="C4" s="177" t="s">
        <v>233</v>
      </c>
      <c r="D4" s="178" t="s">
        <v>234</v>
      </c>
      <c r="E4" s="178" t="s">
        <v>235</v>
      </c>
      <c r="F4" s="178" t="s">
        <v>236</v>
      </c>
      <c r="G4" s="178" t="s">
        <v>237</v>
      </c>
      <c r="H4" s="178" t="s">
        <v>238</v>
      </c>
      <c r="I4" s="179" t="s">
        <v>93</v>
      </c>
      <c r="J4" s="177" t="s">
        <v>237</v>
      </c>
      <c r="K4" s="178" t="s">
        <v>238</v>
      </c>
      <c r="L4" s="178" t="s">
        <v>239</v>
      </c>
      <c r="M4" s="178" t="s">
        <v>240</v>
      </c>
      <c r="N4" s="179" t="s">
        <v>94</v>
      </c>
      <c r="O4" s="180" t="s">
        <v>241</v>
      </c>
      <c r="P4" s="178" t="s">
        <v>95</v>
      </c>
      <c r="Q4" s="361" t="s">
        <v>30</v>
      </c>
      <c r="R4" s="181" t="s">
        <v>81</v>
      </c>
    </row>
    <row r="5" spans="1:22" x14ac:dyDescent="0.2">
      <c r="A5" s="17" t="s">
        <v>116</v>
      </c>
      <c r="B5" s="39">
        <v>2020</v>
      </c>
      <c r="C5" s="70"/>
      <c r="D5" s="68"/>
      <c r="E5" s="68"/>
      <c r="F5" s="68"/>
      <c r="G5" s="68"/>
      <c r="H5" s="68"/>
      <c r="I5" s="69"/>
      <c r="J5" s="70"/>
      <c r="K5" s="68"/>
      <c r="L5" s="68"/>
      <c r="M5" s="68"/>
      <c r="N5" s="69"/>
      <c r="O5" s="67"/>
      <c r="P5" s="68"/>
      <c r="Q5" s="362"/>
      <c r="R5" s="69"/>
    </row>
    <row r="6" spans="1:22" x14ac:dyDescent="0.2">
      <c r="A6" s="18"/>
      <c r="B6" s="13">
        <v>2021</v>
      </c>
      <c r="C6" s="71"/>
      <c r="D6" s="72"/>
      <c r="E6" s="72"/>
      <c r="F6" s="72"/>
      <c r="G6" s="72"/>
      <c r="H6" s="72"/>
      <c r="I6" s="73"/>
      <c r="J6" s="71"/>
      <c r="K6" s="72"/>
      <c r="L6" s="72"/>
      <c r="M6" s="72"/>
      <c r="N6" s="73"/>
      <c r="O6" s="74"/>
      <c r="P6" s="72"/>
      <c r="Q6" s="363"/>
      <c r="R6" s="73"/>
    </row>
    <row r="7" spans="1:22" x14ac:dyDescent="0.2">
      <c r="A7" s="18"/>
      <c r="B7" s="13">
        <v>2022</v>
      </c>
      <c r="C7" s="75"/>
      <c r="D7" s="76"/>
      <c r="E7" s="76"/>
      <c r="F7" s="76"/>
      <c r="G7" s="76"/>
      <c r="H7" s="76"/>
      <c r="I7" s="77"/>
      <c r="J7" s="75"/>
      <c r="K7" s="76"/>
      <c r="L7" s="76"/>
      <c r="M7" s="76"/>
      <c r="N7" s="77"/>
      <c r="O7" s="78"/>
      <c r="P7" s="76"/>
      <c r="Q7" s="364"/>
      <c r="R7" s="77"/>
    </row>
    <row r="8" spans="1:22" ht="12.75" thickBot="1" x14ac:dyDescent="0.25">
      <c r="A8" s="53"/>
      <c r="B8" s="66" t="s">
        <v>393</v>
      </c>
      <c r="C8" s="79"/>
      <c r="D8" s="80"/>
      <c r="E8" s="80"/>
      <c r="F8" s="80"/>
      <c r="G8" s="80"/>
      <c r="H8" s="80"/>
      <c r="I8" s="81"/>
      <c r="J8" s="79"/>
      <c r="K8" s="80"/>
      <c r="L8" s="80"/>
      <c r="M8" s="80"/>
      <c r="N8" s="81"/>
      <c r="O8" s="82"/>
      <c r="P8" s="80"/>
      <c r="Q8" s="365"/>
      <c r="R8" s="81"/>
    </row>
    <row r="9" spans="1:22" x14ac:dyDescent="0.2">
      <c r="A9" s="4" t="s">
        <v>117</v>
      </c>
      <c r="B9" s="39">
        <v>2020</v>
      </c>
      <c r="C9" s="83"/>
      <c r="D9" s="84"/>
      <c r="E9" s="84"/>
      <c r="F9" s="84"/>
      <c r="G9" s="84"/>
      <c r="H9" s="84"/>
      <c r="I9" s="85"/>
      <c r="J9" s="83"/>
      <c r="K9" s="84"/>
      <c r="L9" s="84"/>
      <c r="M9" s="84"/>
      <c r="N9" s="85"/>
      <c r="O9" s="86"/>
      <c r="P9" s="84"/>
      <c r="Q9" s="366"/>
      <c r="R9" s="85"/>
    </row>
    <row r="10" spans="1:22" x14ac:dyDescent="0.2">
      <c r="A10" s="18"/>
      <c r="B10" s="13">
        <v>2021</v>
      </c>
      <c r="C10" s="71"/>
      <c r="D10" s="72"/>
      <c r="E10" s="72"/>
      <c r="F10" s="72"/>
      <c r="G10" s="72"/>
      <c r="H10" s="72"/>
      <c r="I10" s="73"/>
      <c r="J10" s="71"/>
      <c r="K10" s="72"/>
      <c r="L10" s="72"/>
      <c r="M10" s="72"/>
      <c r="N10" s="73"/>
      <c r="O10" s="74"/>
      <c r="P10" s="72"/>
      <c r="Q10" s="363"/>
      <c r="R10" s="73"/>
    </row>
    <row r="11" spans="1:22" x14ac:dyDescent="0.2">
      <c r="A11" s="18"/>
      <c r="B11" s="13">
        <v>2022</v>
      </c>
      <c r="C11" s="71"/>
      <c r="D11" s="72"/>
      <c r="E11" s="72"/>
      <c r="F11" s="72"/>
      <c r="G11" s="72"/>
      <c r="H11" s="72"/>
      <c r="I11" s="73"/>
      <c r="J11" s="71"/>
      <c r="K11" s="72"/>
      <c r="L11" s="72"/>
      <c r="M11" s="72"/>
      <c r="N11" s="73"/>
      <c r="O11" s="74"/>
      <c r="P11" s="72"/>
      <c r="Q11" s="363"/>
      <c r="R11" s="73"/>
    </row>
    <row r="12" spans="1:22" ht="12.75" thickBot="1" x14ac:dyDescent="0.25">
      <c r="A12" s="19"/>
      <c r="B12" s="66" t="s">
        <v>393</v>
      </c>
      <c r="C12" s="372"/>
      <c r="D12" s="382"/>
      <c r="E12" s="382"/>
      <c r="F12" s="382" t="s">
        <v>85</v>
      </c>
      <c r="G12" s="382"/>
      <c r="H12" s="373"/>
      <c r="I12" s="374"/>
      <c r="J12" s="79"/>
      <c r="K12" s="80"/>
      <c r="L12" s="80"/>
      <c r="M12" s="80"/>
      <c r="N12" s="81"/>
      <c r="O12" s="82"/>
      <c r="P12" s="80"/>
      <c r="Q12" s="365"/>
      <c r="R12" s="81"/>
    </row>
    <row r="13" spans="1:22" x14ac:dyDescent="0.2">
      <c r="A13" s="17" t="s">
        <v>118</v>
      </c>
      <c r="B13" s="17">
        <v>2020</v>
      </c>
      <c r="C13" s="70"/>
      <c r="D13" s="362">
        <v>24388895</v>
      </c>
      <c r="E13" s="362">
        <v>2661365</v>
      </c>
      <c r="F13" s="362">
        <v>30136131</v>
      </c>
      <c r="G13" s="362"/>
      <c r="H13" s="362">
        <v>31500</v>
      </c>
      <c r="I13" s="376">
        <f>SUM(D13:H13)</f>
        <v>57217891</v>
      </c>
      <c r="J13" s="375"/>
      <c r="K13" s="362"/>
      <c r="L13" s="362">
        <v>22304990</v>
      </c>
      <c r="M13" s="362"/>
      <c r="N13" s="376">
        <f>SUM(L13:M13)</f>
        <v>22304990</v>
      </c>
      <c r="O13" s="67"/>
      <c r="P13" s="68"/>
      <c r="Q13" s="362">
        <f>N13+I13</f>
        <v>79522881</v>
      </c>
      <c r="R13" s="357">
        <f>Q13/$Q$105*100</f>
        <v>6.9085506631319404</v>
      </c>
    </row>
    <row r="14" spans="1:22" x14ac:dyDescent="0.2">
      <c r="A14" s="18"/>
      <c r="B14" s="4">
        <v>2021</v>
      </c>
      <c r="C14" s="71"/>
      <c r="D14" s="363">
        <v>8521128</v>
      </c>
      <c r="E14" s="363"/>
      <c r="F14" s="363">
        <v>16062104</v>
      </c>
      <c r="G14" s="363"/>
      <c r="H14" s="363">
        <v>35300</v>
      </c>
      <c r="I14" s="378">
        <f>SUM(D14:H14)</f>
        <v>24618532</v>
      </c>
      <c r="J14" s="377"/>
      <c r="K14" s="363"/>
      <c r="L14" s="363">
        <v>25335273</v>
      </c>
      <c r="M14" s="363"/>
      <c r="N14" s="378">
        <f>SUM(L14:M14)</f>
        <v>25335273</v>
      </c>
      <c r="O14" s="74"/>
      <c r="P14" s="72"/>
      <c r="Q14" s="363">
        <f t="shared" ref="Q14:Q15" si="0">N14+I14</f>
        <v>49953805</v>
      </c>
      <c r="R14" s="358">
        <f>Q14/$Q$106*100</f>
        <v>4.052190637784606</v>
      </c>
    </row>
    <row r="15" spans="1:22" x14ac:dyDescent="0.2">
      <c r="A15" s="18"/>
      <c r="B15" s="4">
        <v>2022</v>
      </c>
      <c r="C15" s="71"/>
      <c r="D15" s="363">
        <v>8568448</v>
      </c>
      <c r="E15" s="363">
        <v>51538</v>
      </c>
      <c r="F15" s="363">
        <v>19096096</v>
      </c>
      <c r="G15" s="363"/>
      <c r="H15" s="363">
        <v>146715</v>
      </c>
      <c r="I15" s="378">
        <f>SUM(D15:H15)</f>
        <v>27862797</v>
      </c>
      <c r="J15" s="377"/>
      <c r="K15" s="363"/>
      <c r="L15" s="363">
        <v>21450735</v>
      </c>
      <c r="M15" s="363">
        <v>435253</v>
      </c>
      <c r="N15" s="378">
        <f>SUM(L15:M15)</f>
        <v>21885988</v>
      </c>
      <c r="O15" s="74"/>
      <c r="P15" s="72"/>
      <c r="Q15" s="363">
        <f t="shared" si="0"/>
        <v>49748785</v>
      </c>
      <c r="R15" s="358">
        <f>Q15/$Q$107*100</f>
        <v>3.6704281461566359</v>
      </c>
    </row>
    <row r="16" spans="1:22" ht="12.75" thickBot="1" x14ac:dyDescent="0.25">
      <c r="A16" s="19"/>
      <c r="B16" s="371" t="s">
        <v>393</v>
      </c>
      <c r="C16" s="79"/>
      <c r="D16" s="380">
        <f>+(D15-D14)/D15</f>
        <v>5.522587054271672E-3</v>
      </c>
      <c r="E16" s="380">
        <f t="shared" ref="E16:I16" si="1">+(E15-E14)/E15</f>
        <v>1</v>
      </c>
      <c r="F16" s="380">
        <f t="shared" si="1"/>
        <v>0.15888022347604452</v>
      </c>
      <c r="G16" s="380"/>
      <c r="H16" s="380">
        <f t="shared" si="1"/>
        <v>0.75939747128787105</v>
      </c>
      <c r="I16" s="381">
        <f t="shared" si="1"/>
        <v>0.11643716171064951</v>
      </c>
      <c r="J16" s="397"/>
      <c r="K16" s="398"/>
      <c r="L16" s="380">
        <f t="shared" ref="L16:N16" si="2">+(L15-L14)/L15</f>
        <v>-0.18109113743654937</v>
      </c>
      <c r="M16" s="380">
        <f t="shared" si="2"/>
        <v>1</v>
      </c>
      <c r="N16" s="381">
        <f t="shared" si="2"/>
        <v>-0.15760243494604859</v>
      </c>
      <c r="O16" s="399"/>
      <c r="P16" s="398"/>
      <c r="Q16" s="380">
        <f t="shared" ref="Q16" si="3">+(Q15-Q14)/Q15</f>
        <v>-4.1211056712239305E-3</v>
      </c>
      <c r="R16" s="400"/>
    </row>
    <row r="17" spans="1:18" x14ac:dyDescent="0.2">
      <c r="A17" s="17" t="s">
        <v>242</v>
      </c>
      <c r="B17" s="39">
        <v>2020</v>
      </c>
      <c r="C17" s="83"/>
      <c r="D17" s="366"/>
      <c r="E17" s="366"/>
      <c r="F17" s="366"/>
      <c r="G17" s="366"/>
      <c r="H17" s="366"/>
      <c r="I17" s="390"/>
      <c r="J17" s="368"/>
      <c r="K17" s="366"/>
      <c r="L17" s="366"/>
      <c r="M17" s="366"/>
      <c r="N17" s="390"/>
      <c r="O17" s="67"/>
      <c r="P17" s="68"/>
      <c r="Q17" s="362"/>
      <c r="R17" s="69"/>
    </row>
    <row r="18" spans="1:18" x14ac:dyDescent="0.2">
      <c r="A18" s="18"/>
      <c r="B18" s="13">
        <v>2021</v>
      </c>
      <c r="C18" s="71"/>
      <c r="D18" s="363"/>
      <c r="E18" s="363"/>
      <c r="F18" s="363"/>
      <c r="G18" s="363"/>
      <c r="H18" s="363"/>
      <c r="I18" s="378"/>
      <c r="J18" s="377"/>
      <c r="K18" s="363"/>
      <c r="L18" s="363"/>
      <c r="M18" s="363"/>
      <c r="N18" s="378"/>
      <c r="O18" s="74"/>
      <c r="P18" s="72"/>
      <c r="Q18" s="363"/>
      <c r="R18" s="73"/>
    </row>
    <row r="19" spans="1:18" x14ac:dyDescent="0.2">
      <c r="A19" s="18"/>
      <c r="B19" s="13">
        <v>2022</v>
      </c>
      <c r="C19" s="71"/>
      <c r="D19" s="363"/>
      <c r="E19" s="363"/>
      <c r="F19" s="363"/>
      <c r="G19" s="363"/>
      <c r="H19" s="363"/>
      <c r="I19" s="378"/>
      <c r="J19" s="377"/>
      <c r="K19" s="363"/>
      <c r="L19" s="363"/>
      <c r="M19" s="363"/>
      <c r="N19" s="378"/>
      <c r="O19" s="74"/>
      <c r="P19" s="72"/>
      <c r="Q19" s="363"/>
      <c r="R19" s="73"/>
    </row>
    <row r="20" spans="1:18" ht="12.75" thickBot="1" x14ac:dyDescent="0.25">
      <c r="A20" s="19"/>
      <c r="B20" s="66" t="s">
        <v>393</v>
      </c>
      <c r="C20" s="372"/>
      <c r="D20" s="391"/>
      <c r="E20" s="391"/>
      <c r="F20" s="391"/>
      <c r="G20" s="391"/>
      <c r="H20" s="391"/>
      <c r="I20" s="392"/>
      <c r="J20" s="393"/>
      <c r="K20" s="365"/>
      <c r="L20" s="365"/>
      <c r="M20" s="365"/>
      <c r="N20" s="394"/>
      <c r="O20" s="82"/>
      <c r="P20" s="80"/>
      <c r="Q20" s="365"/>
      <c r="R20" s="81"/>
    </row>
    <row r="21" spans="1:18" x14ac:dyDescent="0.2">
      <c r="A21" s="17" t="s">
        <v>243</v>
      </c>
      <c r="B21" s="17">
        <v>2020</v>
      </c>
      <c r="C21" s="70"/>
      <c r="D21" s="362">
        <v>167042</v>
      </c>
      <c r="E21" s="362">
        <v>1200000</v>
      </c>
      <c r="F21" s="362">
        <v>935796</v>
      </c>
      <c r="G21" s="362"/>
      <c r="H21" s="362"/>
      <c r="I21" s="376">
        <f>SUM(D21:H21)</f>
        <v>2302838</v>
      </c>
      <c r="J21" s="386"/>
      <c r="K21" s="362"/>
      <c r="L21" s="362">
        <v>10000000</v>
      </c>
      <c r="M21" s="362"/>
      <c r="N21" s="376">
        <f>SUM(L21:M21)</f>
        <v>10000000</v>
      </c>
      <c r="O21" s="67"/>
      <c r="P21" s="68"/>
      <c r="Q21" s="362">
        <f>N21+I21</f>
        <v>12302838</v>
      </c>
      <c r="R21" s="357">
        <f>Q21/$Q$105*100</f>
        <v>1.0688091094600161</v>
      </c>
    </row>
    <row r="22" spans="1:18" x14ac:dyDescent="0.2">
      <c r="A22" s="18"/>
      <c r="B22" s="4">
        <v>2021</v>
      </c>
      <c r="C22" s="71"/>
      <c r="D22" s="363">
        <v>266351</v>
      </c>
      <c r="E22" s="363">
        <v>698155</v>
      </c>
      <c r="F22" s="363">
        <v>883654</v>
      </c>
      <c r="G22" s="363"/>
      <c r="H22" s="363"/>
      <c r="I22" s="378">
        <f>SUM(D22:H22)</f>
        <v>1848160</v>
      </c>
      <c r="J22" s="387"/>
      <c r="K22" s="363"/>
      <c r="L22" s="363">
        <v>111405</v>
      </c>
      <c r="M22" s="363"/>
      <c r="N22" s="378">
        <f>SUM(L22:M22)</f>
        <v>111405</v>
      </c>
      <c r="O22" s="74"/>
      <c r="P22" s="72"/>
      <c r="Q22" s="363">
        <f t="shared" ref="Q22:Q23" si="4">N22+I22</f>
        <v>1959565</v>
      </c>
      <c r="R22" s="358">
        <f>Q22/$Q$106*100</f>
        <v>0.15895747975815636</v>
      </c>
    </row>
    <row r="23" spans="1:18" x14ac:dyDescent="0.2">
      <c r="A23" s="18"/>
      <c r="B23" s="4">
        <v>2022</v>
      </c>
      <c r="C23" s="71"/>
      <c r="D23" s="363">
        <v>273551</v>
      </c>
      <c r="E23" s="363">
        <v>698155</v>
      </c>
      <c r="F23" s="363">
        <v>317461</v>
      </c>
      <c r="G23" s="363"/>
      <c r="H23" s="363"/>
      <c r="I23" s="378">
        <f>SUM(D23:H23)</f>
        <v>1289167</v>
      </c>
      <c r="J23" s="387"/>
      <c r="K23" s="363"/>
      <c r="L23" s="363">
        <v>8919300</v>
      </c>
      <c r="M23" s="363"/>
      <c r="N23" s="378">
        <f>SUM(L23:M23)</f>
        <v>8919300</v>
      </c>
      <c r="O23" s="74"/>
      <c r="P23" s="72"/>
      <c r="Q23" s="363">
        <f t="shared" si="4"/>
        <v>10208467</v>
      </c>
      <c r="R23" s="358">
        <f>Q23/$Q$107*100</f>
        <v>0.75317305952117619</v>
      </c>
    </row>
    <row r="24" spans="1:18" ht="12.75" thickBot="1" x14ac:dyDescent="0.25">
      <c r="A24" s="19"/>
      <c r="B24" s="371" t="s">
        <v>393</v>
      </c>
      <c r="C24" s="79"/>
      <c r="D24" s="380">
        <f t="shared" ref="D24:F24" si="5">+(D23-D22)/D23</f>
        <v>2.6320503306513227E-2</v>
      </c>
      <c r="E24" s="380">
        <f t="shared" si="5"/>
        <v>0</v>
      </c>
      <c r="F24" s="380">
        <f t="shared" si="5"/>
        <v>-1.7835041154661517</v>
      </c>
      <c r="G24" s="398"/>
      <c r="H24" s="398"/>
      <c r="I24" s="381">
        <f t="shared" ref="I24" si="6">+(I23-I22)/I23</f>
        <v>-0.43360790339808575</v>
      </c>
      <c r="J24" s="389"/>
      <c r="K24" s="365"/>
      <c r="L24" s="369">
        <f t="shared" ref="L24" si="7">+(L23-L22)/L23</f>
        <v>0.98750967004137091</v>
      </c>
      <c r="M24" s="365"/>
      <c r="N24" s="388">
        <f t="shared" ref="N24" si="8">+(N23-N22)/N23</f>
        <v>0.98750967004137091</v>
      </c>
      <c r="O24" s="82"/>
      <c r="P24" s="80"/>
      <c r="Q24" s="380">
        <f t="shared" ref="Q24" si="9">+(Q23-Q22)/Q23</f>
        <v>0.80804512567851761</v>
      </c>
      <c r="R24" s="81"/>
    </row>
    <row r="25" spans="1:18" x14ac:dyDescent="0.2">
      <c r="A25" s="17" t="s">
        <v>244</v>
      </c>
      <c r="B25" s="39">
        <v>2020</v>
      </c>
      <c r="C25" s="83"/>
      <c r="D25" s="366"/>
      <c r="E25" s="366"/>
      <c r="F25" s="366"/>
      <c r="G25" s="366"/>
      <c r="H25" s="366"/>
      <c r="I25" s="390"/>
      <c r="J25" s="375"/>
      <c r="K25" s="362"/>
      <c r="L25" s="362"/>
      <c r="M25" s="362"/>
      <c r="N25" s="376"/>
      <c r="O25" s="67"/>
      <c r="P25" s="68"/>
      <c r="Q25" s="362"/>
      <c r="R25" s="69"/>
    </row>
    <row r="26" spans="1:18" x14ac:dyDescent="0.2">
      <c r="A26" s="18"/>
      <c r="B26" s="13">
        <v>2021</v>
      </c>
      <c r="C26" s="71"/>
      <c r="D26" s="363"/>
      <c r="E26" s="363"/>
      <c r="F26" s="363"/>
      <c r="G26" s="363"/>
      <c r="H26" s="363"/>
      <c r="I26" s="378"/>
      <c r="J26" s="377"/>
      <c r="K26" s="363"/>
      <c r="L26" s="363"/>
      <c r="M26" s="363"/>
      <c r="N26" s="378"/>
      <c r="O26" s="74"/>
      <c r="P26" s="72"/>
      <c r="Q26" s="363"/>
      <c r="R26" s="73"/>
    </row>
    <row r="27" spans="1:18" x14ac:dyDescent="0.2">
      <c r="A27" s="18"/>
      <c r="B27" s="13">
        <v>2022</v>
      </c>
      <c r="C27" s="71"/>
      <c r="D27" s="363"/>
      <c r="E27" s="363"/>
      <c r="F27" s="363"/>
      <c r="G27" s="363"/>
      <c r="H27" s="363"/>
      <c r="I27" s="378"/>
      <c r="J27" s="377"/>
      <c r="K27" s="363"/>
      <c r="L27" s="363"/>
      <c r="M27" s="363"/>
      <c r="N27" s="378"/>
      <c r="O27" s="74"/>
      <c r="P27" s="72"/>
      <c r="Q27" s="363"/>
      <c r="R27" s="73"/>
    </row>
    <row r="28" spans="1:18" ht="12.75" thickBot="1" x14ac:dyDescent="0.25">
      <c r="A28" s="19"/>
      <c r="B28" s="66" t="s">
        <v>393</v>
      </c>
      <c r="C28" s="372"/>
      <c r="D28" s="391"/>
      <c r="E28" s="391"/>
      <c r="F28" s="391"/>
      <c r="G28" s="391"/>
      <c r="H28" s="391"/>
      <c r="I28" s="392"/>
      <c r="J28" s="393"/>
      <c r="K28" s="365"/>
      <c r="L28" s="365"/>
      <c r="M28" s="365"/>
      <c r="N28" s="394"/>
      <c r="O28" s="82"/>
      <c r="P28" s="80"/>
      <c r="Q28" s="365"/>
      <c r="R28" s="81"/>
    </row>
    <row r="29" spans="1:18" x14ac:dyDescent="0.2">
      <c r="A29" s="17" t="s">
        <v>245</v>
      </c>
      <c r="B29" s="17">
        <v>2020</v>
      </c>
      <c r="C29" s="70"/>
      <c r="D29" s="362">
        <v>241339</v>
      </c>
      <c r="E29" s="362"/>
      <c r="F29" s="362">
        <v>739754</v>
      </c>
      <c r="G29" s="362"/>
      <c r="H29" s="362"/>
      <c r="I29" s="376">
        <f>SUM(D29:H29)</f>
        <v>981093</v>
      </c>
      <c r="J29" s="386"/>
      <c r="K29" s="362"/>
      <c r="L29" s="362"/>
      <c r="M29" s="362"/>
      <c r="N29" s="376"/>
      <c r="O29" s="67"/>
      <c r="P29" s="68"/>
      <c r="Q29" s="362">
        <f>N29+I29</f>
        <v>981093</v>
      </c>
      <c r="R29" s="357">
        <f>Q29/$Q$105*100</f>
        <v>8.5232459016972795E-2</v>
      </c>
    </row>
    <row r="30" spans="1:18" x14ac:dyDescent="0.2">
      <c r="A30" s="18"/>
      <c r="B30" s="4">
        <v>2021</v>
      </c>
      <c r="C30" s="71"/>
      <c r="D30" s="363">
        <v>492968</v>
      </c>
      <c r="E30" s="363"/>
      <c r="F30" s="363">
        <v>1378312</v>
      </c>
      <c r="G30" s="363"/>
      <c r="H30" s="363"/>
      <c r="I30" s="378">
        <f>SUM(D30:H30)</f>
        <v>1871280</v>
      </c>
      <c r="J30" s="387"/>
      <c r="K30" s="363"/>
      <c r="L30" s="363"/>
      <c r="M30" s="363"/>
      <c r="N30" s="378"/>
      <c r="O30" s="74"/>
      <c r="P30" s="72"/>
      <c r="Q30" s="363">
        <f t="shared" ref="Q30:Q31" si="10">N30+I30</f>
        <v>1871280</v>
      </c>
      <c r="R30" s="358">
        <f>Q30/$Q$106*100</f>
        <v>0.15179591017488209</v>
      </c>
    </row>
    <row r="31" spans="1:18" x14ac:dyDescent="0.2">
      <c r="A31" s="18"/>
      <c r="B31" s="4">
        <v>2022</v>
      </c>
      <c r="C31" s="71"/>
      <c r="D31" s="363">
        <v>467637</v>
      </c>
      <c r="E31" s="363"/>
      <c r="F31" s="363">
        <v>543925</v>
      </c>
      <c r="G31" s="363"/>
      <c r="H31" s="363"/>
      <c r="I31" s="378">
        <f>SUM(D31:H31)</f>
        <v>1011562</v>
      </c>
      <c r="J31" s="387"/>
      <c r="K31" s="363"/>
      <c r="L31" s="363"/>
      <c r="M31" s="363"/>
      <c r="N31" s="378"/>
      <c r="O31" s="74"/>
      <c r="P31" s="72"/>
      <c r="Q31" s="363">
        <f t="shared" si="10"/>
        <v>1011562</v>
      </c>
      <c r="R31" s="358">
        <f>Q31/$Q$107*100</f>
        <v>7.4632287730896335E-2</v>
      </c>
    </row>
    <row r="32" spans="1:18" ht="12.75" thickBot="1" x14ac:dyDescent="0.25">
      <c r="A32" s="19"/>
      <c r="B32" s="371" t="s">
        <v>393</v>
      </c>
      <c r="C32" s="372"/>
      <c r="D32" s="401">
        <f t="shared" ref="D32" si="11">+(D31-D30)/D31</f>
        <v>-5.4168083363805686E-2</v>
      </c>
      <c r="E32" s="402"/>
      <c r="F32" s="401">
        <f t="shared" ref="F32" si="12">+(F31-F30)/F31</f>
        <v>-1.5340111228570115</v>
      </c>
      <c r="G32" s="402"/>
      <c r="H32" s="402"/>
      <c r="I32" s="403">
        <f t="shared" ref="I32" si="13">+(I31-I30)/I31</f>
        <v>-0.84989155385433612</v>
      </c>
      <c r="J32" s="395"/>
      <c r="K32" s="391"/>
      <c r="L32" s="391"/>
      <c r="M32" s="391"/>
      <c r="N32" s="392"/>
      <c r="O32" s="82"/>
      <c r="P32" s="80"/>
      <c r="Q32" s="380">
        <f t="shared" ref="Q32" si="14">+(Q31-Q30)/Q31</f>
        <v>-0.84989155385433612</v>
      </c>
      <c r="R32" s="81"/>
    </row>
    <row r="33" spans="1:18" x14ac:dyDescent="0.2">
      <c r="A33" s="17" t="s">
        <v>246</v>
      </c>
      <c r="B33" s="17">
        <v>2020</v>
      </c>
      <c r="C33" s="70"/>
      <c r="D33" s="362">
        <v>84435</v>
      </c>
      <c r="E33" s="362"/>
      <c r="F33" s="362">
        <v>25298</v>
      </c>
      <c r="G33" s="362"/>
      <c r="H33" s="362"/>
      <c r="I33" s="383">
        <f>SUM(D33:H33)</f>
        <v>109733</v>
      </c>
      <c r="J33" s="375"/>
      <c r="K33" s="362"/>
      <c r="L33" s="362">
        <v>4000000</v>
      </c>
      <c r="M33" s="362"/>
      <c r="N33" s="376">
        <f>SUM(L33:M33)</f>
        <v>4000000</v>
      </c>
      <c r="O33" s="67"/>
      <c r="P33" s="68"/>
      <c r="Q33" s="362">
        <f>N33+I33</f>
        <v>4109733</v>
      </c>
      <c r="R33" s="357">
        <f>Q33/$Q$105*100</f>
        <v>0.35703307381991378</v>
      </c>
    </row>
    <row r="34" spans="1:18" x14ac:dyDescent="0.2">
      <c r="A34" s="18"/>
      <c r="B34" s="4">
        <v>2021</v>
      </c>
      <c r="C34" s="71"/>
      <c r="D34" s="363">
        <v>86570</v>
      </c>
      <c r="E34" s="363"/>
      <c r="F34" s="363">
        <v>9448</v>
      </c>
      <c r="G34" s="363"/>
      <c r="H34" s="363"/>
      <c r="I34" s="384">
        <f>SUM(D34:H34)</f>
        <v>96018</v>
      </c>
      <c r="J34" s="377"/>
      <c r="K34" s="363"/>
      <c r="L34" s="363"/>
      <c r="M34" s="363"/>
      <c r="N34" s="378">
        <f>SUM(L34:M34)</f>
        <v>0</v>
      </c>
      <c r="O34" s="74"/>
      <c r="P34" s="72"/>
      <c r="Q34" s="363">
        <f t="shared" ref="Q34:Q35" si="15">N34+I34</f>
        <v>96018</v>
      </c>
      <c r="R34" s="358">
        <f>Q34/$Q$106*100</f>
        <v>7.7888609418001733E-3</v>
      </c>
    </row>
    <row r="35" spans="1:18" x14ac:dyDescent="0.2">
      <c r="A35" s="18"/>
      <c r="B35" s="4">
        <v>2022</v>
      </c>
      <c r="C35" s="71"/>
      <c r="D35" s="363">
        <v>88970</v>
      </c>
      <c r="E35" s="363"/>
      <c r="F35" s="363">
        <v>9448</v>
      </c>
      <c r="G35" s="363"/>
      <c r="H35" s="363"/>
      <c r="I35" s="384">
        <f>SUM(D35:H35)</f>
        <v>98418</v>
      </c>
      <c r="J35" s="377"/>
      <c r="K35" s="363"/>
      <c r="L35" s="363"/>
      <c r="M35" s="363"/>
      <c r="N35" s="378">
        <f>SUM(L35:M35)</f>
        <v>0</v>
      </c>
      <c r="O35" s="74"/>
      <c r="P35" s="72"/>
      <c r="Q35" s="363">
        <f t="shared" si="15"/>
        <v>98418</v>
      </c>
      <c r="R35" s="358">
        <f>Q35/$Q$107*100</f>
        <v>7.2612064252110644E-3</v>
      </c>
    </row>
    <row r="36" spans="1:18" ht="12.75" thickBot="1" x14ac:dyDescent="0.25">
      <c r="A36" s="19"/>
      <c r="B36" s="371" t="s">
        <v>393</v>
      </c>
      <c r="C36" s="372"/>
      <c r="D36" s="401">
        <f t="shared" ref="D36" si="16">+(D35-D34)/D35</f>
        <v>2.6975384961222884E-2</v>
      </c>
      <c r="E36" s="402"/>
      <c r="F36" s="401">
        <f t="shared" ref="F36" si="17">+(F35-F34)/F35</f>
        <v>0</v>
      </c>
      <c r="G36" s="402"/>
      <c r="H36" s="402"/>
      <c r="I36" s="404">
        <f t="shared" ref="I36" si="18">+(I35-I34)/I35</f>
        <v>2.4385783088459428E-2</v>
      </c>
      <c r="J36" s="397"/>
      <c r="K36" s="398"/>
      <c r="L36" s="388"/>
      <c r="M36" s="365"/>
      <c r="N36" s="394"/>
      <c r="O36" s="82"/>
      <c r="P36" s="80"/>
      <c r="Q36" s="380">
        <f t="shared" ref="Q36" si="19">+(Q35-Q34)/Q35</f>
        <v>2.4385783088459428E-2</v>
      </c>
      <c r="R36" s="81"/>
    </row>
    <row r="37" spans="1:18" x14ac:dyDescent="0.2">
      <c r="A37" s="17" t="s">
        <v>247</v>
      </c>
      <c r="B37" s="17">
        <v>2020</v>
      </c>
      <c r="C37" s="70"/>
      <c r="D37" s="362">
        <v>305220</v>
      </c>
      <c r="E37" s="362"/>
      <c r="F37" s="362">
        <v>160788</v>
      </c>
      <c r="G37" s="362"/>
      <c r="H37" s="362"/>
      <c r="I37" s="376">
        <f>SUM(D37:H37)</f>
        <v>466008</v>
      </c>
      <c r="J37" s="396"/>
      <c r="K37" s="366"/>
      <c r="L37" s="366">
        <v>3000000</v>
      </c>
      <c r="M37" s="366"/>
      <c r="N37" s="390">
        <f>SUM(L37:M37)</f>
        <v>3000000</v>
      </c>
      <c r="O37" s="67"/>
      <c r="P37" s="68"/>
      <c r="Q37" s="362">
        <f>N37+I37</f>
        <v>3466008</v>
      </c>
      <c r="R37" s="357">
        <f>Q37/$Q$105*100</f>
        <v>0.30110946139917405</v>
      </c>
    </row>
    <row r="38" spans="1:18" x14ac:dyDescent="0.2">
      <c r="A38" s="18"/>
      <c r="B38" s="4">
        <v>2021</v>
      </c>
      <c r="C38" s="71"/>
      <c r="D38" s="363">
        <v>541640</v>
      </c>
      <c r="E38" s="363"/>
      <c r="F38" s="363">
        <v>454881</v>
      </c>
      <c r="G38" s="363"/>
      <c r="H38" s="363"/>
      <c r="I38" s="378">
        <f>SUM(D38:H38)</f>
        <v>996521</v>
      </c>
      <c r="J38" s="387"/>
      <c r="K38" s="363"/>
      <c r="L38" s="363"/>
      <c r="M38" s="363"/>
      <c r="N38" s="378">
        <f>SUM(L38:M38)</f>
        <v>0</v>
      </c>
      <c r="O38" s="74"/>
      <c r="P38" s="72"/>
      <c r="Q38" s="363">
        <f t="shared" ref="Q38:Q39" si="20">N38+I38</f>
        <v>996521</v>
      </c>
      <c r="R38" s="358">
        <f>Q38/$Q$106*100</f>
        <v>8.0836546216164165E-2</v>
      </c>
    </row>
    <row r="39" spans="1:18" x14ac:dyDescent="0.2">
      <c r="A39" s="18"/>
      <c r="B39" s="4">
        <v>2022</v>
      </c>
      <c r="C39" s="71"/>
      <c r="D39" s="363">
        <v>527240</v>
      </c>
      <c r="E39" s="363"/>
      <c r="F39" s="363">
        <v>148384</v>
      </c>
      <c r="G39" s="363"/>
      <c r="H39" s="363"/>
      <c r="I39" s="378">
        <f>SUM(D39:H39)</f>
        <v>675624</v>
      </c>
      <c r="J39" s="387"/>
      <c r="K39" s="363"/>
      <c r="L39" s="363"/>
      <c r="M39" s="363"/>
      <c r="N39" s="378">
        <f>SUM(L39:M39)</f>
        <v>0</v>
      </c>
      <c r="O39" s="74"/>
      <c r="P39" s="72"/>
      <c r="Q39" s="363">
        <f t="shared" si="20"/>
        <v>675624</v>
      </c>
      <c r="R39" s="358">
        <f>Q39/$Q$107*100</f>
        <v>4.9847033366120022E-2</v>
      </c>
    </row>
    <row r="40" spans="1:18" ht="12.75" thickBot="1" x14ac:dyDescent="0.25">
      <c r="A40" s="19"/>
      <c r="B40" s="371" t="s">
        <v>393</v>
      </c>
      <c r="C40" s="372"/>
      <c r="D40" s="401">
        <f t="shared" ref="D40" si="21">+(D39-D38)/D39</f>
        <v>-2.7312040057658752E-2</v>
      </c>
      <c r="E40" s="402"/>
      <c r="F40" s="401">
        <f t="shared" ref="F40" si="22">+(F39-F38)/F39</f>
        <v>-2.0655663683416003</v>
      </c>
      <c r="G40" s="402"/>
      <c r="H40" s="402"/>
      <c r="I40" s="403">
        <f t="shared" ref="I40" si="23">+(I39-I38)/I39</f>
        <v>-0.47496388523794297</v>
      </c>
      <c r="J40" s="399"/>
      <c r="K40" s="398"/>
      <c r="L40" s="398"/>
      <c r="M40" s="398"/>
      <c r="N40" s="400"/>
      <c r="O40" s="82"/>
      <c r="P40" s="80"/>
      <c r="Q40" s="380">
        <f t="shared" ref="Q40" si="24">+(Q39-Q38)/Q39</f>
        <v>-0.47496388523794297</v>
      </c>
      <c r="R40" s="81"/>
    </row>
    <row r="41" spans="1:18" x14ac:dyDescent="0.2">
      <c r="A41" s="17" t="s">
        <v>248</v>
      </c>
      <c r="B41" s="17">
        <v>2020</v>
      </c>
      <c r="C41" s="70"/>
      <c r="D41" s="362">
        <v>4769924</v>
      </c>
      <c r="E41" s="362">
        <v>37669</v>
      </c>
      <c r="F41" s="362">
        <v>5343904</v>
      </c>
      <c r="G41" s="362"/>
      <c r="H41" s="362">
        <v>1300</v>
      </c>
      <c r="I41" s="376">
        <f>SUM(D41:H41)</f>
        <v>10152797</v>
      </c>
      <c r="J41" s="386"/>
      <c r="K41" s="362"/>
      <c r="L41" s="362">
        <v>29301921</v>
      </c>
      <c r="M41" s="362"/>
      <c r="N41" s="376">
        <f>SUM(L41:M41)</f>
        <v>29301921</v>
      </c>
      <c r="O41" s="67"/>
      <c r="P41" s="68"/>
      <c r="Q41" s="362">
        <f>N41+I41</f>
        <v>39454718</v>
      </c>
      <c r="R41" s="357">
        <f>Q41/$Q$105*100</f>
        <v>3.4276288129272343</v>
      </c>
    </row>
    <row r="42" spans="1:18" x14ac:dyDescent="0.2">
      <c r="A42" s="18"/>
      <c r="B42" s="4">
        <v>2021</v>
      </c>
      <c r="C42" s="71"/>
      <c r="D42" s="363">
        <v>4615071</v>
      </c>
      <c r="E42" s="363">
        <v>2124748</v>
      </c>
      <c r="F42" s="363">
        <v>5180127</v>
      </c>
      <c r="G42" s="363"/>
      <c r="H42" s="363"/>
      <c r="I42" s="378">
        <f>SUM(D42:H42)</f>
        <v>11919946</v>
      </c>
      <c r="J42" s="387"/>
      <c r="K42" s="363"/>
      <c r="L42" s="363">
        <v>39583096</v>
      </c>
      <c r="M42" s="363"/>
      <c r="N42" s="378">
        <f>SUM(L42:M42)</f>
        <v>39583096</v>
      </c>
      <c r="O42" s="74"/>
      <c r="P42" s="72"/>
      <c r="Q42" s="363">
        <f t="shared" ref="Q42:Q43" si="25">N42+I42</f>
        <v>51503042</v>
      </c>
      <c r="R42" s="358">
        <f>Q42/$Q$106*100</f>
        <v>4.1778628196556262</v>
      </c>
    </row>
    <row r="43" spans="1:18" x14ac:dyDescent="0.2">
      <c r="A43" s="18"/>
      <c r="B43" s="4">
        <v>2022</v>
      </c>
      <c r="C43" s="71"/>
      <c r="D43" s="363">
        <v>4615069</v>
      </c>
      <c r="E43" s="363"/>
      <c r="F43" s="363">
        <v>4774153</v>
      </c>
      <c r="G43" s="363"/>
      <c r="H43" s="363"/>
      <c r="I43" s="378">
        <f>SUM(D43:H43)</f>
        <v>9389222</v>
      </c>
      <c r="J43" s="387"/>
      <c r="K43" s="363"/>
      <c r="L43" s="363">
        <v>39300054</v>
      </c>
      <c r="M43" s="363"/>
      <c r="N43" s="378">
        <f>SUM(L43:M43)</f>
        <v>39300054</v>
      </c>
      <c r="O43" s="74"/>
      <c r="P43" s="72"/>
      <c r="Q43" s="363">
        <f t="shared" si="25"/>
        <v>48689276</v>
      </c>
      <c r="R43" s="358">
        <f>Q43/$Q$107*100</f>
        <v>3.5922583646291826</v>
      </c>
    </row>
    <row r="44" spans="1:18" ht="12.75" thickBot="1" x14ac:dyDescent="0.25">
      <c r="A44" s="19"/>
      <c r="B44" s="371" t="s">
        <v>393</v>
      </c>
      <c r="C44" s="372"/>
      <c r="D44" s="401">
        <f t="shared" ref="D44" si="26">+(D43-D42)/D43</f>
        <v>-4.333629681376378E-7</v>
      </c>
      <c r="E44" s="402"/>
      <c r="F44" s="401">
        <f t="shared" ref="F44" si="27">+(F43-F42)/F43</f>
        <v>-8.5035816824471269E-2</v>
      </c>
      <c r="G44" s="402"/>
      <c r="H44" s="402"/>
      <c r="I44" s="403">
        <f t="shared" ref="I44" si="28">+(I43-I42)/I43</f>
        <v>-0.26953500513674084</v>
      </c>
      <c r="J44" s="399"/>
      <c r="K44" s="398"/>
      <c r="L44" s="370">
        <f t="shared" ref="L44" si="29">+(L43-L42)/L43</f>
        <v>-7.2020766180117719E-3</v>
      </c>
      <c r="M44" s="398"/>
      <c r="N44" s="380">
        <f t="shared" ref="N44" si="30">+(N43-N42)/N43</f>
        <v>-7.2020766180117719E-3</v>
      </c>
      <c r="O44" s="82"/>
      <c r="P44" s="80"/>
      <c r="Q44" s="380">
        <f t="shared" ref="Q44" si="31">+(Q43-Q42)/Q43</f>
        <v>-5.7790261658439944E-2</v>
      </c>
      <c r="R44" s="81"/>
    </row>
    <row r="45" spans="1:18" x14ac:dyDescent="0.2">
      <c r="A45" s="17" t="s">
        <v>249</v>
      </c>
      <c r="B45" s="17">
        <v>2020</v>
      </c>
      <c r="C45" s="70"/>
      <c r="D45" s="362">
        <v>235722</v>
      </c>
      <c r="E45" s="362"/>
      <c r="F45" s="362">
        <v>290980</v>
      </c>
      <c r="G45" s="362"/>
      <c r="H45" s="362"/>
      <c r="I45" s="376">
        <f>SUM(D45:H45)</f>
        <v>526702</v>
      </c>
      <c r="J45" s="386"/>
      <c r="K45" s="362"/>
      <c r="L45" s="362">
        <v>160000</v>
      </c>
      <c r="M45" s="362"/>
      <c r="N45" s="376">
        <f>SUM(L45:M45)</f>
        <v>160000</v>
      </c>
      <c r="O45" s="67"/>
      <c r="P45" s="68"/>
      <c r="Q45" s="362">
        <f>N45+I45</f>
        <v>686702</v>
      </c>
      <c r="R45" s="357">
        <f>Q45/$Q$105*100</f>
        <v>5.9657239499082408E-2</v>
      </c>
    </row>
    <row r="46" spans="1:18" x14ac:dyDescent="0.2">
      <c r="A46" s="18"/>
      <c r="B46" s="4">
        <v>2021</v>
      </c>
      <c r="C46" s="71"/>
      <c r="D46" s="363">
        <v>441363</v>
      </c>
      <c r="E46" s="363"/>
      <c r="F46" s="363">
        <v>481684</v>
      </c>
      <c r="G46" s="363"/>
      <c r="H46" s="363"/>
      <c r="I46" s="378">
        <f>SUM(D46:H46)</f>
        <v>923047</v>
      </c>
      <c r="J46" s="387"/>
      <c r="K46" s="363"/>
      <c r="L46" s="363"/>
      <c r="M46" s="363"/>
      <c r="N46" s="378">
        <f>SUM(L46:M46)</f>
        <v>0</v>
      </c>
      <c r="O46" s="74"/>
      <c r="P46" s="72"/>
      <c r="Q46" s="363">
        <f t="shared" ref="Q46:Q47" si="32">N46+I46</f>
        <v>923047</v>
      </c>
      <c r="R46" s="358">
        <f>Q46/$Q$106*100</f>
        <v>7.4876426563205076E-2</v>
      </c>
    </row>
    <row r="47" spans="1:18" x14ac:dyDescent="0.2">
      <c r="A47" s="18"/>
      <c r="B47" s="4">
        <v>2022</v>
      </c>
      <c r="C47" s="71"/>
      <c r="D47" s="363">
        <v>430563</v>
      </c>
      <c r="E47" s="363"/>
      <c r="F47" s="363">
        <v>115267</v>
      </c>
      <c r="G47" s="363"/>
      <c r="H47" s="363"/>
      <c r="I47" s="378">
        <f>SUM(D47:H47)</f>
        <v>545830</v>
      </c>
      <c r="J47" s="387"/>
      <c r="K47" s="363"/>
      <c r="L47" s="363"/>
      <c r="M47" s="363"/>
      <c r="N47" s="378">
        <f>SUM(L47:M47)</f>
        <v>0</v>
      </c>
      <c r="O47" s="74"/>
      <c r="P47" s="72"/>
      <c r="Q47" s="363">
        <f t="shared" si="32"/>
        <v>545830</v>
      </c>
      <c r="R47" s="358">
        <f>Q47/$Q$107*100</f>
        <v>4.027092912955918E-2</v>
      </c>
    </row>
    <row r="48" spans="1:18" ht="12.75" thickBot="1" x14ac:dyDescent="0.25">
      <c r="A48" s="19"/>
      <c r="B48" s="371" t="s">
        <v>393</v>
      </c>
      <c r="C48" s="372"/>
      <c r="D48" s="401">
        <f t="shared" ref="D48" si="33">+(D47-D46)/D47</f>
        <v>-2.5083437267020156E-2</v>
      </c>
      <c r="E48" s="402"/>
      <c r="F48" s="401">
        <f t="shared" ref="F48" si="34">+(F47-F46)/F47</f>
        <v>-3.1788543121621973</v>
      </c>
      <c r="G48" s="402"/>
      <c r="H48" s="402"/>
      <c r="I48" s="403">
        <f t="shared" ref="I48" si="35">+(I47-I46)/I47</f>
        <v>-0.69108880054229338</v>
      </c>
      <c r="J48" s="399"/>
      <c r="K48" s="398"/>
      <c r="L48" s="398"/>
      <c r="M48" s="398"/>
      <c r="N48" s="400"/>
      <c r="O48" s="82"/>
      <c r="P48" s="80"/>
      <c r="Q48" s="380">
        <f t="shared" ref="Q48" si="36">+(Q47-Q46)/Q47</f>
        <v>-0.69108880054229338</v>
      </c>
      <c r="R48" s="87"/>
    </row>
    <row r="49" spans="1:18" x14ac:dyDescent="0.2">
      <c r="A49" s="17" t="s">
        <v>250</v>
      </c>
      <c r="B49" s="17">
        <v>2020</v>
      </c>
      <c r="C49" s="70"/>
      <c r="D49" s="362">
        <v>44562</v>
      </c>
      <c r="E49" s="362"/>
      <c r="F49" s="362">
        <v>7900</v>
      </c>
      <c r="G49" s="362"/>
      <c r="H49" s="362"/>
      <c r="I49" s="376">
        <f>SUM(D49:H49)</f>
        <v>52462</v>
      </c>
      <c r="J49" s="386"/>
      <c r="K49" s="362"/>
      <c r="L49" s="362">
        <v>205721</v>
      </c>
      <c r="M49" s="362"/>
      <c r="N49" s="376">
        <f>SUM(L49:M49)</f>
        <v>205721</v>
      </c>
      <c r="O49" s="67"/>
      <c r="P49" s="68"/>
      <c r="Q49" s="362">
        <f>N49+I49</f>
        <v>258183</v>
      </c>
      <c r="R49" s="357">
        <f>Q49/$Q$105*100</f>
        <v>2.2429649346574779E-2</v>
      </c>
    </row>
    <row r="50" spans="1:18" x14ac:dyDescent="0.2">
      <c r="A50" s="18"/>
      <c r="B50" s="4">
        <v>2021</v>
      </c>
      <c r="C50" s="71"/>
      <c r="D50" s="363">
        <v>55575</v>
      </c>
      <c r="E50" s="363"/>
      <c r="F50" s="363">
        <v>108966</v>
      </c>
      <c r="G50" s="363"/>
      <c r="H50" s="363"/>
      <c r="I50" s="378">
        <f>SUM(D50:H50)</f>
        <v>164541</v>
      </c>
      <c r="J50" s="387"/>
      <c r="K50" s="363"/>
      <c r="L50" s="363">
        <v>5206004</v>
      </c>
      <c r="M50" s="363"/>
      <c r="N50" s="378">
        <f>SUM(L50:M50)</f>
        <v>5206004</v>
      </c>
      <c r="O50" s="74"/>
      <c r="P50" s="72"/>
      <c r="Q50" s="363">
        <f t="shared" ref="Q50:Q51" si="37">N50+I50</f>
        <v>5370545</v>
      </c>
      <c r="R50" s="358">
        <f>Q50/$Q$106*100</f>
        <v>0.43565194220542203</v>
      </c>
    </row>
    <row r="51" spans="1:18" x14ac:dyDescent="0.2">
      <c r="A51" s="18"/>
      <c r="B51" s="4">
        <v>2022</v>
      </c>
      <c r="C51" s="71"/>
      <c r="D51" s="363">
        <v>56775</v>
      </c>
      <c r="E51" s="363"/>
      <c r="F51" s="363">
        <v>7900</v>
      </c>
      <c r="G51" s="363"/>
      <c r="H51" s="363"/>
      <c r="I51" s="378">
        <f>SUM(D51:H51)</f>
        <v>64675</v>
      </c>
      <c r="J51" s="387"/>
      <c r="K51" s="363"/>
      <c r="L51" s="363">
        <v>500002</v>
      </c>
      <c r="M51" s="363"/>
      <c r="N51" s="378">
        <f>SUM(L51:M51)</f>
        <v>500002</v>
      </c>
      <c r="O51" s="74"/>
      <c r="P51" s="72"/>
      <c r="Q51" s="363">
        <f t="shared" si="37"/>
        <v>564677</v>
      </c>
      <c r="R51" s="358">
        <f>Q51/$Q$107*100</f>
        <v>4.1661446692362256E-2</v>
      </c>
    </row>
    <row r="52" spans="1:18" ht="12.75" thickBot="1" x14ac:dyDescent="0.25">
      <c r="A52" s="19"/>
      <c r="B52" s="371" t="s">
        <v>393</v>
      </c>
      <c r="C52" s="372"/>
      <c r="D52" s="401">
        <f t="shared" ref="D52" si="38">+(D51-D50)/D51</f>
        <v>2.1136063408190225E-2</v>
      </c>
      <c r="E52" s="402"/>
      <c r="F52" s="401">
        <f t="shared" ref="F52" si="39">+(F51-F50)/F51</f>
        <v>-12.793164556962026</v>
      </c>
      <c r="G52" s="402"/>
      <c r="H52" s="402"/>
      <c r="I52" s="403">
        <f t="shared" ref="I52" si="40">+(I51-I50)/I51</f>
        <v>-1.5441206030150754</v>
      </c>
      <c r="J52" s="399"/>
      <c r="K52" s="398"/>
      <c r="L52" s="370">
        <f t="shared" ref="L52" si="41">+(L51-L50)/L51</f>
        <v>-9.4119663521345913</v>
      </c>
      <c r="M52" s="398"/>
      <c r="N52" s="380">
        <f t="shared" ref="N52" si="42">+(N51-N50)/N51</f>
        <v>-9.4119663521345913</v>
      </c>
      <c r="O52" s="82"/>
      <c r="P52" s="80"/>
      <c r="Q52" s="380">
        <f t="shared" ref="Q52" si="43">+(Q51-Q50)/Q51</f>
        <v>-8.5108265433159129</v>
      </c>
      <c r="R52" s="81"/>
    </row>
    <row r="53" spans="1:18" x14ac:dyDescent="0.2">
      <c r="A53" s="17" t="s">
        <v>251</v>
      </c>
      <c r="B53" s="17">
        <v>2020</v>
      </c>
      <c r="C53" s="70"/>
      <c r="D53" s="362"/>
      <c r="E53" s="362"/>
      <c r="F53" s="362">
        <v>142533</v>
      </c>
      <c r="G53" s="362"/>
      <c r="H53" s="362"/>
      <c r="I53" s="376">
        <f>SUM(D53:H53)</f>
        <v>142533</v>
      </c>
      <c r="J53" s="386"/>
      <c r="K53" s="362"/>
      <c r="L53" s="362"/>
      <c r="M53" s="362"/>
      <c r="N53" s="376"/>
      <c r="O53" s="67"/>
      <c r="P53" s="68"/>
      <c r="Q53" s="362">
        <f>N53+I53</f>
        <v>142533</v>
      </c>
      <c r="R53" s="357">
        <f>Q53/$Q$105*100</f>
        <v>1.2382555049384904E-2</v>
      </c>
    </row>
    <row r="54" spans="1:18" x14ac:dyDescent="0.2">
      <c r="A54" s="18"/>
      <c r="B54" s="4">
        <v>2021</v>
      </c>
      <c r="C54" s="71"/>
      <c r="D54" s="363"/>
      <c r="E54" s="363"/>
      <c r="F54" s="363">
        <v>142533</v>
      </c>
      <c r="G54" s="363"/>
      <c r="H54" s="363"/>
      <c r="I54" s="378">
        <f>SUM(D54:H54)</f>
        <v>142533</v>
      </c>
      <c r="J54" s="387"/>
      <c r="K54" s="363"/>
      <c r="L54" s="363"/>
      <c r="M54" s="363"/>
      <c r="N54" s="378"/>
      <c r="O54" s="74"/>
      <c r="P54" s="72"/>
      <c r="Q54" s="363">
        <f t="shared" ref="Q54:Q55" si="44">N54+I54</f>
        <v>142533</v>
      </c>
      <c r="R54" s="358">
        <f>Q54/$Q$106*100</f>
        <v>1.1562099987685686E-2</v>
      </c>
    </row>
    <row r="55" spans="1:18" x14ac:dyDescent="0.2">
      <c r="A55" s="18"/>
      <c r="B55" s="4">
        <v>2022</v>
      </c>
      <c r="C55" s="71"/>
      <c r="D55" s="363"/>
      <c r="E55" s="363"/>
      <c r="F55" s="363">
        <v>15833</v>
      </c>
      <c r="G55" s="363"/>
      <c r="H55" s="363"/>
      <c r="I55" s="378">
        <f>SUM(D55:H55)</f>
        <v>15833</v>
      </c>
      <c r="J55" s="387"/>
      <c r="K55" s="363"/>
      <c r="L55" s="363"/>
      <c r="M55" s="363"/>
      <c r="N55" s="378"/>
      <c r="O55" s="74"/>
      <c r="P55" s="72"/>
      <c r="Q55" s="363">
        <f t="shared" si="44"/>
        <v>15833</v>
      </c>
      <c r="R55" s="358">
        <f>Q55/$Q$107*100</f>
        <v>1.1681468972176512E-3</v>
      </c>
    </row>
    <row r="56" spans="1:18" ht="12.75" thickBot="1" x14ac:dyDescent="0.25">
      <c r="A56" s="19"/>
      <c r="B56" s="371" t="s">
        <v>393</v>
      </c>
      <c r="C56" s="372"/>
      <c r="D56" s="391"/>
      <c r="E56" s="391"/>
      <c r="F56" s="401">
        <f t="shared" ref="F56" si="45">+(F55-F54)/F55</f>
        <v>-8.0022737320785708</v>
      </c>
      <c r="G56" s="402"/>
      <c r="H56" s="402"/>
      <c r="I56" s="403">
        <f t="shared" ref="I56" si="46">+(I55-I54)/I55</f>
        <v>-8.0022737320785708</v>
      </c>
      <c r="J56" s="389"/>
      <c r="K56" s="365"/>
      <c r="L56" s="365"/>
      <c r="M56" s="365"/>
      <c r="N56" s="394"/>
      <c r="O56" s="82"/>
      <c r="P56" s="80"/>
      <c r="Q56" s="380">
        <f t="shared" ref="Q56" si="47">+(Q55-Q54)/Q55</f>
        <v>-8.0022737320785708</v>
      </c>
      <c r="R56" s="81"/>
    </row>
    <row r="57" spans="1:18" x14ac:dyDescent="0.2">
      <c r="A57" s="17" t="s">
        <v>252</v>
      </c>
      <c r="B57" s="17">
        <v>2020</v>
      </c>
      <c r="C57" s="70"/>
      <c r="D57" s="362">
        <v>123680</v>
      </c>
      <c r="E57" s="362"/>
      <c r="F57" s="362">
        <v>183112</v>
      </c>
      <c r="G57" s="362"/>
      <c r="H57" s="362"/>
      <c r="I57" s="376">
        <f>SUM(D57:H57)</f>
        <v>306792</v>
      </c>
      <c r="J57" s="386"/>
      <c r="K57" s="362"/>
      <c r="L57" s="362"/>
      <c r="M57" s="362">
        <v>403000</v>
      </c>
      <c r="N57" s="376">
        <f>SUM(L57:M57)</f>
        <v>403000</v>
      </c>
      <c r="O57" s="67"/>
      <c r="P57" s="68"/>
      <c r="Q57" s="362">
        <f>N57+I57</f>
        <v>709792</v>
      </c>
      <c r="R57" s="357">
        <f>Q57/$Q$105*100</f>
        <v>6.1663183358331132E-2</v>
      </c>
    </row>
    <row r="58" spans="1:18" x14ac:dyDescent="0.2">
      <c r="A58" s="18"/>
      <c r="B58" s="4">
        <v>2021</v>
      </c>
      <c r="C58" s="71"/>
      <c r="D58" s="363">
        <v>137508</v>
      </c>
      <c r="E58" s="363"/>
      <c r="F58" s="363">
        <v>158096</v>
      </c>
      <c r="G58" s="363"/>
      <c r="H58" s="363"/>
      <c r="I58" s="378">
        <f>SUM(D58:H58)</f>
        <v>295604</v>
      </c>
      <c r="J58" s="387"/>
      <c r="K58" s="363"/>
      <c r="L58" s="363"/>
      <c r="M58" s="363">
        <v>608374</v>
      </c>
      <c r="N58" s="378">
        <f>SUM(L58:M58)</f>
        <v>608374</v>
      </c>
      <c r="O58" s="74"/>
      <c r="P58" s="72"/>
      <c r="Q58" s="363">
        <f t="shared" ref="Q58:Q59" si="48">N58+I58</f>
        <v>903978</v>
      </c>
      <c r="R58" s="358">
        <f>Q58/$Q$106*100</f>
        <v>7.3329572959722519E-2</v>
      </c>
    </row>
    <row r="59" spans="1:18" x14ac:dyDescent="0.2">
      <c r="A59" s="18"/>
      <c r="B59" s="4">
        <v>2022</v>
      </c>
      <c r="C59" s="71"/>
      <c r="D59" s="363">
        <v>141108</v>
      </c>
      <c r="E59" s="363"/>
      <c r="F59" s="363">
        <v>67992</v>
      </c>
      <c r="G59" s="363"/>
      <c r="H59" s="363"/>
      <c r="I59" s="378">
        <f>SUM(D59:H59)</f>
        <v>209100</v>
      </c>
      <c r="J59" s="387"/>
      <c r="K59" s="363"/>
      <c r="L59" s="363"/>
      <c r="M59" s="363"/>
      <c r="N59" s="378">
        <f>SUM(L59:M59)</f>
        <v>0</v>
      </c>
      <c r="O59" s="74"/>
      <c r="P59" s="72"/>
      <c r="Q59" s="363">
        <f t="shared" si="48"/>
        <v>209100</v>
      </c>
      <c r="R59" s="358">
        <f>Q59/$Q$107*100</f>
        <v>1.5427241597183785E-2</v>
      </c>
    </row>
    <row r="60" spans="1:18" ht="12.75" thickBot="1" x14ac:dyDescent="0.25">
      <c r="A60" s="19"/>
      <c r="B60" s="371" t="s">
        <v>393</v>
      </c>
      <c r="C60" s="372"/>
      <c r="D60" s="401">
        <f t="shared" ref="D60" si="49">+(D59-D58)/D59</f>
        <v>2.5512373501148058E-2</v>
      </c>
      <c r="E60" s="402"/>
      <c r="F60" s="401">
        <f t="shared" ref="F60" si="50">+(F59-F58)/F59</f>
        <v>-1.3252147311448406</v>
      </c>
      <c r="G60" s="402"/>
      <c r="H60" s="402"/>
      <c r="I60" s="403">
        <f t="shared" ref="I60" si="51">+(I59-I58)/I59</f>
        <v>-0.41369679579148733</v>
      </c>
      <c r="J60" s="399"/>
      <c r="K60" s="398"/>
      <c r="L60" s="398"/>
      <c r="M60" s="380" t="e">
        <f t="shared" ref="M60" si="52">+(M59-M58)/M59</f>
        <v>#DIV/0!</v>
      </c>
      <c r="N60" s="380" t="e">
        <f t="shared" ref="N60" si="53">+(N59-N58)/N59</f>
        <v>#DIV/0!</v>
      </c>
      <c r="O60" s="82"/>
      <c r="P60" s="80"/>
      <c r="Q60" s="380">
        <f t="shared" ref="Q60" si="54">+(Q59-Q58)/Q59</f>
        <v>-3.3231850789096127</v>
      </c>
      <c r="R60" s="81"/>
    </row>
    <row r="61" spans="1:18" x14ac:dyDescent="0.2">
      <c r="A61" s="17" t="s">
        <v>253</v>
      </c>
      <c r="B61" s="17">
        <v>2020</v>
      </c>
      <c r="C61" s="70"/>
      <c r="D61" s="362">
        <v>3298636</v>
      </c>
      <c r="E61" s="362">
        <v>15000</v>
      </c>
      <c r="F61" s="362">
        <v>18294971</v>
      </c>
      <c r="G61" s="362"/>
      <c r="H61" s="362">
        <v>2500</v>
      </c>
      <c r="I61" s="376">
        <f>SUM(D61:H61)</f>
        <v>21611107</v>
      </c>
      <c r="J61" s="386"/>
      <c r="K61" s="362"/>
      <c r="L61" s="362">
        <v>40603432</v>
      </c>
      <c r="M61" s="362"/>
      <c r="N61" s="376">
        <f>SUM(L61:M61)</f>
        <v>40603432</v>
      </c>
      <c r="O61" s="67"/>
      <c r="P61" s="68"/>
      <c r="Q61" s="362">
        <f>N61+I61</f>
        <v>62214539</v>
      </c>
      <c r="R61" s="357">
        <f>Q61/$Q$105*100</f>
        <v>5.4048883699887327</v>
      </c>
    </row>
    <row r="62" spans="1:18" x14ac:dyDescent="0.2">
      <c r="A62" s="18"/>
      <c r="B62" s="4">
        <v>2021</v>
      </c>
      <c r="C62" s="71"/>
      <c r="D62" s="363">
        <v>3221924</v>
      </c>
      <c r="E62" s="363">
        <v>15000</v>
      </c>
      <c r="F62" s="363">
        <v>1996378</v>
      </c>
      <c r="G62" s="363"/>
      <c r="H62" s="363"/>
      <c r="I62" s="378">
        <f>SUM(D62:H62)</f>
        <v>5233302</v>
      </c>
      <c r="J62" s="387"/>
      <c r="K62" s="363"/>
      <c r="L62" s="363">
        <v>64836223</v>
      </c>
      <c r="M62" s="363"/>
      <c r="N62" s="378">
        <f>SUM(L62:M62)</f>
        <v>64836223</v>
      </c>
      <c r="O62" s="74"/>
      <c r="P62" s="72"/>
      <c r="Q62" s="363">
        <f t="shared" ref="Q62:Q63" si="55">N62+I62</f>
        <v>70069525</v>
      </c>
      <c r="R62" s="358">
        <f>Q62/$Q$106*100</f>
        <v>5.6839528680350648</v>
      </c>
    </row>
    <row r="63" spans="1:18" x14ac:dyDescent="0.2">
      <c r="A63" s="18"/>
      <c r="B63" s="4">
        <v>2022</v>
      </c>
      <c r="C63" s="71"/>
      <c r="D63" s="363">
        <v>3228525</v>
      </c>
      <c r="E63" s="363"/>
      <c r="F63" s="363">
        <v>25511501</v>
      </c>
      <c r="G63" s="363"/>
      <c r="H63" s="363"/>
      <c r="I63" s="378">
        <f>SUM(D63:H63)</f>
        <v>28740026</v>
      </c>
      <c r="J63" s="387"/>
      <c r="K63" s="363"/>
      <c r="L63" s="363">
        <v>83161893</v>
      </c>
      <c r="M63" s="363"/>
      <c r="N63" s="378">
        <f>SUM(L63:M63)</f>
        <v>83161893</v>
      </c>
      <c r="O63" s="74"/>
      <c r="P63" s="72"/>
      <c r="Q63" s="363">
        <f t="shared" si="55"/>
        <v>111901919</v>
      </c>
      <c r="R63" s="358">
        <f>Q63/$Q$107*100</f>
        <v>8.2560398833165483</v>
      </c>
    </row>
    <row r="64" spans="1:18" ht="12.75" thickBot="1" x14ac:dyDescent="0.25">
      <c r="A64" s="19"/>
      <c r="B64" s="371" t="s">
        <v>393</v>
      </c>
      <c r="C64" s="372"/>
      <c r="D64" s="401">
        <f t="shared" ref="D64" si="56">+(D63-D62)/D63</f>
        <v>2.0445869243694878E-3</v>
      </c>
      <c r="E64" s="401"/>
      <c r="F64" s="401">
        <f t="shared" ref="F64" si="57">+(F63-F62)/F63</f>
        <v>0.92174596077275106</v>
      </c>
      <c r="G64" s="402"/>
      <c r="H64" s="402"/>
      <c r="I64" s="403">
        <f t="shared" ref="I64" si="58">+(I63-I62)/I63</f>
        <v>0.81790893299818168</v>
      </c>
      <c r="J64" s="399"/>
      <c r="K64" s="398"/>
      <c r="L64" s="370">
        <f t="shared" ref="L64" si="59">+(L63-L62)/L63</f>
        <v>0.22036138595354005</v>
      </c>
      <c r="M64" s="398"/>
      <c r="N64" s="380">
        <f t="shared" ref="N64" si="60">+(N63-N62)/N63</f>
        <v>0.22036138595354005</v>
      </c>
      <c r="O64" s="82"/>
      <c r="P64" s="80"/>
      <c r="Q64" s="380">
        <f t="shared" ref="Q64" si="61">+(Q63-Q62)/Q63</f>
        <v>0.37383089024594834</v>
      </c>
      <c r="R64" s="81"/>
    </row>
    <row r="65" spans="1:18" x14ac:dyDescent="0.2">
      <c r="A65" s="17" t="s">
        <v>254</v>
      </c>
      <c r="B65" s="17">
        <v>2020</v>
      </c>
      <c r="C65" s="70"/>
      <c r="D65" s="362"/>
      <c r="E65" s="362"/>
      <c r="F65" s="362">
        <v>372694</v>
      </c>
      <c r="G65" s="362"/>
      <c r="H65" s="362"/>
      <c r="I65" s="376">
        <f>SUM(D65:H65)</f>
        <v>372694</v>
      </c>
      <c r="J65" s="386"/>
      <c r="K65" s="362"/>
      <c r="L65" s="362"/>
      <c r="M65" s="362"/>
      <c r="N65" s="376"/>
      <c r="O65" s="67"/>
      <c r="P65" s="68"/>
      <c r="Q65" s="362">
        <f>N65+I65</f>
        <v>372694</v>
      </c>
      <c r="R65" s="357">
        <f>Q65/$Q$105*100</f>
        <v>3.2377793013375553E-2</v>
      </c>
    </row>
    <row r="66" spans="1:18" x14ac:dyDescent="0.2">
      <c r="A66" s="18"/>
      <c r="B66" s="4">
        <v>2021</v>
      </c>
      <c r="C66" s="71"/>
      <c r="D66" s="363"/>
      <c r="E66" s="363"/>
      <c r="F66" s="363">
        <v>510135</v>
      </c>
      <c r="G66" s="363"/>
      <c r="H66" s="363"/>
      <c r="I66" s="378">
        <f>SUM(D66:H66)</f>
        <v>510135</v>
      </c>
      <c r="J66" s="387"/>
      <c r="K66" s="363"/>
      <c r="L66" s="363"/>
      <c r="M66" s="363"/>
      <c r="N66" s="378"/>
      <c r="O66" s="74"/>
      <c r="P66" s="72"/>
      <c r="Q66" s="363">
        <f t="shared" ref="Q66:Q67" si="62">N66+I66</f>
        <v>510135</v>
      </c>
      <c r="R66" s="358">
        <f>Q66/$Q$106*100</f>
        <v>4.1381517804424499E-2</v>
      </c>
    </row>
    <row r="67" spans="1:18" x14ac:dyDescent="0.2">
      <c r="A67" s="18"/>
      <c r="B67" s="4">
        <v>2022</v>
      </c>
      <c r="C67" s="71"/>
      <c r="D67" s="363"/>
      <c r="E67" s="363"/>
      <c r="F67" s="363">
        <v>282434</v>
      </c>
      <c r="G67" s="363"/>
      <c r="H67" s="363"/>
      <c r="I67" s="378">
        <f>SUM(D67:H67)</f>
        <v>282434</v>
      </c>
      <c r="J67" s="387"/>
      <c r="K67" s="363"/>
      <c r="L67" s="363"/>
      <c r="M67" s="363"/>
      <c r="N67" s="378"/>
      <c r="O67" s="74"/>
      <c r="P67" s="72"/>
      <c r="Q67" s="363">
        <f t="shared" si="62"/>
        <v>282434</v>
      </c>
      <c r="R67" s="358">
        <f>Q67/$Q$107*100</f>
        <v>2.0837769264748944E-2</v>
      </c>
    </row>
    <row r="68" spans="1:18" ht="12.75" thickBot="1" x14ac:dyDescent="0.25">
      <c r="A68" s="19"/>
      <c r="B68" s="371" t="s">
        <v>393</v>
      </c>
      <c r="C68" s="79"/>
      <c r="D68" s="365"/>
      <c r="E68" s="365"/>
      <c r="F68" s="380">
        <f t="shared" ref="F68" si="63">+(F67-F66)/F67</f>
        <v>-0.80620959232953537</v>
      </c>
      <c r="G68" s="398"/>
      <c r="H68" s="398"/>
      <c r="I68" s="381">
        <f t="shared" ref="I68" si="64">+(I67-I66)/I67</f>
        <v>-0.80620959232953537</v>
      </c>
      <c r="J68" s="389"/>
      <c r="K68" s="365"/>
      <c r="L68" s="365"/>
      <c r="M68" s="365"/>
      <c r="N68" s="394"/>
      <c r="O68" s="82"/>
      <c r="P68" s="80"/>
      <c r="Q68" s="380">
        <f t="shared" ref="Q68" si="65">+(Q67-Q66)/Q67</f>
        <v>-0.80620959232953537</v>
      </c>
      <c r="R68" s="81"/>
    </row>
    <row r="69" spans="1:18" x14ac:dyDescent="0.2">
      <c r="A69" s="17" t="s">
        <v>255</v>
      </c>
      <c r="B69" s="39">
        <v>2020</v>
      </c>
      <c r="C69" s="83"/>
      <c r="D69" s="366"/>
      <c r="E69" s="366"/>
      <c r="F69" s="366"/>
      <c r="G69" s="366"/>
      <c r="H69" s="366"/>
      <c r="I69" s="390"/>
      <c r="J69" s="375"/>
      <c r="K69" s="362"/>
      <c r="L69" s="362">
        <v>3031474</v>
      </c>
      <c r="M69" s="362"/>
      <c r="N69" s="376">
        <f>SUM(L69:M69)</f>
        <v>3031474</v>
      </c>
      <c r="O69" s="67"/>
      <c r="P69" s="68"/>
      <c r="Q69" s="362">
        <f>N69+I69</f>
        <v>3031474</v>
      </c>
      <c r="R69" s="357">
        <f>Q69/$Q$105*100</f>
        <v>0.26335931809320684</v>
      </c>
    </row>
    <row r="70" spans="1:18" x14ac:dyDescent="0.2">
      <c r="A70" s="18"/>
      <c r="B70" s="13">
        <v>2021</v>
      </c>
      <c r="C70" s="71"/>
      <c r="D70" s="363"/>
      <c r="E70" s="363"/>
      <c r="F70" s="363"/>
      <c r="G70" s="363"/>
      <c r="H70" s="363"/>
      <c r="I70" s="378"/>
      <c r="J70" s="377"/>
      <c r="K70" s="363"/>
      <c r="L70" s="363">
        <v>6161901</v>
      </c>
      <c r="M70" s="363"/>
      <c r="N70" s="378">
        <f>SUM(L70:M70)</f>
        <v>6161901</v>
      </c>
      <c r="O70" s="74"/>
      <c r="P70" s="72"/>
      <c r="Q70" s="363">
        <f t="shared" ref="Q70:Q71" si="66">N70+I70</f>
        <v>6161901</v>
      </c>
      <c r="R70" s="358">
        <f>Q70/$Q$106*100</f>
        <v>0.4998457583592601</v>
      </c>
    </row>
    <row r="71" spans="1:18" x14ac:dyDescent="0.2">
      <c r="A71" s="18"/>
      <c r="B71" s="13">
        <v>2022</v>
      </c>
      <c r="C71" s="71"/>
      <c r="D71" s="363"/>
      <c r="E71" s="363"/>
      <c r="F71" s="363"/>
      <c r="G71" s="363"/>
      <c r="H71" s="363"/>
      <c r="I71" s="378"/>
      <c r="J71" s="377"/>
      <c r="K71" s="363"/>
      <c r="L71" s="363">
        <v>1900000</v>
      </c>
      <c r="M71" s="363"/>
      <c r="N71" s="378">
        <f>SUM(L71:M71)</f>
        <v>1900000</v>
      </c>
      <c r="O71" s="74"/>
      <c r="P71" s="72"/>
      <c r="Q71" s="363">
        <f t="shared" si="66"/>
        <v>1900000</v>
      </c>
      <c r="R71" s="358">
        <f>Q71/$Q$107*100</f>
        <v>0.14018057883619889</v>
      </c>
    </row>
    <row r="72" spans="1:18" ht="12.75" thickBot="1" x14ac:dyDescent="0.25">
      <c r="A72" s="19"/>
      <c r="B72" s="66" t="s">
        <v>393</v>
      </c>
      <c r="C72" s="372"/>
      <c r="D72" s="391"/>
      <c r="E72" s="391"/>
      <c r="F72" s="391"/>
      <c r="G72" s="391"/>
      <c r="H72" s="391"/>
      <c r="I72" s="392"/>
      <c r="J72" s="393"/>
      <c r="K72" s="365"/>
      <c r="L72" s="370">
        <f t="shared" ref="L72" si="67">+(L71-L70)/L71</f>
        <v>-2.2431057894736841</v>
      </c>
      <c r="M72" s="398"/>
      <c r="N72" s="380">
        <f t="shared" ref="N72" si="68">+(N71-N70)/N71</f>
        <v>-2.2431057894736841</v>
      </c>
      <c r="O72" s="82"/>
      <c r="P72" s="80"/>
      <c r="Q72" s="380">
        <f t="shared" ref="Q72" si="69">+(Q71-Q70)/Q71</f>
        <v>-2.2431057894736841</v>
      </c>
      <c r="R72" s="81"/>
    </row>
    <row r="73" spans="1:18" x14ac:dyDescent="0.2">
      <c r="A73" s="17" t="s">
        <v>551</v>
      </c>
      <c r="B73" s="17">
        <v>2020</v>
      </c>
      <c r="C73" s="70"/>
      <c r="D73" s="362"/>
      <c r="E73" s="362"/>
      <c r="F73" s="362">
        <v>636574</v>
      </c>
      <c r="G73" s="362"/>
      <c r="H73" s="362"/>
      <c r="I73" s="376">
        <f>SUM(D73:H73)</f>
        <v>636574</v>
      </c>
      <c r="J73" s="386"/>
      <c r="K73" s="362"/>
      <c r="L73" s="362">
        <v>15868253</v>
      </c>
      <c r="M73" s="362"/>
      <c r="N73" s="376">
        <f>SUM(L73:M73)</f>
        <v>15868253</v>
      </c>
      <c r="O73" s="67"/>
      <c r="P73" s="68"/>
      <c r="Q73" s="362">
        <f>N73+I73</f>
        <v>16504827</v>
      </c>
      <c r="R73" s="357">
        <f>Q73/$Q$105*100</f>
        <v>1.4338569237164327</v>
      </c>
    </row>
    <row r="74" spans="1:18" x14ac:dyDescent="0.2">
      <c r="A74" s="18"/>
      <c r="B74" s="4">
        <v>2021</v>
      </c>
      <c r="C74" s="71"/>
      <c r="D74" s="363"/>
      <c r="E74" s="363"/>
      <c r="F74" s="363">
        <v>542827</v>
      </c>
      <c r="G74" s="363"/>
      <c r="H74" s="363"/>
      <c r="I74" s="378">
        <f>SUM(D74:H74)</f>
        <v>542827</v>
      </c>
      <c r="J74" s="387"/>
      <c r="K74" s="363"/>
      <c r="L74" s="363">
        <v>8222612</v>
      </c>
      <c r="M74" s="363"/>
      <c r="N74" s="378">
        <f>SUM(L74:M74)</f>
        <v>8222612</v>
      </c>
      <c r="O74" s="74"/>
      <c r="P74" s="72"/>
      <c r="Q74" s="363">
        <f t="shared" ref="Q74:Q75" si="70">N74+I74</f>
        <v>8765439</v>
      </c>
      <c r="R74" s="358">
        <f>Q74/$Q$106*100</f>
        <v>0.71104152830544243</v>
      </c>
    </row>
    <row r="75" spans="1:18" x14ac:dyDescent="0.2">
      <c r="A75" s="18"/>
      <c r="B75" s="4">
        <v>2022</v>
      </c>
      <c r="C75" s="71"/>
      <c r="D75" s="363"/>
      <c r="E75" s="363"/>
      <c r="F75" s="363">
        <v>1067389</v>
      </c>
      <c r="G75" s="363"/>
      <c r="H75" s="363"/>
      <c r="I75" s="378">
        <f>SUM(D75:H75)</f>
        <v>1067389</v>
      </c>
      <c r="J75" s="387"/>
      <c r="K75" s="363"/>
      <c r="L75" s="363">
        <v>17525020</v>
      </c>
      <c r="M75" s="363"/>
      <c r="N75" s="378">
        <f>SUM(L75:M75)</f>
        <v>17525020</v>
      </c>
      <c r="O75" s="74"/>
      <c r="P75" s="72"/>
      <c r="Q75" s="363">
        <f t="shared" si="70"/>
        <v>18592409</v>
      </c>
      <c r="R75" s="358">
        <f>Q75/$Q$107*100</f>
        <v>1.3717340292522915</v>
      </c>
    </row>
    <row r="76" spans="1:18" ht="12.75" thickBot="1" x14ac:dyDescent="0.25">
      <c r="A76" s="19"/>
      <c r="B76" s="371" t="s">
        <v>393</v>
      </c>
      <c r="C76" s="372"/>
      <c r="D76" s="391"/>
      <c r="E76" s="391"/>
      <c r="F76" s="401">
        <f t="shared" ref="F76" si="71">+(F75-F74)/F75</f>
        <v>0.49144407521531513</v>
      </c>
      <c r="G76" s="402"/>
      <c r="H76" s="402"/>
      <c r="I76" s="403">
        <f t="shared" ref="I76" si="72">+(I75-I74)/I75</f>
        <v>0.49144407521531513</v>
      </c>
      <c r="J76" s="399"/>
      <c r="K76" s="398"/>
      <c r="L76" s="370">
        <f t="shared" ref="L76" si="73">+(L75-L74)/L75</f>
        <v>0.53080726869355932</v>
      </c>
      <c r="M76" s="398"/>
      <c r="N76" s="380">
        <f t="shared" ref="N76" si="74">+(N75-N74)/N75</f>
        <v>0.53080726869355932</v>
      </c>
      <c r="O76" s="399"/>
      <c r="P76" s="80"/>
      <c r="Q76" s="380">
        <f t="shared" ref="Q76" si="75">+(Q75-Q74)/Q75</f>
        <v>0.52854743029803186</v>
      </c>
      <c r="R76" s="81"/>
    </row>
    <row r="77" spans="1:18" x14ac:dyDescent="0.2">
      <c r="A77" s="17" t="s">
        <v>256</v>
      </c>
      <c r="B77" s="17">
        <v>2020</v>
      </c>
      <c r="C77" s="70"/>
      <c r="D77" s="362">
        <v>137867</v>
      </c>
      <c r="E77" s="362"/>
      <c r="F77" s="362">
        <v>47185</v>
      </c>
      <c r="G77" s="362"/>
      <c r="H77" s="362"/>
      <c r="I77" s="376">
        <f>SUM(D77:H77)</f>
        <v>185052</v>
      </c>
      <c r="J77" s="386"/>
      <c r="K77" s="362"/>
      <c r="L77" s="362"/>
      <c r="M77" s="362"/>
      <c r="N77" s="376"/>
      <c r="O77" s="67"/>
      <c r="P77" s="68"/>
      <c r="Q77" s="362">
        <f>N77+I77</f>
        <v>185052</v>
      </c>
      <c r="R77" s="357">
        <f>Q77/$Q$105*100</f>
        <v>1.6076393375560574E-2</v>
      </c>
    </row>
    <row r="78" spans="1:18" x14ac:dyDescent="0.2">
      <c r="A78" s="18"/>
      <c r="B78" s="4">
        <v>2021</v>
      </c>
      <c r="C78" s="71"/>
      <c r="D78" s="363">
        <v>190251</v>
      </c>
      <c r="E78" s="363"/>
      <c r="F78" s="363">
        <v>266283</v>
      </c>
      <c r="G78" s="363"/>
      <c r="H78" s="363"/>
      <c r="I78" s="378">
        <f>SUM(D78:H78)</f>
        <v>456534</v>
      </c>
      <c r="J78" s="387"/>
      <c r="K78" s="363"/>
      <c r="L78" s="363"/>
      <c r="M78" s="363"/>
      <c r="N78" s="378"/>
      <c r="O78" s="74"/>
      <c r="P78" s="72"/>
      <c r="Q78" s="363">
        <f t="shared" ref="Q78:Q79" si="76">N78+I78</f>
        <v>456534</v>
      </c>
      <c r="R78" s="358">
        <f>Q78/$Q$106*100</f>
        <v>3.7033471236682707E-2</v>
      </c>
    </row>
    <row r="79" spans="1:18" x14ac:dyDescent="0.2">
      <c r="A79" s="18"/>
      <c r="B79" s="4">
        <v>2022</v>
      </c>
      <c r="C79" s="71"/>
      <c r="D79" s="363">
        <v>195051</v>
      </c>
      <c r="E79" s="363"/>
      <c r="F79" s="363">
        <v>39223</v>
      </c>
      <c r="G79" s="363"/>
      <c r="H79" s="363"/>
      <c r="I79" s="378">
        <f>SUM(D79:H79)</f>
        <v>234274</v>
      </c>
      <c r="J79" s="387"/>
      <c r="K79" s="363"/>
      <c r="L79" s="363"/>
      <c r="M79" s="363"/>
      <c r="N79" s="378"/>
      <c r="O79" s="74"/>
      <c r="P79" s="72"/>
      <c r="Q79" s="363">
        <f t="shared" si="76"/>
        <v>234274</v>
      </c>
      <c r="R79" s="358">
        <f>Q79/$Q$107*100</f>
        <v>1.72845604875114E-2</v>
      </c>
    </row>
    <row r="80" spans="1:18" ht="12.75" thickBot="1" x14ac:dyDescent="0.25">
      <c r="A80" s="19"/>
      <c r="B80" s="371" t="s">
        <v>393</v>
      </c>
      <c r="C80" s="372"/>
      <c r="D80" s="401">
        <f t="shared" ref="D80" si="77">+(D79-D78)/D79</f>
        <v>2.460894842887245E-2</v>
      </c>
      <c r="E80" s="402"/>
      <c r="F80" s="401">
        <f t="shared" ref="F80" si="78">+(F79-F78)/F79</f>
        <v>-5.7889503607577186</v>
      </c>
      <c r="G80" s="402"/>
      <c r="H80" s="402"/>
      <c r="I80" s="403">
        <f t="shared" ref="I80" si="79">+(I79-I78)/I79</f>
        <v>-0.94871816761569783</v>
      </c>
      <c r="J80" s="389"/>
      <c r="K80" s="365"/>
      <c r="L80" s="365"/>
      <c r="M80" s="365"/>
      <c r="N80" s="394"/>
      <c r="O80" s="82"/>
      <c r="P80" s="80"/>
      <c r="Q80" s="380">
        <f t="shared" ref="Q80" si="80">+(Q79-Q78)/Q79</f>
        <v>-0.94871816761569783</v>
      </c>
      <c r="R80" s="81"/>
    </row>
    <row r="81" spans="1:18" x14ac:dyDescent="0.2">
      <c r="A81" s="17" t="s">
        <v>257</v>
      </c>
      <c r="B81" s="17">
        <v>2020</v>
      </c>
      <c r="C81" s="70"/>
      <c r="D81" s="362">
        <v>171707609</v>
      </c>
      <c r="E81" s="362">
        <v>26333</v>
      </c>
      <c r="F81" s="362">
        <v>55441727</v>
      </c>
      <c r="G81" s="362"/>
      <c r="H81" s="362">
        <v>3109950</v>
      </c>
      <c r="I81" s="376">
        <f>SUM(D81:H81)</f>
        <v>230285619</v>
      </c>
      <c r="J81" s="386"/>
      <c r="K81" s="362"/>
      <c r="L81" s="362">
        <v>22781500</v>
      </c>
      <c r="M81" s="362"/>
      <c r="N81" s="376">
        <f>SUM(L81:M81)</f>
        <v>22781500</v>
      </c>
      <c r="O81" s="67"/>
      <c r="P81" s="68"/>
      <c r="Q81" s="362">
        <f>N81+I81</f>
        <v>253067119</v>
      </c>
      <c r="R81" s="357">
        <f>Q81/$Q$105*100</f>
        <v>21.985207160494344</v>
      </c>
    </row>
    <row r="82" spans="1:18" x14ac:dyDescent="0.2">
      <c r="A82" s="18"/>
      <c r="B82" s="4">
        <v>2021</v>
      </c>
      <c r="C82" s="71"/>
      <c r="D82" s="363">
        <v>189777513</v>
      </c>
      <c r="E82" s="363">
        <v>26333</v>
      </c>
      <c r="F82" s="363">
        <v>78366195</v>
      </c>
      <c r="G82" s="363"/>
      <c r="H82" s="363">
        <v>3109950</v>
      </c>
      <c r="I82" s="378">
        <f>SUM(D82:H82)</f>
        <v>271279991</v>
      </c>
      <c r="J82" s="387"/>
      <c r="K82" s="363"/>
      <c r="L82" s="363">
        <v>48863679</v>
      </c>
      <c r="M82" s="363"/>
      <c r="N82" s="378">
        <f>SUM(L82:M82)</f>
        <v>48863679</v>
      </c>
      <c r="O82" s="74"/>
      <c r="P82" s="72"/>
      <c r="Q82" s="363">
        <f t="shared" ref="Q82:Q83" si="81">N82+I82</f>
        <v>320143670</v>
      </c>
      <c r="R82" s="358">
        <f>Q82/$Q$106*100</f>
        <v>25.969657012513949</v>
      </c>
    </row>
    <row r="83" spans="1:18" x14ac:dyDescent="0.2">
      <c r="A83" s="18"/>
      <c r="B83" s="4">
        <v>2022</v>
      </c>
      <c r="C83" s="71"/>
      <c r="D83" s="363">
        <v>203204537</v>
      </c>
      <c r="E83" s="363">
        <v>24041</v>
      </c>
      <c r="F83" s="363">
        <v>120591610</v>
      </c>
      <c r="G83" s="363"/>
      <c r="H83" s="363">
        <v>3109950</v>
      </c>
      <c r="I83" s="378">
        <f>SUM(D83:H83)</f>
        <v>326930138</v>
      </c>
      <c r="J83" s="387"/>
      <c r="K83" s="363"/>
      <c r="L83" s="363">
        <v>111988369</v>
      </c>
      <c r="M83" s="363"/>
      <c r="N83" s="378">
        <f>SUM(L83:M83)</f>
        <v>111988369</v>
      </c>
      <c r="O83" s="74"/>
      <c r="P83" s="72"/>
      <c r="Q83" s="363">
        <f t="shared" si="81"/>
        <v>438918507</v>
      </c>
      <c r="R83" s="358">
        <f>Q83/$Q$107*100</f>
        <v>32.383079143779057</v>
      </c>
    </row>
    <row r="84" spans="1:18" ht="12.75" thickBot="1" x14ac:dyDescent="0.25">
      <c r="A84" s="19"/>
      <c r="B84" s="371" t="s">
        <v>393</v>
      </c>
      <c r="C84" s="79"/>
      <c r="D84" s="380">
        <f t="shared" ref="D84" si="82">+(D83-D82)/D83</f>
        <v>6.6076398678047238E-2</v>
      </c>
      <c r="E84" s="380">
        <f t="shared" ref="E84" si="83">+(E83-E82)/E83</f>
        <v>-9.5337132398818691E-2</v>
      </c>
      <c r="F84" s="380">
        <f t="shared" ref="F84" si="84">+(F83-F82)/F83</f>
        <v>0.35015217891194916</v>
      </c>
      <c r="G84" s="380"/>
      <c r="H84" s="380">
        <f t="shared" ref="H84:I84" si="85">+(H83-H82)/H83</f>
        <v>0</v>
      </c>
      <c r="I84" s="381">
        <f t="shared" si="85"/>
        <v>0.17022030254059967</v>
      </c>
      <c r="J84" s="399"/>
      <c r="K84" s="398"/>
      <c r="L84" s="370">
        <f t="shared" ref="L84" si="86">+(L83-L82)/L83</f>
        <v>0.56367183988544378</v>
      </c>
      <c r="M84" s="398"/>
      <c r="N84" s="380">
        <f t="shared" ref="N84" si="87">+(N83-N82)/N83</f>
        <v>0.56367183988544378</v>
      </c>
      <c r="O84" s="399"/>
      <c r="P84" s="398"/>
      <c r="Q84" s="380">
        <f t="shared" ref="Q84" si="88">+(Q83-Q82)/Q83</f>
        <v>0.27060794909702907</v>
      </c>
      <c r="R84" s="81"/>
    </row>
    <row r="85" spans="1:18" x14ac:dyDescent="0.2">
      <c r="A85" s="17" t="s">
        <v>258</v>
      </c>
      <c r="B85" s="39">
        <v>2020</v>
      </c>
      <c r="C85" s="83"/>
      <c r="D85" s="366"/>
      <c r="E85" s="366"/>
      <c r="F85" s="366"/>
      <c r="G85" s="366"/>
      <c r="H85" s="366"/>
      <c r="I85" s="390"/>
      <c r="J85" s="375"/>
      <c r="K85" s="362"/>
      <c r="L85" s="362"/>
      <c r="M85" s="362"/>
      <c r="N85" s="376">
        <f>SUM(L85:M85)</f>
        <v>0</v>
      </c>
      <c r="O85" s="67"/>
      <c r="P85" s="68"/>
      <c r="Q85" s="362">
        <f>N85+I85</f>
        <v>0</v>
      </c>
      <c r="R85" s="357">
        <f>Q85/$Q$105*100</f>
        <v>0</v>
      </c>
    </row>
    <row r="86" spans="1:18" x14ac:dyDescent="0.2">
      <c r="A86" s="18"/>
      <c r="B86" s="13">
        <v>2021</v>
      </c>
      <c r="C86" s="71"/>
      <c r="D86" s="363"/>
      <c r="E86" s="363"/>
      <c r="F86" s="363"/>
      <c r="G86" s="363"/>
      <c r="H86" s="363"/>
      <c r="I86" s="378"/>
      <c r="J86" s="377"/>
      <c r="K86" s="363"/>
      <c r="L86" s="363"/>
      <c r="M86" s="363"/>
      <c r="N86" s="378">
        <f>SUM(L86:M86)</f>
        <v>0</v>
      </c>
      <c r="O86" s="74"/>
      <c r="P86" s="72"/>
      <c r="Q86" s="363">
        <f t="shared" ref="Q86:Q87" si="89">N86+I86</f>
        <v>0</v>
      </c>
      <c r="R86" s="358">
        <f>Q86/$Q$106*100</f>
        <v>0</v>
      </c>
    </row>
    <row r="87" spans="1:18" x14ac:dyDescent="0.2">
      <c r="A87" s="18"/>
      <c r="B87" s="13">
        <v>2022</v>
      </c>
      <c r="C87" s="71"/>
      <c r="D87" s="363"/>
      <c r="E87" s="363"/>
      <c r="F87" s="363"/>
      <c r="G87" s="363"/>
      <c r="H87" s="363"/>
      <c r="I87" s="378"/>
      <c r="J87" s="377"/>
      <c r="K87" s="363"/>
      <c r="L87" s="363">
        <v>2026561</v>
      </c>
      <c r="M87" s="363"/>
      <c r="N87" s="378">
        <f>SUM(L87:M87)</f>
        <v>2026561</v>
      </c>
      <c r="O87" s="74"/>
      <c r="P87" s="72"/>
      <c r="Q87" s="363">
        <f t="shared" si="89"/>
        <v>2026561</v>
      </c>
      <c r="R87" s="358">
        <f>Q87/$Q$107*100</f>
        <v>0.14951815475098215</v>
      </c>
    </row>
    <row r="88" spans="1:18" ht="12.75" thickBot="1" x14ac:dyDescent="0.25">
      <c r="A88" s="19"/>
      <c r="B88" s="66" t="s">
        <v>393</v>
      </c>
      <c r="C88" s="372"/>
      <c r="D88" s="391"/>
      <c r="E88" s="391"/>
      <c r="F88" s="391"/>
      <c r="G88" s="391"/>
      <c r="H88" s="391"/>
      <c r="I88" s="392"/>
      <c r="J88" s="393"/>
      <c r="K88" s="365"/>
      <c r="L88" s="388">
        <f t="shared" ref="L88" si="90">+(L87-L86)/L87</f>
        <v>1</v>
      </c>
      <c r="M88" s="365"/>
      <c r="N88" s="388">
        <f t="shared" ref="N88" si="91">+(N87-N86)/N87</f>
        <v>1</v>
      </c>
      <c r="O88" s="82"/>
      <c r="P88" s="80"/>
      <c r="Q88" s="380">
        <f t="shared" ref="Q88" si="92">+(Q87-Q86)/Q87</f>
        <v>1</v>
      </c>
      <c r="R88" s="81"/>
    </row>
    <row r="89" spans="1:18" x14ac:dyDescent="0.2">
      <c r="A89" s="17" t="s">
        <v>259</v>
      </c>
      <c r="B89" s="17">
        <v>2020</v>
      </c>
      <c r="C89" s="70"/>
      <c r="D89" s="362">
        <v>520898940</v>
      </c>
      <c r="E89" s="362">
        <v>83661</v>
      </c>
      <c r="F89" s="362">
        <v>49513549</v>
      </c>
      <c r="G89" s="362"/>
      <c r="H89" s="362"/>
      <c r="I89" s="376">
        <f>SUM(D89:H89)</f>
        <v>570496150</v>
      </c>
      <c r="J89" s="386"/>
      <c r="K89" s="362"/>
      <c r="L89" s="362">
        <v>53623933</v>
      </c>
      <c r="M89" s="362"/>
      <c r="N89" s="376">
        <f>SUM(L89:M89)</f>
        <v>53623933</v>
      </c>
      <c r="O89" s="67"/>
      <c r="P89" s="68"/>
      <c r="Q89" s="362">
        <f>N89+I89</f>
        <v>624120083</v>
      </c>
      <c r="R89" s="357">
        <f>Q89/$Q$105*100</f>
        <v>54.220435163605451</v>
      </c>
    </row>
    <row r="90" spans="1:18" x14ac:dyDescent="0.2">
      <c r="A90" s="18"/>
      <c r="B90" s="4">
        <v>2021</v>
      </c>
      <c r="C90" s="71"/>
      <c r="D90" s="363">
        <v>601047693</v>
      </c>
      <c r="E90" s="363">
        <v>1200221</v>
      </c>
      <c r="F90" s="363">
        <v>27617491</v>
      </c>
      <c r="G90" s="363"/>
      <c r="H90" s="363"/>
      <c r="I90" s="378">
        <f>SUM(D90:H90)</f>
        <v>629865405</v>
      </c>
      <c r="J90" s="387"/>
      <c r="K90" s="363"/>
      <c r="L90" s="363">
        <v>39229753</v>
      </c>
      <c r="M90" s="363"/>
      <c r="N90" s="378">
        <f>SUM(L90:M90)</f>
        <v>39229753</v>
      </c>
      <c r="O90" s="74"/>
      <c r="P90" s="72"/>
      <c r="Q90" s="363">
        <f t="shared" ref="Q90:Q91" si="93">N90+I90</f>
        <v>669095158</v>
      </c>
      <c r="R90" s="358">
        <f>Q90/$Q$106*100</f>
        <v>54.276168452725706</v>
      </c>
    </row>
    <row r="91" spans="1:18" x14ac:dyDescent="0.2">
      <c r="A91" s="18"/>
      <c r="B91" s="4">
        <v>2022</v>
      </c>
      <c r="C91" s="71"/>
      <c r="D91" s="363">
        <v>592316689</v>
      </c>
      <c r="E91" s="363">
        <v>2110149</v>
      </c>
      <c r="F91" s="363">
        <v>18338964</v>
      </c>
      <c r="G91" s="363"/>
      <c r="H91" s="363"/>
      <c r="I91" s="378">
        <f>SUM(D91:H91)</f>
        <v>612765802</v>
      </c>
      <c r="J91" s="387"/>
      <c r="K91" s="363"/>
      <c r="L91" s="363">
        <v>14722106</v>
      </c>
      <c r="M91" s="363"/>
      <c r="N91" s="378">
        <f>SUM(L91:M91)</f>
        <v>14722106</v>
      </c>
      <c r="O91" s="74"/>
      <c r="P91" s="72"/>
      <c r="Q91" s="363">
        <f t="shared" si="93"/>
        <v>627487908</v>
      </c>
      <c r="R91" s="358">
        <f>Q91/$Q$107*100</f>
        <v>46.295588503239749</v>
      </c>
    </row>
    <row r="92" spans="1:18" ht="12.75" thickBot="1" x14ac:dyDescent="0.25">
      <c r="A92" s="19"/>
      <c r="B92" s="371" t="s">
        <v>393</v>
      </c>
      <c r="C92" s="372"/>
      <c r="D92" s="401">
        <f t="shared" ref="D92" si="94">+(D91-D90)/D91</f>
        <v>-1.4740432208216912E-2</v>
      </c>
      <c r="E92" s="401">
        <f t="shared" ref="E92" si="95">+(E91-E90)/E91</f>
        <v>0.43121504689953172</v>
      </c>
      <c r="F92" s="401">
        <f t="shared" ref="F92" si="96">+(F91-F90)/F91</f>
        <v>-0.50594608288668874</v>
      </c>
      <c r="G92" s="402"/>
      <c r="H92" s="402"/>
      <c r="I92" s="403">
        <f t="shared" ref="I92" si="97">+(I91-I90)/I91</f>
        <v>-2.7905609197166E-2</v>
      </c>
      <c r="J92" s="399"/>
      <c r="K92" s="398"/>
      <c r="L92" s="370">
        <f t="shared" ref="L92" si="98">+(L91-L90)/L91</f>
        <v>-1.6646835038410945</v>
      </c>
      <c r="M92" s="398"/>
      <c r="N92" s="380">
        <f t="shared" ref="N92" si="99">+(N91-N90)/N91</f>
        <v>-1.6646835038410945</v>
      </c>
      <c r="O92" s="82"/>
      <c r="P92" s="80"/>
      <c r="Q92" s="380">
        <f t="shared" ref="Q92" si="100">+(Q91-Q90)/Q91</f>
        <v>-6.6307652258376273E-2</v>
      </c>
      <c r="R92" s="81"/>
    </row>
    <row r="93" spans="1:18" x14ac:dyDescent="0.2">
      <c r="A93" s="17" t="s">
        <v>260</v>
      </c>
      <c r="B93" s="17">
        <v>2020</v>
      </c>
      <c r="C93" s="70"/>
      <c r="D93" s="362">
        <v>95332</v>
      </c>
      <c r="E93" s="362"/>
      <c r="F93" s="362">
        <v>593322</v>
      </c>
      <c r="G93" s="362"/>
      <c r="H93" s="362"/>
      <c r="I93" s="376">
        <f>SUM(D93:H93)</f>
        <v>688654</v>
      </c>
      <c r="J93" s="386"/>
      <c r="K93" s="362"/>
      <c r="L93" s="362"/>
      <c r="M93" s="362"/>
      <c r="N93" s="376"/>
      <c r="O93" s="67"/>
      <c r="P93" s="68"/>
      <c r="Q93" s="362">
        <f>N93+I93</f>
        <v>688654</v>
      </c>
      <c r="R93" s="357">
        <f>Q93/$Q$105*100</f>
        <v>5.9826819508318162E-2</v>
      </c>
    </row>
    <row r="94" spans="1:18" x14ac:dyDescent="0.2">
      <c r="A94" s="18"/>
      <c r="B94" s="4">
        <v>2021</v>
      </c>
      <c r="C94" s="71"/>
      <c r="D94" s="363">
        <v>86661</v>
      </c>
      <c r="E94" s="363"/>
      <c r="F94" s="363">
        <v>827538</v>
      </c>
      <c r="G94" s="363"/>
      <c r="H94" s="363"/>
      <c r="I94" s="378">
        <f>SUM(D94:H94)</f>
        <v>914199</v>
      </c>
      <c r="J94" s="387"/>
      <c r="K94" s="363"/>
      <c r="L94" s="363"/>
      <c r="M94" s="363"/>
      <c r="N94" s="378"/>
      <c r="O94" s="74"/>
      <c r="P94" s="72"/>
      <c r="Q94" s="363">
        <f t="shared" ref="Q94:Q95" si="101">N94+I94</f>
        <v>914199</v>
      </c>
      <c r="R94" s="358">
        <f>Q94/$Q$106*100</f>
        <v>7.4158687789089309E-2</v>
      </c>
    </row>
    <row r="95" spans="1:18" x14ac:dyDescent="0.2">
      <c r="A95" s="18"/>
      <c r="B95" s="4">
        <v>2022</v>
      </c>
      <c r="C95" s="71"/>
      <c r="D95" s="363">
        <v>89061</v>
      </c>
      <c r="E95" s="363"/>
      <c r="F95" s="363">
        <v>1017303</v>
      </c>
      <c r="G95" s="363"/>
      <c r="H95" s="363"/>
      <c r="I95" s="378">
        <f>SUM(D95:H95)</f>
        <v>1106364</v>
      </c>
      <c r="J95" s="387"/>
      <c r="K95" s="363"/>
      <c r="L95" s="363"/>
      <c r="M95" s="363"/>
      <c r="N95" s="378"/>
      <c r="O95" s="74"/>
      <c r="P95" s="72"/>
      <c r="Q95" s="363">
        <f t="shared" si="101"/>
        <v>1106364</v>
      </c>
      <c r="R95" s="358">
        <f>Q95/$Q$107*100</f>
        <v>8.1626708380806504E-2</v>
      </c>
    </row>
    <row r="96" spans="1:18" ht="12.75" thickBot="1" x14ac:dyDescent="0.25">
      <c r="A96" s="19"/>
      <c r="B96" s="371" t="s">
        <v>393</v>
      </c>
      <c r="C96" s="79"/>
      <c r="D96" s="380">
        <f t="shared" ref="D96" si="102">+(D95-D94)/D95</f>
        <v>2.694782227911207E-2</v>
      </c>
      <c r="E96" s="380"/>
      <c r="F96" s="380">
        <f t="shared" ref="F96" si="103">+(F95-F94)/F95</f>
        <v>0.18653734433104002</v>
      </c>
      <c r="G96" s="398"/>
      <c r="H96" s="398"/>
      <c r="I96" s="381">
        <f t="shared" ref="I96" si="104">+(I95-I94)/I95</f>
        <v>0.17369057561525864</v>
      </c>
      <c r="J96" s="389"/>
      <c r="K96" s="365"/>
      <c r="L96" s="365"/>
      <c r="M96" s="365"/>
      <c r="N96" s="394"/>
      <c r="O96" s="82"/>
      <c r="P96" s="80"/>
      <c r="Q96" s="380">
        <f t="shared" ref="Q96" si="105">+(Q95-Q94)/Q95</f>
        <v>0.17369057561525864</v>
      </c>
      <c r="R96" s="87"/>
    </row>
    <row r="97" spans="1:18" x14ac:dyDescent="0.2">
      <c r="A97" s="17" t="s">
        <v>261</v>
      </c>
      <c r="B97" s="17">
        <v>2020</v>
      </c>
      <c r="C97" s="83"/>
      <c r="D97" s="366"/>
      <c r="E97" s="366">
        <v>49260151</v>
      </c>
      <c r="F97" s="366"/>
      <c r="G97" s="366"/>
      <c r="H97" s="366"/>
      <c r="I97" s="390">
        <f>SUM(D97:H97)</f>
        <v>49260151</v>
      </c>
      <c r="J97" s="386"/>
      <c r="K97" s="362"/>
      <c r="L97" s="362"/>
      <c r="M97" s="362"/>
      <c r="N97" s="376"/>
      <c r="O97" s="67"/>
      <c r="P97" s="68"/>
      <c r="Q97" s="362">
        <f>N97+I97</f>
        <v>49260151</v>
      </c>
      <c r="R97" s="357">
        <f>Q97/$Q$105*100</f>
        <v>4.2794758511959534</v>
      </c>
    </row>
    <row r="98" spans="1:18" x14ac:dyDescent="0.2">
      <c r="A98" s="18"/>
      <c r="B98" s="4">
        <v>2021</v>
      </c>
      <c r="C98" s="71"/>
      <c r="D98" s="363"/>
      <c r="E98" s="363">
        <v>42923591</v>
      </c>
      <c r="F98" s="363"/>
      <c r="G98" s="363"/>
      <c r="H98" s="363"/>
      <c r="I98" s="378">
        <f>SUM(D98:H98)</f>
        <v>42923591</v>
      </c>
      <c r="J98" s="387"/>
      <c r="K98" s="363"/>
      <c r="L98" s="363"/>
      <c r="M98" s="363"/>
      <c r="N98" s="378"/>
      <c r="O98" s="74"/>
      <c r="P98" s="72"/>
      <c r="Q98" s="363">
        <f t="shared" ref="Q98:Q99" si="106">N98+I98</f>
        <v>42923591</v>
      </c>
      <c r="R98" s="358">
        <f>Q98/$Q$106*100</f>
        <v>3.4819084069831225</v>
      </c>
    </row>
    <row r="99" spans="1:18" x14ac:dyDescent="0.2">
      <c r="A99" s="18"/>
      <c r="B99" s="4">
        <v>2022</v>
      </c>
      <c r="C99" s="71"/>
      <c r="D99" s="363"/>
      <c r="E99" s="363">
        <v>41176655</v>
      </c>
      <c r="F99" s="363"/>
      <c r="G99" s="363"/>
      <c r="H99" s="363"/>
      <c r="I99" s="378">
        <f>SUM(D99:H99)</f>
        <v>41176655</v>
      </c>
      <c r="J99" s="387"/>
      <c r="K99" s="363"/>
      <c r="L99" s="363"/>
      <c r="M99" s="363"/>
      <c r="N99" s="378"/>
      <c r="O99" s="74"/>
      <c r="P99" s="72"/>
      <c r="Q99" s="363">
        <f t="shared" si="106"/>
        <v>41176655</v>
      </c>
      <c r="R99" s="358">
        <f>Q99/$Q$107*100</f>
        <v>3.0379828065465597</v>
      </c>
    </row>
    <row r="100" spans="1:18" ht="12.75" thickBot="1" x14ac:dyDescent="0.25">
      <c r="A100" s="19"/>
      <c r="B100" s="371" t="s">
        <v>393</v>
      </c>
      <c r="C100" s="79"/>
      <c r="D100" s="365"/>
      <c r="E100" s="380">
        <f t="shared" ref="E100" si="107">+(E99-E98)/E99</f>
        <v>-4.2425398566250709E-2</v>
      </c>
      <c r="F100" s="398"/>
      <c r="G100" s="398"/>
      <c r="H100" s="398"/>
      <c r="I100" s="380">
        <f t="shared" ref="I100" si="108">+(I99-I98)/I99</f>
        <v>-4.2425398566250709E-2</v>
      </c>
      <c r="J100" s="389"/>
      <c r="K100" s="365"/>
      <c r="L100" s="365"/>
      <c r="M100" s="365"/>
      <c r="N100" s="394"/>
      <c r="O100" s="82"/>
      <c r="P100" s="80"/>
      <c r="Q100" s="380">
        <f t="shared" ref="Q100" si="109">+(Q99-Q98)/Q99</f>
        <v>-4.2425398566250709E-2</v>
      </c>
      <c r="R100" s="81"/>
    </row>
    <row r="101" spans="1:18" x14ac:dyDescent="0.2">
      <c r="A101" s="17" t="s">
        <v>262</v>
      </c>
      <c r="B101" s="39">
        <v>2020</v>
      </c>
      <c r="C101" s="83"/>
      <c r="D101" s="84"/>
      <c r="E101" s="84"/>
      <c r="F101" s="84"/>
      <c r="G101" s="84"/>
      <c r="H101" s="84"/>
      <c r="I101" s="85"/>
      <c r="J101" s="70"/>
      <c r="K101" s="68"/>
      <c r="L101" s="68"/>
      <c r="M101" s="68"/>
      <c r="N101" s="69"/>
      <c r="O101" s="67"/>
      <c r="P101" s="68"/>
      <c r="Q101" s="362"/>
      <c r="R101" s="69"/>
    </row>
    <row r="102" spans="1:18" x14ac:dyDescent="0.2">
      <c r="A102" s="18"/>
      <c r="B102" s="13">
        <v>2021</v>
      </c>
      <c r="C102" s="71"/>
      <c r="D102" s="72"/>
      <c r="E102" s="72"/>
      <c r="F102" s="72"/>
      <c r="G102" s="72"/>
      <c r="H102" s="72"/>
      <c r="I102" s="73"/>
      <c r="J102" s="71"/>
      <c r="K102" s="72"/>
      <c r="L102" s="72"/>
      <c r="M102" s="72"/>
      <c r="N102" s="73"/>
      <c r="O102" s="74"/>
      <c r="P102" s="72"/>
      <c r="Q102" s="363"/>
      <c r="R102" s="73"/>
    </row>
    <row r="103" spans="1:18" x14ac:dyDescent="0.2">
      <c r="A103" s="18"/>
      <c r="B103" s="13">
        <v>2022</v>
      </c>
      <c r="C103" s="71"/>
      <c r="D103" s="72"/>
      <c r="E103" s="72"/>
      <c r="F103" s="72"/>
      <c r="G103" s="72"/>
      <c r="H103" s="72"/>
      <c r="I103" s="73"/>
      <c r="J103" s="71"/>
      <c r="K103" s="72"/>
      <c r="L103" s="72"/>
      <c r="M103" s="72"/>
      <c r="N103" s="73"/>
      <c r="O103" s="74"/>
      <c r="P103" s="72"/>
      <c r="Q103" s="363"/>
      <c r="R103" s="73"/>
    </row>
    <row r="104" spans="1:18" ht="12.75" thickBot="1" x14ac:dyDescent="0.25">
      <c r="A104" s="19"/>
      <c r="B104" s="66" t="s">
        <v>393</v>
      </c>
      <c r="C104" s="372"/>
      <c r="D104" s="373"/>
      <c r="E104" s="373"/>
      <c r="F104" s="373"/>
      <c r="G104" s="373"/>
      <c r="H104" s="373"/>
      <c r="I104" s="374"/>
      <c r="J104" s="372"/>
      <c r="K104" s="373"/>
      <c r="L104" s="373"/>
      <c r="M104" s="373"/>
      <c r="N104" s="374"/>
      <c r="O104" s="82"/>
      <c r="P104" s="80"/>
      <c r="Q104" s="365"/>
      <c r="R104" s="81"/>
    </row>
    <row r="105" spans="1:18" x14ac:dyDescent="0.2">
      <c r="A105" s="54" t="s">
        <v>0</v>
      </c>
      <c r="B105" s="17">
        <v>2020</v>
      </c>
      <c r="C105" s="375">
        <f>C101+C97+C93+C89+C85+C81+C77+C73+C69+C65+C61+C57+C53+C49+C45+C41+C37+C29+C25+C21+C17+C13+C9+C5</f>
        <v>0</v>
      </c>
      <c r="D105" s="362">
        <f>D101+D97+D93+D89+D85+D81+D77+D73+D69+D65+D61+D57+D53+D49+D45+D41+D37+D29+D25+D21+D17+D13+D9+D5+D33</f>
        <v>726499203</v>
      </c>
      <c r="E105" s="362">
        <f t="shared" ref="E105:I105" si="110">E101+E97+E93+E89+E85+E81+E77+E73+E69+E65+E61+E57+E53+E49+E45+E41+E37+E29+E25+E21+E17+E13+E9+E5+E33</f>
        <v>53284179</v>
      </c>
      <c r="F105" s="362">
        <f t="shared" si="110"/>
        <v>162866218</v>
      </c>
      <c r="G105" s="362">
        <f t="shared" si="110"/>
        <v>0</v>
      </c>
      <c r="H105" s="362">
        <f t="shared" si="110"/>
        <v>3145250</v>
      </c>
      <c r="I105" s="383">
        <f t="shared" si="110"/>
        <v>945794850</v>
      </c>
      <c r="J105" s="70">
        <f>J101+J97+J93+J89+J85+J81+J77+J73+J69+J65+J61+J57+J53+J49+J45+J41+J37+J29+J25+J21+J17+J13+J9+J5+J33</f>
        <v>0</v>
      </c>
      <c r="K105" s="68">
        <f t="shared" ref="K105:N105" si="111">K101+K97+K93+K89+K85+K81+K77+K73+K69+K65+K61+K57+K53+K49+K45+K41+K37+K29+K25+K21+K17+K13+K9+K5+K33</f>
        <v>0</v>
      </c>
      <c r="L105" s="68">
        <f t="shared" si="111"/>
        <v>204881224</v>
      </c>
      <c r="M105" s="68">
        <f t="shared" si="111"/>
        <v>403000</v>
      </c>
      <c r="N105" s="69">
        <f t="shared" si="111"/>
        <v>205284224</v>
      </c>
      <c r="O105" s="86"/>
      <c r="P105" s="84"/>
      <c r="Q105" s="362">
        <f>N105+I105</f>
        <v>1151079074</v>
      </c>
      <c r="R105" s="357">
        <f>Q105/$Q$105*100</f>
        <v>100</v>
      </c>
    </row>
    <row r="106" spans="1:18" x14ac:dyDescent="0.2">
      <c r="A106" s="20"/>
      <c r="B106" s="4">
        <v>2021</v>
      </c>
      <c r="C106" s="377">
        <f t="shared" ref="C106" si="112">C102+C98+C94+C90+C86+C82+C78+C74+C70+C66+C62+C58+C54+C50+C46+C42+C38+C30+C26+C22+C18+C14+C10+C6</f>
        <v>0</v>
      </c>
      <c r="D106" s="363">
        <f t="shared" ref="D106:I107" si="113">D102+D98+D94+D90+D86+D82+D78+D74+D70+D66+D62+D58+D54+D50+D46+D42+D38+D30+D26+D22+D18+D14+D10+D6+D34</f>
        <v>809482216</v>
      </c>
      <c r="E106" s="363">
        <f t="shared" si="113"/>
        <v>46988048</v>
      </c>
      <c r="F106" s="363">
        <f t="shared" si="113"/>
        <v>134986652</v>
      </c>
      <c r="G106" s="363">
        <f t="shared" si="113"/>
        <v>0</v>
      </c>
      <c r="H106" s="363">
        <f t="shared" si="113"/>
        <v>3145250</v>
      </c>
      <c r="I106" s="384">
        <f t="shared" si="113"/>
        <v>994602166</v>
      </c>
      <c r="J106" s="71">
        <f t="shared" ref="J106:N106" si="114">J102+J98+J94+J90+J86+J82+J78+J74+J70+J66+J62+J58+J54+J50+J46+J42+J38+J30+J26+J22+J18+J14+J10+J6+J34</f>
        <v>0</v>
      </c>
      <c r="K106" s="72">
        <f t="shared" si="114"/>
        <v>0</v>
      </c>
      <c r="L106" s="72">
        <f t="shared" si="114"/>
        <v>237549946</v>
      </c>
      <c r="M106" s="72">
        <f t="shared" si="114"/>
        <v>608374</v>
      </c>
      <c r="N106" s="73">
        <f t="shared" si="114"/>
        <v>238158320</v>
      </c>
      <c r="O106" s="74"/>
      <c r="P106" s="72"/>
      <c r="Q106" s="363">
        <f t="shared" ref="Q106:Q107" si="115">N106+I106</f>
        <v>1232760486</v>
      </c>
      <c r="R106" s="358">
        <f>Q106/$Q$106*100</f>
        <v>100</v>
      </c>
    </row>
    <row r="107" spans="1:18" x14ac:dyDescent="0.2">
      <c r="A107" s="20"/>
      <c r="B107" s="4">
        <v>2022</v>
      </c>
      <c r="C107" s="377">
        <f>C103+C99+C95+C91+C87+C83+C79+C75+C71+C67+C63+C59+C55+C51+C47+C43+C39+C31+C27+C23+C19+C15+C11+C7</f>
        <v>0</v>
      </c>
      <c r="D107" s="363">
        <f t="shared" si="113"/>
        <v>814203224</v>
      </c>
      <c r="E107" s="363">
        <f t="shared" si="113"/>
        <v>44060538</v>
      </c>
      <c r="F107" s="363">
        <f t="shared" si="113"/>
        <v>191944883</v>
      </c>
      <c r="G107" s="363">
        <f t="shared" si="113"/>
        <v>0</v>
      </c>
      <c r="H107" s="363">
        <f t="shared" si="113"/>
        <v>3256665</v>
      </c>
      <c r="I107" s="384">
        <f t="shared" si="113"/>
        <v>1053465310</v>
      </c>
      <c r="J107" s="71">
        <f t="shared" ref="J107:N107" si="116">J103+J99+J95+J91+J87+J83+J79+J75+J71+J67+J63+J59+J55+J51+J47+J43+J39+J31+J27+J23+J19+J15+J11+J7+J35</f>
        <v>0</v>
      </c>
      <c r="K107" s="72">
        <f t="shared" si="116"/>
        <v>0</v>
      </c>
      <c r="L107" s="72">
        <f t="shared" si="116"/>
        <v>301494040</v>
      </c>
      <c r="M107" s="72">
        <f t="shared" si="116"/>
        <v>435253</v>
      </c>
      <c r="N107" s="73">
        <f t="shared" si="116"/>
        <v>301929293</v>
      </c>
      <c r="O107" s="74"/>
      <c r="P107" s="72"/>
      <c r="Q107" s="363">
        <f t="shared" si="115"/>
        <v>1355394603</v>
      </c>
      <c r="R107" s="358">
        <f>Q107/$Q$107*100</f>
        <v>100</v>
      </c>
    </row>
    <row r="108" spans="1:18" ht="12.75" thickBot="1" x14ac:dyDescent="0.25">
      <c r="A108" s="19"/>
      <c r="B108" s="371" t="s">
        <v>393</v>
      </c>
      <c r="C108" s="379"/>
      <c r="D108" s="380">
        <f t="shared" ref="D108" si="117">+(D107-D106)/D107</f>
        <v>5.798316514649419E-3</v>
      </c>
      <c r="E108" s="380">
        <f t="shared" ref="E108" si="118">+(E107-E106)/E107</f>
        <v>-6.6442901809324259E-2</v>
      </c>
      <c r="F108" s="380">
        <f t="shared" ref="F108" si="119">+(F107-F106)/F107</f>
        <v>0.2967426383541571</v>
      </c>
      <c r="G108" s="380"/>
      <c r="H108" s="380">
        <f t="shared" ref="H108:I108" si="120">+(H107-H106)/H107</f>
        <v>3.4211378818515263E-2</v>
      </c>
      <c r="I108" s="380">
        <f t="shared" si="120"/>
        <v>5.5875730734788027E-2</v>
      </c>
      <c r="J108" s="385"/>
      <c r="K108" s="380"/>
      <c r="L108" s="380">
        <f t="shared" ref="L108:N108" si="121">+(L107-L106)/L107</f>
        <v>0.2120907398368472</v>
      </c>
      <c r="M108" s="380">
        <f t="shared" si="121"/>
        <v>-0.3977479764642633</v>
      </c>
      <c r="N108" s="381">
        <f t="shared" si="121"/>
        <v>0.21121161304477998</v>
      </c>
      <c r="O108" s="82"/>
      <c r="P108" s="80"/>
      <c r="Q108" s="370">
        <f t="shared" ref="Q108" si="122">+(Q107-Q106)/Q107</f>
        <v>9.0478534242769151E-2</v>
      </c>
      <c r="R108" s="81"/>
    </row>
  </sheetData>
  <mergeCells count="6">
    <mergeCell ref="Q3:R3"/>
    <mergeCell ref="A3:A4"/>
    <mergeCell ref="C3:I3"/>
    <mergeCell ref="J3:N3"/>
    <mergeCell ref="O3:P3"/>
    <mergeCell ref="B3:B4"/>
  </mergeCells>
  <phoneticPr fontId="0" type="noConversion"/>
  <printOptions horizontalCentered="1"/>
  <pageMargins left="0.25" right="0.25" top="0.75" bottom="0.75" header="0.3" footer="0.3"/>
  <pageSetup paperSize="9" scale="52" orientation="portrait" r:id="rId1"/>
  <headerFooter alignWithMargins="0">
    <oddHeader xml:space="preserve">&amp;C&amp;"Arial,Negrita"&amp;18PROYECTO DE PRESUPUESTO 2022
</oddHeader>
    <oddFooter>&amp;L&amp;"Arial,Negrita"&amp;8PROYECTO DE PRESUPUESTO PARA EL AÑO FISCAL 2021
INFORMACIÓN PARA LA COMISIÓN DE PRESUPUESTO Y CUENTA GENERAL DE LA REPÚBLICA DEL CONGRESO DE LA REPÚBLICA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21</vt:i4>
      </vt:variant>
    </vt:vector>
  </HeadingPairs>
  <TitlesOfParts>
    <vt:vector size="41" baseType="lpstr">
      <vt:lpstr>Índice</vt:lpstr>
      <vt:lpstr>F-01</vt:lpstr>
      <vt:lpstr>F-02</vt:lpstr>
      <vt:lpstr>F-03</vt:lpstr>
      <vt:lpstr>F-04</vt:lpstr>
      <vt:lpstr>F-05</vt:lpstr>
      <vt:lpstr>F-06</vt:lpstr>
      <vt:lpstr>F-07</vt:lpstr>
      <vt:lpstr>F-08</vt:lpstr>
      <vt:lpstr>F-09</vt:lpstr>
      <vt:lpstr>F-10</vt:lpstr>
      <vt:lpstr>F-11</vt:lpstr>
      <vt:lpstr>F-12</vt:lpstr>
      <vt:lpstr>F-13</vt:lpstr>
      <vt:lpstr>F-14</vt:lpstr>
      <vt:lpstr>F-15</vt:lpstr>
      <vt:lpstr>F-16</vt:lpstr>
      <vt:lpstr>F-17</vt:lpstr>
      <vt:lpstr>F-18</vt:lpstr>
      <vt:lpstr>Hoja1</vt:lpstr>
      <vt:lpstr>'F-01'!Área_de_impresión</vt:lpstr>
      <vt:lpstr>'F-02'!Área_de_impresión</vt:lpstr>
      <vt:lpstr>'F-03'!Área_de_impresión</vt:lpstr>
      <vt:lpstr>'F-04'!Área_de_impresión</vt:lpstr>
      <vt:lpstr>'F-05'!Área_de_impresión</vt:lpstr>
      <vt:lpstr>'F-06'!Área_de_impresión</vt:lpstr>
      <vt:lpstr>'F-07'!Área_de_impresión</vt:lpstr>
      <vt:lpstr>'F-08'!Área_de_impresión</vt:lpstr>
      <vt:lpstr>'F-09'!Área_de_impresión</vt:lpstr>
      <vt:lpstr>'F-10'!Área_de_impresión</vt:lpstr>
      <vt:lpstr>'F-11'!Área_de_impresión</vt:lpstr>
      <vt:lpstr>'F-12'!Área_de_impresión</vt:lpstr>
      <vt:lpstr>'F-13'!Área_de_impresión</vt:lpstr>
      <vt:lpstr>'F-14'!Área_de_impresión</vt:lpstr>
      <vt:lpstr>'F-15'!Área_de_impresión</vt:lpstr>
      <vt:lpstr>'F-16'!Área_de_impresión</vt:lpstr>
      <vt:lpstr>'F-17'!Área_de_impresión</vt:lpstr>
      <vt:lpstr>'F-18'!Área_de_impresión</vt:lpstr>
      <vt:lpstr>Índice!Área_de_impresión</vt:lpstr>
      <vt:lpstr>'F-01'!Títulos_a_imprimir</vt:lpstr>
      <vt:lpstr>Índice!Títulos_a_imprimir</vt:lpstr>
    </vt:vector>
  </TitlesOfParts>
  <Company>Congreso de la República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Directiva Formulaicón de Presupuesto (V 2008)</dc:title>
  <dc:creator>Asesoria de Presupuesto</dc:creator>
  <cp:lastModifiedBy>pined</cp:lastModifiedBy>
  <cp:lastPrinted>2021-10-21T02:33:05Z</cp:lastPrinted>
  <dcterms:created xsi:type="dcterms:W3CDTF">1998-08-20T20:27:58Z</dcterms:created>
  <dcterms:modified xsi:type="dcterms:W3CDTF">2021-10-21T14:41:13Z</dcterms:modified>
</cp:coreProperties>
</file>