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DOCUMENTOS 2021\ACUÑA HECTOR PPTO 2022\Presentación de Formatos y Directivas\Regiones\Ayacucho\"/>
    </mc:Choice>
  </mc:AlternateContent>
  <xr:revisionPtr revIDLastSave="0" documentId="8_{F1AAEDDA-2B9A-4028-A48D-5CFCF1DCF34C}" xr6:coauthVersionLast="47" xr6:coauthVersionMax="47" xr10:uidLastSave="{00000000-0000-0000-0000-000000000000}"/>
  <bookViews>
    <workbookView xWindow="-120" yWindow="-120" windowWidth="20730" windowHeight="11160" tabRatio="825" xr2:uid="{00000000-000D-0000-FFFF-FFFF00000000}"/>
  </bookViews>
  <sheets>
    <sheet name="Índice" sheetId="55" r:id="rId1"/>
    <sheet name="F-01" sheetId="62" r:id="rId2"/>
    <sheet name="F-02" sheetId="73" r:id="rId3"/>
    <sheet name="F-03" sheetId="70" r:id="rId4"/>
    <sheet name="F-04" sheetId="30" r:id="rId5"/>
    <sheet name="F-05" sheetId="76" r:id="rId6"/>
    <sheet name="F-06" sheetId="57" r:id="rId7"/>
    <sheet name="F-07" sheetId="9" r:id="rId8"/>
    <sheet name="F-08" sheetId="21" r:id="rId9"/>
    <sheet name="F-09" sheetId="60" r:id="rId10"/>
    <sheet name="F-10 RESUMEN" sheetId="32" r:id="rId11"/>
    <sheet name="F-11" sheetId="45" r:id="rId12"/>
    <sheet name="F-12" sheetId="33" r:id="rId13"/>
    <sheet name="F-13" sheetId="50" r:id="rId14"/>
    <sheet name="F-14" sheetId="51" r:id="rId15"/>
    <sheet name="F-15" sheetId="39" r:id="rId16"/>
    <sheet name="F-16" sheetId="79" r:id="rId17"/>
    <sheet name="F-17" sheetId="53" r:id="rId18"/>
    <sheet name="F-18" sheetId="64" r:id="rId19"/>
    <sheet name="Hoja2" sheetId="80" r:id="rId20"/>
    <sheet name="Hoja1" sheetId="78" state="hidden" r:id="rId21"/>
  </sheets>
  <definedNames>
    <definedName name="_xlnm.Print_Area" localSheetId="1">'F-01'!$A$1:$N$13</definedName>
    <definedName name="_xlnm.Print_Area" localSheetId="6">'F-06'!$A$1:$N$51</definedName>
    <definedName name="_xlnm.Print_Area" localSheetId="7">'F-07'!$A$1:$Q$22</definedName>
    <definedName name="_xlnm.Print_Area" localSheetId="8">'F-08'!$A$1:$R$109</definedName>
    <definedName name="_xlnm.Print_Area" localSheetId="9">'F-09'!$C$1:$Z$34</definedName>
    <definedName name="_xlnm.Print_Area" localSheetId="10">'F-10 RESUMEN'!$C$1:$K$25</definedName>
    <definedName name="_xlnm.Print_Area" localSheetId="11">'F-11'!$C$1:$AK$75</definedName>
    <definedName name="_xlnm.Print_Area" localSheetId="12">'F-12'!$A$1:$J$41</definedName>
    <definedName name="_xlnm.Print_Area" localSheetId="13">'F-13'!$A$1:$N$28</definedName>
    <definedName name="_xlnm.Print_Area" localSheetId="14">'F-14'!$A$1:$J$27</definedName>
    <definedName name="_xlnm.Print_Area" localSheetId="15">'F-15'!$A$1:$H$21</definedName>
    <definedName name="_xlnm.Print_Area" localSheetId="16">'F-16'!$A$1:$H$28</definedName>
    <definedName name="_xlnm.Print_Area" localSheetId="17">'F-17'!$A$1:$P$52</definedName>
    <definedName name="_xlnm.Print_Area" localSheetId="18">'F-18'!$A$1:$L$19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8">#REF!</definedName>
    <definedName name="RECPUB">#REF!</definedName>
    <definedName name="_xlnm.Print_Titles" localSheetId="1">'F-01'!$3:$3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8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32" l="1"/>
  <c r="J23" i="32"/>
  <c r="I23" i="32"/>
  <c r="H23" i="32"/>
  <c r="G23" i="32"/>
  <c r="F23" i="32"/>
  <c r="E23" i="32"/>
  <c r="D23" i="32"/>
  <c r="P37" i="53" l="1"/>
  <c r="P34" i="53" l="1"/>
  <c r="O105" i="21" l="1"/>
  <c r="P105" i="21" s="1"/>
  <c r="M105" i="21"/>
  <c r="L105" i="21"/>
  <c r="K105" i="21"/>
  <c r="J105" i="21"/>
  <c r="H105" i="21"/>
  <c r="G105" i="21"/>
  <c r="F105" i="21"/>
  <c r="E105" i="21"/>
  <c r="D105" i="21"/>
  <c r="C105" i="21"/>
  <c r="O106" i="21"/>
  <c r="P106" i="21" s="1"/>
  <c r="M106" i="21"/>
  <c r="L106" i="21"/>
  <c r="K106" i="21"/>
  <c r="J106" i="21"/>
  <c r="H106" i="21"/>
  <c r="G106" i="21"/>
  <c r="F106" i="21"/>
  <c r="E106" i="21"/>
  <c r="D106" i="21"/>
  <c r="C106" i="21"/>
  <c r="C107" i="21"/>
  <c r="O107" i="21"/>
  <c r="P107" i="21" s="1"/>
  <c r="M107" i="21"/>
  <c r="L107" i="21"/>
  <c r="K107" i="21"/>
  <c r="J107" i="21"/>
  <c r="H107" i="21"/>
  <c r="G107" i="21"/>
  <c r="F107" i="21"/>
  <c r="E107" i="21"/>
  <c r="D107" i="21"/>
  <c r="P11" i="21"/>
  <c r="P10" i="21"/>
  <c r="P9" i="21"/>
  <c r="P7" i="21"/>
  <c r="P6" i="21"/>
  <c r="P5" i="21"/>
  <c r="P103" i="21"/>
  <c r="P102" i="21"/>
  <c r="P101" i="21"/>
  <c r="P99" i="21"/>
  <c r="P98" i="21"/>
  <c r="P97" i="21"/>
  <c r="P95" i="21"/>
  <c r="P94" i="21"/>
  <c r="P93" i="21"/>
  <c r="P91" i="21"/>
  <c r="P90" i="21"/>
  <c r="P89" i="21"/>
  <c r="P87" i="21"/>
  <c r="P86" i="21"/>
  <c r="P85" i="21"/>
  <c r="P83" i="21"/>
  <c r="P82" i="21"/>
  <c r="P81" i="21"/>
  <c r="P79" i="21"/>
  <c r="P78" i="21"/>
  <c r="P77" i="21"/>
  <c r="P75" i="21"/>
  <c r="P74" i="21"/>
  <c r="P73" i="21"/>
  <c r="P71" i="21"/>
  <c r="P70" i="21"/>
  <c r="P69" i="21"/>
  <c r="P67" i="21"/>
  <c r="P66" i="21"/>
  <c r="P65" i="21"/>
  <c r="P63" i="21"/>
  <c r="P62" i="21"/>
  <c r="P61" i="21"/>
  <c r="P59" i="21"/>
  <c r="P58" i="21"/>
  <c r="P57" i="21"/>
  <c r="P55" i="21"/>
  <c r="P54" i="21"/>
  <c r="P53" i="21"/>
  <c r="P51" i="21"/>
  <c r="P50" i="21"/>
  <c r="P49" i="21"/>
  <c r="P47" i="21"/>
  <c r="P46" i="21"/>
  <c r="P45" i="21"/>
  <c r="P43" i="21"/>
  <c r="P42" i="21"/>
  <c r="P41" i="21"/>
  <c r="P39" i="21"/>
  <c r="P38" i="21"/>
  <c r="P37" i="21"/>
  <c r="P35" i="21"/>
  <c r="P34" i="21"/>
  <c r="P33" i="21"/>
  <c r="P31" i="21"/>
  <c r="P30" i="21"/>
  <c r="P29" i="21"/>
  <c r="P27" i="21"/>
  <c r="P26" i="21"/>
  <c r="P25" i="21"/>
  <c r="P23" i="21"/>
  <c r="P22" i="21"/>
  <c r="P21" i="21"/>
  <c r="P19" i="21"/>
  <c r="P18" i="21"/>
  <c r="P17" i="21"/>
  <c r="N103" i="21"/>
  <c r="N102" i="21"/>
  <c r="N101" i="21"/>
  <c r="N99" i="21"/>
  <c r="N98" i="21"/>
  <c r="N97" i="21"/>
  <c r="N95" i="21"/>
  <c r="N94" i="21"/>
  <c r="N93" i="21"/>
  <c r="N91" i="21"/>
  <c r="N90" i="21"/>
  <c r="N89" i="21"/>
  <c r="N87" i="21"/>
  <c r="N86" i="21"/>
  <c r="N85" i="21"/>
  <c r="N83" i="21"/>
  <c r="N82" i="21"/>
  <c r="N81" i="21"/>
  <c r="N79" i="21"/>
  <c r="N78" i="21"/>
  <c r="N77" i="21"/>
  <c r="N75" i="21"/>
  <c r="N74" i="21"/>
  <c r="N73" i="21"/>
  <c r="N71" i="21"/>
  <c r="N70" i="21"/>
  <c r="N69" i="21"/>
  <c r="N67" i="21"/>
  <c r="N66" i="21"/>
  <c r="N65" i="21"/>
  <c r="N63" i="21"/>
  <c r="N62" i="21"/>
  <c r="N61" i="21"/>
  <c r="N59" i="21"/>
  <c r="N58" i="21"/>
  <c r="N57" i="21"/>
  <c r="N55" i="21"/>
  <c r="N54" i="21"/>
  <c r="N53" i="21"/>
  <c r="N51" i="21"/>
  <c r="N50" i="21"/>
  <c r="N49" i="21"/>
  <c r="N47" i="21"/>
  <c r="N46" i="21"/>
  <c r="N45" i="21"/>
  <c r="N43" i="21"/>
  <c r="N42" i="21"/>
  <c r="N41" i="21"/>
  <c r="N39" i="21"/>
  <c r="N38" i="21"/>
  <c r="N37" i="21"/>
  <c r="N35" i="21"/>
  <c r="N34" i="21"/>
  <c r="N33" i="21"/>
  <c r="N31" i="21"/>
  <c r="N30" i="21"/>
  <c r="N29" i="21"/>
  <c r="N27" i="21"/>
  <c r="N26" i="21"/>
  <c r="N25" i="21"/>
  <c r="N23" i="21"/>
  <c r="N22" i="21"/>
  <c r="N21" i="21"/>
  <c r="N19" i="21"/>
  <c r="N18" i="21"/>
  <c r="N17" i="21"/>
  <c r="P14" i="21"/>
  <c r="P13" i="21"/>
  <c r="N7" i="21"/>
  <c r="Q7" i="21" s="1"/>
  <c r="N6" i="21"/>
  <c r="N5" i="21"/>
  <c r="Q5" i="21" s="1"/>
  <c r="N11" i="21"/>
  <c r="N10" i="21"/>
  <c r="N9" i="21"/>
  <c r="N14" i="21"/>
  <c r="N13" i="21"/>
  <c r="P15" i="21"/>
  <c r="N15" i="21"/>
  <c r="I103" i="21"/>
  <c r="I102" i="21"/>
  <c r="I101" i="21"/>
  <c r="I99" i="21"/>
  <c r="I98" i="21"/>
  <c r="I97" i="21"/>
  <c r="I95" i="21"/>
  <c r="I94" i="21"/>
  <c r="I93" i="21"/>
  <c r="I91" i="21"/>
  <c r="I90" i="21"/>
  <c r="I89" i="21"/>
  <c r="I87" i="21"/>
  <c r="I86" i="21"/>
  <c r="I85" i="21"/>
  <c r="I83" i="21"/>
  <c r="I82" i="21"/>
  <c r="I81" i="21"/>
  <c r="I79" i="21"/>
  <c r="I78" i="21"/>
  <c r="I77" i="21"/>
  <c r="I75" i="21"/>
  <c r="I74" i="21"/>
  <c r="I73" i="21"/>
  <c r="I71" i="21"/>
  <c r="I70" i="21"/>
  <c r="I69" i="21"/>
  <c r="I67" i="21"/>
  <c r="I66" i="21"/>
  <c r="I65" i="21"/>
  <c r="I63" i="21"/>
  <c r="I62" i="21"/>
  <c r="I61" i="21"/>
  <c r="I59" i="21"/>
  <c r="I58" i="21"/>
  <c r="I57" i="21"/>
  <c r="I55" i="21"/>
  <c r="I54" i="21"/>
  <c r="I53" i="21"/>
  <c r="Q53" i="21" s="1"/>
  <c r="I51" i="21"/>
  <c r="Q51" i="21" s="1"/>
  <c r="I50" i="21"/>
  <c r="I49" i="21"/>
  <c r="I47" i="21"/>
  <c r="I46" i="21"/>
  <c r="I45" i="21"/>
  <c r="I43" i="21"/>
  <c r="I42" i="21"/>
  <c r="I41" i="21"/>
  <c r="I39" i="21"/>
  <c r="I38" i="21"/>
  <c r="I37" i="21"/>
  <c r="I35" i="21"/>
  <c r="I34" i="21"/>
  <c r="I33" i="21"/>
  <c r="I31" i="21"/>
  <c r="I30" i="21"/>
  <c r="I29" i="21"/>
  <c r="I27" i="21"/>
  <c r="I26" i="21"/>
  <c r="I25" i="21"/>
  <c r="I23" i="21"/>
  <c r="I22" i="21"/>
  <c r="I21" i="21"/>
  <c r="Q21" i="21" s="1"/>
  <c r="I19" i="21"/>
  <c r="I18" i="21"/>
  <c r="I17" i="21"/>
  <c r="I7" i="21"/>
  <c r="I6" i="21"/>
  <c r="I5" i="21"/>
  <c r="I11" i="21"/>
  <c r="I10" i="21"/>
  <c r="I9" i="21"/>
  <c r="Q9" i="21" s="1"/>
  <c r="I14" i="21"/>
  <c r="Q14" i="21" s="1"/>
  <c r="I13" i="21"/>
  <c r="I15" i="21"/>
  <c r="N21" i="9"/>
  <c r="L21" i="9"/>
  <c r="K21" i="9"/>
  <c r="J21" i="9"/>
  <c r="I21" i="9"/>
  <c r="G21" i="9"/>
  <c r="F21" i="9"/>
  <c r="E21" i="9"/>
  <c r="D21" i="9"/>
  <c r="C21" i="9"/>
  <c r="B21" i="9"/>
  <c r="P5" i="9"/>
  <c r="H19" i="9"/>
  <c r="H18" i="9"/>
  <c r="H17" i="9"/>
  <c r="H16" i="9"/>
  <c r="H15" i="9"/>
  <c r="H13" i="9"/>
  <c r="H11" i="9"/>
  <c r="H9" i="9"/>
  <c r="H7" i="9"/>
  <c r="M19" i="9"/>
  <c r="M18" i="9"/>
  <c r="M17" i="9"/>
  <c r="P17" i="9" s="1"/>
  <c r="M16" i="9"/>
  <c r="M15" i="9"/>
  <c r="M13" i="9"/>
  <c r="M11" i="9"/>
  <c r="M9" i="9"/>
  <c r="M7" i="9"/>
  <c r="O19" i="9"/>
  <c r="O18" i="9"/>
  <c r="O17" i="9"/>
  <c r="O16" i="9"/>
  <c r="P16" i="9" s="1"/>
  <c r="O15" i="9"/>
  <c r="O13" i="9"/>
  <c r="O21" i="9" s="1"/>
  <c r="O11" i="9"/>
  <c r="O9" i="9"/>
  <c r="O7" i="9"/>
  <c r="O5" i="9"/>
  <c r="M5" i="9"/>
  <c r="M21" i="9" s="1"/>
  <c r="H5" i="9"/>
  <c r="D120" i="76"/>
  <c r="C120" i="76"/>
  <c r="D79" i="76"/>
  <c r="C79" i="76"/>
  <c r="B120" i="76"/>
  <c r="B79" i="76"/>
  <c r="C38" i="76"/>
  <c r="B38" i="76"/>
  <c r="D38" i="76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O30" i="30"/>
  <c r="M30" i="30"/>
  <c r="L30" i="30"/>
  <c r="K30" i="30"/>
  <c r="J30" i="30"/>
  <c r="H30" i="30"/>
  <c r="G30" i="30"/>
  <c r="F30" i="30"/>
  <c r="E30" i="30"/>
  <c r="D30" i="30"/>
  <c r="P29" i="30"/>
  <c r="N29" i="30"/>
  <c r="P28" i="30"/>
  <c r="N28" i="30"/>
  <c r="P27" i="30"/>
  <c r="N27" i="30"/>
  <c r="P26" i="30"/>
  <c r="N26" i="30"/>
  <c r="P25" i="30"/>
  <c r="N25" i="30"/>
  <c r="P24" i="30"/>
  <c r="N24" i="30"/>
  <c r="P23" i="30"/>
  <c r="N23" i="30"/>
  <c r="P22" i="30"/>
  <c r="N22" i="30"/>
  <c r="P21" i="30"/>
  <c r="N21" i="30"/>
  <c r="P20" i="30"/>
  <c r="N20" i="30"/>
  <c r="P19" i="30"/>
  <c r="N19" i="30"/>
  <c r="P18" i="30"/>
  <c r="N18" i="30"/>
  <c r="P17" i="30"/>
  <c r="N17" i="30"/>
  <c r="P16" i="30"/>
  <c r="N16" i="30"/>
  <c r="P15" i="30"/>
  <c r="N15" i="30"/>
  <c r="P14" i="30"/>
  <c r="N14" i="30"/>
  <c r="P13" i="30"/>
  <c r="N13" i="30"/>
  <c r="P12" i="30"/>
  <c r="N12" i="30"/>
  <c r="P11" i="30"/>
  <c r="N11" i="30"/>
  <c r="P10" i="30"/>
  <c r="N10" i="30"/>
  <c r="P9" i="30"/>
  <c r="N9" i="30"/>
  <c r="P8" i="30"/>
  <c r="N8" i="30"/>
  <c r="P7" i="30"/>
  <c r="N7" i="30"/>
  <c r="P6" i="30"/>
  <c r="N6" i="30"/>
  <c r="I5" i="30"/>
  <c r="N5" i="30"/>
  <c r="P5" i="30"/>
  <c r="Q33" i="21" l="1"/>
  <c r="Q97" i="21"/>
  <c r="Q55" i="21"/>
  <c r="Q66" i="21"/>
  <c r="P18" i="9"/>
  <c r="Q15" i="21"/>
  <c r="Q10" i="21"/>
  <c r="N107" i="21"/>
  <c r="P30" i="30"/>
  <c r="Q99" i="21"/>
  <c r="Q5" i="30"/>
  <c r="Q91" i="21"/>
  <c r="Q17" i="21"/>
  <c r="Q11" i="21"/>
  <c r="H21" i="9"/>
  <c r="Q18" i="21"/>
  <c r="Q69" i="21"/>
  <c r="Q85" i="21"/>
  <c r="Q35" i="21"/>
  <c r="P7" i="9"/>
  <c r="Q25" i="21"/>
  <c r="Q59" i="21"/>
  <c r="Q13" i="21"/>
  <c r="Q61" i="21"/>
  <c r="Q26" i="21"/>
  <c r="Q86" i="21"/>
  <c r="Q27" i="21"/>
  <c r="Q75" i="21"/>
  <c r="Q63" i="21"/>
  <c r="Q45" i="21"/>
  <c r="Q70" i="21"/>
  <c r="Q31" i="21"/>
  <c r="Q6" i="21"/>
  <c r="Q67" i="21"/>
  <c r="Q89" i="21"/>
  <c r="Q49" i="21"/>
  <c r="N105" i="21"/>
  <c r="Q73" i="21"/>
  <c r="Q19" i="21"/>
  <c r="I107" i="21"/>
  <c r="Q107" i="21" s="1"/>
  <c r="Q93" i="21"/>
  <c r="Q81" i="21"/>
  <c r="Q77" i="21"/>
  <c r="Q65" i="21"/>
  <c r="Q57" i="21"/>
  <c r="Q41" i="21"/>
  <c r="Q37" i="21"/>
  <c r="Q29" i="21"/>
  <c r="I105" i="21"/>
  <c r="Q105" i="21" s="1"/>
  <c r="N106" i="21"/>
  <c r="Q74" i="21"/>
  <c r="Q50" i="21"/>
  <c r="Q46" i="21"/>
  <c r="Q34" i="21"/>
  <c r="Q98" i="21"/>
  <c r="I106" i="21"/>
  <c r="Q94" i="21"/>
  <c r="Q90" i="21"/>
  <c r="Q82" i="21"/>
  <c r="Q78" i="21"/>
  <c r="Q62" i="21"/>
  <c r="Q58" i="21"/>
  <c r="Q54" i="21"/>
  <c r="Q42" i="21"/>
  <c r="Q38" i="21"/>
  <c r="Q30" i="21"/>
  <c r="Q22" i="21"/>
  <c r="Q101" i="21"/>
  <c r="Q102" i="21"/>
  <c r="Q103" i="21"/>
  <c r="Q95" i="21"/>
  <c r="Q87" i="21"/>
  <c r="Q83" i="21"/>
  <c r="Q79" i="21"/>
  <c r="Q71" i="21"/>
  <c r="Q47" i="21"/>
  <c r="Q43" i="21"/>
  <c r="Q39" i="21"/>
  <c r="Q23" i="21"/>
  <c r="P15" i="9"/>
  <c r="P13" i="9"/>
  <c r="P11" i="9"/>
  <c r="P9" i="9"/>
  <c r="Q29" i="30"/>
  <c r="Q25" i="30"/>
  <c r="Q21" i="30"/>
  <c r="Q17" i="30"/>
  <c r="Q13" i="30"/>
  <c r="Q9" i="30"/>
  <c r="I30" i="30"/>
  <c r="N30" i="30"/>
  <c r="Q8" i="30"/>
  <c r="Q12" i="30"/>
  <c r="Q16" i="30"/>
  <c r="Q20" i="30"/>
  <c r="Q24" i="30"/>
  <c r="Q28" i="30"/>
  <c r="Q7" i="30"/>
  <c r="Q11" i="30"/>
  <c r="Q15" i="30"/>
  <c r="Q19" i="30"/>
  <c r="Q23" i="30"/>
  <c r="Q27" i="30"/>
  <c r="Q6" i="30"/>
  <c r="Q10" i="30"/>
  <c r="Q14" i="30"/>
  <c r="Q18" i="30"/>
  <c r="Q22" i="30"/>
  <c r="Q26" i="30"/>
  <c r="P21" i="9" l="1"/>
  <c r="Q5" i="9" s="1"/>
  <c r="Q106" i="21"/>
  <c r="Q30" i="30"/>
  <c r="R5" i="30" s="1"/>
  <c r="R6" i="30" l="1"/>
  <c r="R24" i="30"/>
  <c r="R12" i="30"/>
  <c r="R25" i="30"/>
  <c r="R21" i="30"/>
  <c r="R7" i="30"/>
  <c r="R19" i="30"/>
  <c r="R11" i="30"/>
  <c r="R8" i="30"/>
  <c r="R10" i="30"/>
  <c r="R29" i="30"/>
  <c r="R28" i="30"/>
  <c r="R9" i="30"/>
  <c r="R26" i="30"/>
  <c r="R23" i="30"/>
  <c r="R16" i="30"/>
  <c r="R27" i="30"/>
  <c r="Q9" i="9"/>
  <c r="Q7" i="9"/>
  <c r="Q11" i="9"/>
  <c r="R14" i="30"/>
  <c r="R13" i="30"/>
  <c r="Q13" i="9"/>
  <c r="Q21" i="9" s="1"/>
  <c r="R15" i="30"/>
  <c r="R22" i="30"/>
  <c r="R20" i="30"/>
  <c r="R17" i="30"/>
  <c r="R18" i="30"/>
  <c r="D50" i="70"/>
  <c r="D45" i="70"/>
  <c r="D38" i="70"/>
  <c r="D33" i="70"/>
  <c r="D28" i="70"/>
  <c r="D21" i="70"/>
  <c r="R30" i="30" l="1"/>
  <c r="D35" i="70"/>
  <c r="D52" i="70"/>
  <c r="C19" i="73"/>
  <c r="C50" i="70"/>
  <c r="C45" i="70"/>
  <c r="C38" i="70"/>
  <c r="C52" i="70" s="1"/>
  <c r="B50" i="70"/>
  <c r="B45" i="70"/>
  <c r="B38" i="70"/>
  <c r="C33" i="70"/>
  <c r="B33" i="70"/>
  <c r="C21" i="70"/>
  <c r="B21" i="70"/>
  <c r="B35" i="70" s="1"/>
  <c r="C28" i="70"/>
  <c r="B28" i="70"/>
  <c r="D16" i="70"/>
  <c r="C16" i="70"/>
  <c r="D11" i="70"/>
  <c r="C11" i="70"/>
  <c r="D4" i="70"/>
  <c r="C4" i="70"/>
  <c r="B18" i="70"/>
  <c r="B16" i="70"/>
  <c r="B11" i="70"/>
  <c r="B4" i="70"/>
  <c r="B19" i="73"/>
  <c r="D19" i="73"/>
  <c r="D13" i="73"/>
  <c r="D7" i="73"/>
  <c r="C35" i="70" l="1"/>
  <c r="D18" i="70"/>
  <c r="B52" i="70"/>
  <c r="C18" i="70"/>
  <c r="C13" i="73" l="1"/>
  <c r="B13" i="73"/>
  <c r="C7" i="73"/>
  <c r="B7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Mariluz Tinco Huamani</author>
  </authors>
  <commentList>
    <comment ref="C5" authorId="0" shapeId="0" xr:uid="{8FE81D75-7E57-4AE8-8AC8-EA04A58BD8F1}">
      <text>
        <r>
          <rPr>
            <b/>
            <sz val="9"/>
            <color indexed="81"/>
            <rFont val="Tahoma"/>
            <family val="2"/>
          </rPr>
          <t>Mariluz Tinco Huamani: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<sst xmlns="http://schemas.openxmlformats.org/spreadsheetml/2006/main" count="1220" uniqueCount="693">
  <si>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</si>
  <si>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</si>
  <si>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</si>
  <si>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</si>
  <si>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</si>
  <si>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</si>
  <si>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</si>
  <si>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</si>
  <si>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>FUENTE DE FINANCIAMIENTO</t>
  </si>
  <si>
    <t xml:space="preserve"> REMUNERATIVA</t>
  </si>
  <si>
    <t>CATEGORIA</t>
  </si>
  <si>
    <t>PEA</t>
  </si>
  <si>
    <t>...</t>
  </si>
  <si>
    <t>F-1</t>
  </si>
  <si>
    <t>SPA</t>
  </si>
  <si>
    <t>....</t>
  </si>
  <si>
    <t>SPE</t>
  </si>
  <si>
    <t>STA</t>
  </si>
  <si>
    <t>STE</t>
  </si>
  <si>
    <t>SAA</t>
  </si>
  <si>
    <t>SAE</t>
  </si>
  <si>
    <t>S/.</t>
  </si>
  <si>
    <t>Est. %</t>
  </si>
  <si>
    <t>EST. %</t>
  </si>
  <si>
    <t>GASTOS CORRIENTES */</t>
  </si>
  <si>
    <t>TOTAL (A)</t>
  </si>
  <si>
    <t>OTROS</t>
  </si>
  <si>
    <t>COSTO ANUAL</t>
  </si>
  <si>
    <t>COMBUSTIBLE Y LUBRICANTES</t>
  </si>
  <si>
    <t>SERVICIOS NO PERSONALES</t>
  </si>
  <si>
    <t>PROPINAS</t>
  </si>
  <si>
    <t>BIENES DISTRIBUCION GRATUITA</t>
  </si>
  <si>
    <t>PASAJES Y GASTOS DE TRANSPORTE</t>
  </si>
  <si>
    <t>CONTRATACION CON EMPRESAS DE SERVICIOS</t>
  </si>
  <si>
    <t>RUBROS</t>
  </si>
  <si>
    <t>OTROS SERVICIOS DE TERCEROS</t>
  </si>
  <si>
    <t>BIENES DE CONSUMO</t>
  </si>
  <si>
    <t>ALIMENTOS DE PERSONAS</t>
  </si>
  <si>
    <t>TARIFAS DE SERVICIOS GENERALES</t>
  </si>
  <si>
    <t>OTROS (DETALLAR)</t>
  </si>
  <si>
    <t>SEGUROS</t>
  </si>
  <si>
    <t>VIATICOS Y ASIGNACIONES</t>
  </si>
  <si>
    <t>NUEVOS SOLES</t>
  </si>
  <si>
    <t xml:space="preserve">SERVICIO DE CONSULTORIA 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</si>
  <si>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</si>
  <si>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</si>
  <si>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</si>
  <si>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</si>
  <si>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</si>
  <si>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</si>
  <si>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</si>
  <si>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</si>
  <si>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</si>
  <si>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</si>
  <si>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</si>
  <si>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</si>
  <si>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</si>
  <si>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</si>
  <si>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</si>
  <si>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</si>
  <si>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</si>
  <si>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</si>
  <si>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</si>
  <si>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</si>
  <si>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</si>
  <si>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</si>
  <si>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</si>
  <si>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</si>
  <si>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LEY DEL PROFESORADO</t>
  </si>
  <si>
    <t>CARRERA MEDICA Y PROFESIONALES  DE LA SALUD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</si>
  <si>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</si>
  <si>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</si>
  <si>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</si>
  <si>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</si>
  <si>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</si>
  <si>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</si>
  <si>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</si>
  <si>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</si>
  <si>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</si>
  <si>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</si>
  <si>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</si>
  <si>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</si>
  <si>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</si>
  <si>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</si>
  <si>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</si>
  <si>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</si>
  <si>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</si>
  <si>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</si>
  <si>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</si>
  <si>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</si>
  <si>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</si>
  <si>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</si>
  <si>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</si>
  <si>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</si>
  <si>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</si>
  <si>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>SERVICIO DE DEUDA</t>
  </si>
  <si>
    <t>(**) PNUD, BONOS, etc.</t>
  </si>
  <si>
    <t xml:space="preserve"> </t>
  </si>
  <si>
    <t>FAG</t>
  </si>
  <si>
    <t>TIPO DE CONTRATO</t>
  </si>
  <si>
    <t>PNUD</t>
  </si>
  <si>
    <t>CAS</t>
  </si>
  <si>
    <t>SNP</t>
  </si>
  <si>
    <t>…</t>
  </si>
  <si>
    <t>PLIEGO</t>
  </si>
  <si>
    <t>UNIDAD EJECUTORA</t>
  </si>
  <si>
    <t xml:space="preserve">OTROS 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</si>
  <si>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</si>
  <si>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</si>
  <si>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</si>
  <si>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</si>
  <si>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</si>
  <si>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</si>
  <si>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</si>
  <si>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</si>
  <si>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</si>
  <si>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</si>
  <si>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</si>
  <si>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</si>
  <si>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</si>
  <si>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</si>
  <si>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</si>
  <si>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</si>
  <si>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</si>
  <si>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</si>
  <si>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</si>
  <si>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</si>
  <si>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</si>
  <si>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</si>
  <si>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</si>
  <si>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</si>
  <si>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</si>
  <si>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</si>
  <si>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</si>
  <si>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</si>
  <si>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</si>
  <si>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</si>
  <si>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</si>
  <si>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</si>
  <si>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</si>
  <si>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</si>
  <si>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</si>
  <si>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</si>
  <si>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</si>
  <si>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</si>
  <si>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</si>
  <si>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</si>
  <si>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</si>
  <si>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</si>
  <si>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</si>
  <si>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</si>
  <si>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</si>
  <si>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</si>
  <si>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</si>
  <si>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</si>
  <si>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</si>
  <si>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</si>
  <si>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</si>
  <si>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</si>
  <si>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</si>
  <si>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</si>
  <si>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</si>
  <si>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</si>
  <si>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</si>
  <si>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</si>
  <si>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</si>
  <si>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</si>
  <si>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</si>
  <si>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</si>
  <si>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</si>
  <si>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</si>
  <si>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SECTOR O GOB. REGIONAL: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</si>
  <si>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</si>
  <si>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</si>
  <si>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</si>
  <si>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</si>
  <si>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</si>
  <si>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</si>
  <si>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</si>
  <si>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</si>
  <si>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</si>
  <si>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</si>
  <si>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</si>
  <si>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</si>
  <si>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</si>
  <si>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</si>
  <si>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</si>
  <si>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</si>
  <si>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</si>
  <si>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</si>
  <si>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</si>
  <si>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</si>
  <si>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</si>
  <si>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</si>
  <si>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</si>
  <si>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</si>
  <si>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</si>
  <si>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</si>
  <si>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</si>
  <si>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</si>
  <si>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</si>
  <si>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</si>
  <si>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</si>
  <si>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</si>
  <si>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</si>
  <si>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</si>
  <si>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</si>
  <si>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</si>
  <si>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</si>
  <si>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</si>
  <si>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</si>
  <si>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</si>
  <si>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</si>
  <si>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</si>
  <si>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</si>
  <si>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</si>
  <si>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</si>
  <si>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</si>
  <si>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</si>
  <si>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</si>
  <si>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</si>
  <si>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</si>
  <si>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</si>
  <si>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</si>
  <si>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</si>
  <si>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</si>
  <si>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</si>
  <si>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</si>
  <si>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</si>
  <si>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</si>
  <si>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</si>
  <si>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</si>
  <si>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</si>
  <si>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</si>
  <si>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</si>
  <si>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</si>
  <si>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</si>
  <si>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</si>
  <si>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</si>
  <si>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</si>
  <si>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</si>
  <si>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</si>
  <si>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</si>
  <si>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</si>
  <si>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</si>
  <si>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</si>
  <si>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</si>
  <si>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</si>
  <si>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</si>
  <si>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</si>
  <si>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</si>
  <si>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</si>
  <si>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</si>
  <si>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</si>
  <si>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</si>
  <si>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</si>
  <si>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</si>
  <si>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</si>
  <si>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</si>
  <si>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</si>
  <si>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</si>
  <si>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</si>
  <si>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</si>
  <si>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</si>
  <si>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</si>
  <si>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</si>
  <si>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</si>
  <si>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</si>
  <si>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VIAJES</t>
  </si>
  <si>
    <t>SUMINISTROS PARA MANTENIMIENTO Y REPARACION</t>
  </si>
  <si>
    <t>SERVICIOS BASICOS, COMUNICACIONES, PUBLICIDAD Y DIFUSION</t>
  </si>
  <si>
    <t>COMBUSTIBLE, CARBURANTES, LUBRICANTES Y AFINES</t>
  </si>
  <si>
    <t>SERVICIOS DE LIMPIEZA, SEGURIDAD Y VIGILANCIA</t>
  </si>
  <si>
    <t>SERVICIO DE MANTENIMIENTO, ACONDICIONAMIENTO Y REPARA</t>
  </si>
  <si>
    <t>ALQUILERES DE MUEBLES E INMUEBLES</t>
  </si>
  <si>
    <t>MATERIALES Y UTILES</t>
  </si>
  <si>
    <t>REPUESTOS Y ACCESORIOS</t>
  </si>
  <si>
    <t>SERVICIOS ADMINISTRATIVOS, FINANCIEROS Y DE SEGUROS</t>
  </si>
  <si>
    <t>ENSERES</t>
  </si>
  <si>
    <t>SERVICIOS PROFESIONALES Y TECNICOS</t>
  </si>
  <si>
    <t>CONTRATO ADMINISTRATIVO DE SERVICIOS</t>
  </si>
  <si>
    <t>SUMINISTROS MEDICOS</t>
  </si>
  <si>
    <t>MATERIALES Y UTILES DE ENSEÑANZA</t>
  </si>
  <si>
    <t>SUMINISTROS PARA USO AGROPECUARIO, FORESTAL Y VETERIN</t>
  </si>
  <si>
    <t>COMPRA DE OTROS BIENES</t>
  </si>
  <si>
    <t>CAFAE MENSUAL (cada persona)</t>
  </si>
  <si>
    <t>Linea Base</t>
  </si>
  <si>
    <t>Meta 2021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</si>
  <si>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</si>
  <si>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</si>
  <si>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</si>
  <si>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</si>
  <si>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</si>
  <si>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</si>
  <si>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</si>
  <si>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</si>
  <si>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</si>
  <si>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</si>
  <si>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</si>
  <si>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</si>
  <si>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</si>
  <si>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</si>
  <si>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</si>
  <si>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</si>
  <si>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</si>
  <si>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</si>
  <si>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</si>
  <si>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PLIEGOS DEL SECTOR O GOBIERNO REGIONAL</t>
  </si>
  <si>
    <t>PLIEGO O ENTIDAD DEL SECTOR</t>
  </si>
  <si>
    <t>Nombre del Indicador</t>
  </si>
  <si>
    <t>OES.01</t>
  </si>
  <si>
    <t>Objetivo Estrategico Institucional
(Código y Enunciado)</t>
  </si>
  <si>
    <t>Objetivo Estrategico Sectorial
(Código)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</si>
  <si>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</si>
  <si>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</si>
  <si>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</si>
  <si>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</si>
  <si>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</si>
  <si>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</si>
  <si>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</si>
  <si>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</si>
  <si>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 xml:space="preserve">Total </t>
  </si>
  <si>
    <t>S/ (****)</t>
  </si>
  <si>
    <t>S/ Anual (****)</t>
  </si>
  <si>
    <t>Practicantes (***)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</si>
  <si>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</si>
  <si>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</si>
  <si>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</si>
  <si>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</si>
  <si>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</si>
  <si>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</si>
  <si>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</si>
  <si>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</si>
  <si>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</si>
  <si>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</si>
  <si>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</si>
  <si>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</si>
  <si>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</si>
  <si>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</si>
  <si>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</si>
  <si>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</si>
  <si>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</si>
  <si>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</si>
  <si>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</si>
  <si>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</si>
  <si>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</si>
  <si>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</si>
  <si>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</si>
  <si>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</si>
  <si>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</si>
  <si>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</si>
  <si>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PIA
POR PROGRAMA PRESUPUESTAL</t>
  </si>
  <si>
    <t>PIM
POR PROGRAMA PRESUPUESTAL</t>
  </si>
  <si>
    <t>EJECUCIÓN
POR PROGRAMA PRESUPUESTAL</t>
  </si>
  <si>
    <t>SECTOR o GOB. REGIONAL:</t>
  </si>
  <si>
    <r>
      <t xml:space="preserve">PLIEGO: </t>
    </r>
    <r>
      <rPr>
        <sz val="10"/>
        <rFont val="Arial"/>
        <family val="2"/>
      </rPr>
      <t>Todos los pliegos del sector y cada pliego del sector</t>
    </r>
  </si>
  <si>
    <t>Decreto Legislativo 276 (Regimen Público)</t>
  </si>
  <si>
    <t>(*) DEBE COINCIDIR CON LOS MONTOS ASIGNADOS EN LA GENERICA 1. PERSONAL Y OBLIGACIONES SOCIALES CONSIDERADAS EN EL PRESUPUESTO</t>
  </si>
  <si>
    <r>
      <t xml:space="preserve">PLIEGO: </t>
    </r>
    <r>
      <rPr>
        <sz val="9"/>
        <rFont val="Arial"/>
        <family val="2"/>
      </rPr>
      <t>Todos los pliego del sector y cada pliego del sector</t>
    </r>
  </si>
  <si>
    <t>EJECUCIÓN S/</t>
  </si>
  <si>
    <t>PPTO 2019 (AL 30/06)</t>
  </si>
  <si>
    <t>PPTO 2019 (PROYECCI{ON 31/12)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</si>
  <si>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</si>
  <si>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</si>
  <si>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</si>
  <si>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</si>
  <si>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</si>
  <si>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</si>
  <si>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</si>
  <si>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</si>
  <si>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</si>
  <si>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</si>
  <si>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</si>
  <si>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</si>
  <si>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</si>
  <si>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</si>
  <si>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</si>
  <si>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</si>
  <si>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</si>
  <si>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</si>
  <si>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</si>
  <si>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</si>
  <si>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</si>
  <si>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</si>
  <si>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</si>
  <si>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</si>
  <si>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</si>
  <si>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</si>
  <si>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</si>
  <si>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</si>
  <si>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</si>
  <si>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</si>
  <si>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</si>
  <si>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</si>
  <si>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</si>
  <si>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</si>
  <si>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</si>
  <si>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PPTO 2018 (AL 31/12)</t>
  </si>
  <si>
    <t>2020 (*)</t>
  </si>
  <si>
    <t>2021 (**)</t>
  </si>
  <si>
    <t>(*) Proyección al 31/12/2020</t>
  </si>
  <si>
    <t>(**) Proyecto 2021</t>
  </si>
  <si>
    <t>DIferencia 
(2019-2020</t>
  </si>
  <si>
    <t>Proyecto 2021</t>
  </si>
  <si>
    <t>Estimado 2020 (**)</t>
  </si>
  <si>
    <t>DIferencia 
(2020-2021)</t>
  </si>
  <si>
    <t>(*) Al 30 de junio de 2020</t>
  </si>
  <si>
    <t>(**) Estimado al 31 de diciembre de 2020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</si>
  <si>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</si>
  <si>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</si>
  <si>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</si>
  <si>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</si>
  <si>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</si>
  <si>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</si>
  <si>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2020 (PIA)</t>
  </si>
  <si>
    <t>PPTO 2020 
(PIA)</t>
  </si>
  <si>
    <t>Variación % (2020-2021)</t>
  </si>
  <si>
    <t>Diferencia PIA (2020-2021)</t>
  </si>
  <si>
    <t>FORMATO 11: INGRESOS MENSUALES POR PERIODO DEL PERSONAL ACTIVO -  COMPARATIVO PRESUPUESTO 2019, 2020 Y PROYECTO 2021</t>
  </si>
  <si>
    <t>INGRESOS PERSONAL PRESUPUESTO 2020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</si>
  <si>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</si>
  <si>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</si>
  <si>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</si>
  <si>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</si>
  <si>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</si>
  <si>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</si>
  <si>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</si>
  <si>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</si>
  <si>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</si>
  <si>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</si>
  <si>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</si>
  <si>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</si>
  <si>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</si>
  <si>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</si>
  <si>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</si>
  <si>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</si>
  <si>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</si>
  <si>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OEI 01. Mejorar la calidad de los servicios educativos en el departamento</t>
  </si>
  <si>
    <t>OEI 02. Reducir los factores de riesgo que afectan la salud de la población</t>
  </si>
  <si>
    <t>OEI 03. Reducir las brechas de desigualdad social en el departamento</t>
  </si>
  <si>
    <t>OEI 04. Mejorar los niveles de competitividad de los agentes económicos del departamento</t>
  </si>
  <si>
    <t>OEI 05. Mejorar la calidad del servicio de transportes y comunicaciones en el departamento</t>
  </si>
  <si>
    <t>OEI 06. Preservar la calidad ambiental y la biodiversidad en el departamento</t>
  </si>
  <si>
    <t>OEI 07. Reducir la vulnerabilidad de la población ante el riesgo de desastres en el departamento</t>
  </si>
  <si>
    <t>OEI 08. Mejorar la gestión institucional</t>
  </si>
  <si>
    <t>Pliego 444: GOBIERNO REGIONAL DEL DEPARTAMENTO DE AYACUCHO</t>
  </si>
  <si>
    <t>OES.02</t>
  </si>
  <si>
    <t>OES.03</t>
  </si>
  <si>
    <t>OES.04</t>
  </si>
  <si>
    <t>OES.05</t>
  </si>
  <si>
    <t>OES.06</t>
  </si>
  <si>
    <t>OES.07</t>
  </si>
  <si>
    <t>OES.08</t>
  </si>
  <si>
    <t>Porcentaje de estudiantes de 2º año de secundaria con nivel satisfactorio en comprensión lectora</t>
  </si>
  <si>
    <t>DREA</t>
  </si>
  <si>
    <t>Porcentaje de niñas y niños menores de 5 años con desnutrición crónica (patrón de referencia OMS)</t>
  </si>
  <si>
    <t>DIRESA</t>
  </si>
  <si>
    <t>Porcentaje de mujeres de 15 a 49 años afectadas por la violencia física</t>
  </si>
  <si>
    <t>Índice de competitividad regional (CENTRUM)</t>
  </si>
  <si>
    <t>Porcentaje de reducción de tiempo de viaje en las vías departamentales de la región Ayacucho</t>
  </si>
  <si>
    <t>Porcentaje de inversión regional en adaptación y mitigación del cambio climático</t>
  </si>
  <si>
    <t>Tasa de población afectada por fenómenos naturales</t>
  </si>
  <si>
    <t>Porcentaje de metas de Objetivos Estratégicos Institucionales del PEI alcanzados</t>
  </si>
  <si>
    <t>DRTC</t>
  </si>
  <si>
    <t>GRDE</t>
  </si>
  <si>
    <t>GRDS</t>
  </si>
  <si>
    <t>GRRRNNMA</t>
  </si>
  <si>
    <t>GORE AYACUCHO</t>
  </si>
  <si>
    <t xml:space="preserve">DREA </t>
  </si>
  <si>
    <t xml:space="preserve">DIRESA </t>
  </si>
  <si>
    <t>001-770: REGION AYACUCHO-SEDE CENTRAL</t>
  </si>
  <si>
    <t>008-1308: REGION AYACUCHO- PRIDER</t>
  </si>
  <si>
    <t>100-771: REGION AYACUCHO-AGRICULTURA</t>
  </si>
  <si>
    <t>200-772: REGION AYACUCHO-TRANSPORTES</t>
  </si>
  <si>
    <t>300-773: REGION AYACUCHO-EDUCACION</t>
  </si>
  <si>
    <t>301-1042: REGION AYACUCHO-EDUCACION CENTRO AYACUCHO</t>
  </si>
  <si>
    <t>302-1043: REGION AYACUCHO-EDUCACION LUCANAS</t>
  </si>
  <si>
    <t>303-1044: REGION AYACUCHO-EDUCACION SARA SARA</t>
  </si>
  <si>
    <t>304-1351: GOB.REG. DE AYACUCHO- EDUCACION SUR PAUZA</t>
  </si>
  <si>
    <t>305-1237: REGION AYACUCHO - EDUCACION HUANTA</t>
  </si>
  <si>
    <t>307-1352: GOB.REG. DE AYACUCHO- EDUCACION VRAE LA MAR</t>
  </si>
  <si>
    <t>308-1361: GOB. REG. DE AYACUCHO- EDUCACION HUAMANGA</t>
  </si>
  <si>
    <t>309-1377: GOB. REG. AYACUCHO- EDUCACION UGEL SUCRE</t>
  </si>
  <si>
    <t>310-1378: GOB. REG. AYACUCHO - EDUCACION UGEL VICTOR FAJARDO</t>
  </si>
  <si>
    <t>311-1440: GOB. REG. AYACUCHO- EDUCACION VILCASHUAMAN</t>
  </si>
  <si>
    <t>312-1493: GOB.REG. DE AYACUCHO- EDUCACION HUANCASANCOS</t>
  </si>
  <si>
    <t>400-774: REGION AYACUCHO-SALUD</t>
  </si>
  <si>
    <t>401-1024: REGION AYACUCHO-HOSPITAL HUAMANGA</t>
  </si>
  <si>
    <t>402-1025: REGION AYACUCHO-SALUD SUR AYACUCHO</t>
  </si>
  <si>
    <t>403-1045: REGION AYACUCHO-SALUD CENTRO AYACUCHO</t>
  </si>
  <si>
    <t>404-1046: REGION AYACUCHO-SALUD SARA SARA</t>
  </si>
  <si>
    <t>405-1321: REG. AYACUCHO - RED DE SALUD AYACUCHO NORTE</t>
  </si>
  <si>
    <t>406-1362: GOB. REG. DE AYACUCHO- RED DE SALUD HUAMANGA</t>
  </si>
  <si>
    <t>407-1489: GOB. REG. DE AYACUCHO - RED DE SALUD SAN MIGUEL</t>
  </si>
  <si>
    <t>408-1490: GOB. REG. DE AYACUCHO - RED DE SALUD SAN FRANCISCO</t>
  </si>
  <si>
    <t>defensa civil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</si>
  <si>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</si>
  <si>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</si>
  <si>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</si>
  <si>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</si>
  <si>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</si>
  <si>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</si>
  <si>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0042. APROVECHAMIENTO DE LOS RECURSOS HIDRICOS PARA USO AGRARIO</t>
  </si>
  <si>
    <t>0051. PREVENCION Y TRATAMIENTO DEL CONSUMO DE DROGAS</t>
  </si>
  <si>
    <t>0057. CONSERVACION DE LA DIVERSIDAD BIOLOGICA Y APROVECHAMIENTO SOSTENIBLE DE LOS RECURSOS NATURALES EN AREA NATURAL PROTEGIDA</t>
  </si>
  <si>
    <t>0068. REDUCCION DE VULNERABILIDAD Y ATENCION DE EMERGENCIAS POR DESASTRES</t>
  </si>
  <si>
    <t>0083. PROGRAMA NACIONAL DE SANEAMIENTO RURAL</t>
  </si>
  <si>
    <t>0090. LOGROS DE APRENDIZAJE DE ESTUDIANTES DE LA EDUCACION BASICA REGULAR</t>
  </si>
  <si>
    <t>0093. DESARROLLO PRODUCTIVO DE LAS EMPRESAS</t>
  </si>
  <si>
    <t>0094. ORDENAMIENTO Y DESARROLLO DE LA ACUICULTURA</t>
  </si>
  <si>
    <t>0103. FORTALECIMIENTO DE LAS CONDICIONES LABORALES</t>
  </si>
  <si>
    <t>0104. REDUCCION DE LA MORTALIDAD POR EMERGENCIAS Y URGENCIAS MEDICAS</t>
  </si>
  <si>
    <t>0106. INCLUSION DE NIÑOS, NIÑAS Y JOVENES CON DISCAPACIDAD EN LA EDUCACION BASICA Y TECNICO PRODUCTIVA</t>
  </si>
  <si>
    <t>0107. MEJORA DE  LA FORMACION EN CARRERAS DOCENTES EN INSTITUTOS DE EDUCACION SUPERIOR NO UNIVERSITARIA</t>
  </si>
  <si>
    <t>0121. MEJORA DE LA ARTICULACION DE PEQUEÑOS PRODUCTORES AL MERCADO</t>
  </si>
  <si>
    <t>0127. MEJORA DE LA COMPETITIVIDAD DE LOS DESTINOS TURISTICOS</t>
  </si>
  <si>
    <t>0129. PREVENCION Y MANEJO DE CONDICIONES SECUNDARIAS DE SALUD EN PERSONAS CON DISCAPACIDAD</t>
  </si>
  <si>
    <t>0130. COMPETITIVIDAD Y APROVECHAMIENTO SOSTENIBLE DE LOS RECURSOS FORESTALES Y DE LA FAUNA SILVESTRE</t>
  </si>
  <si>
    <t>0131. CONTROL Y PREVENCION EN SALUD MENTAL</t>
  </si>
  <si>
    <t>0138. REDUCCION DEL COSTO, TIEMPO E INSEGURIDAD EN EL SISTEMA DE TRANSPORTE</t>
  </si>
  <si>
    <t>0144. CONSERVACION Y USO SOSTENIBLE DE ECOSISTEMAS PARA LA PROVISION DE SERVICIOS ECOSISTEMICOS</t>
  </si>
  <si>
    <t>0147. FORTALECIMIENTO DE LA EDUCACION SUPERIOR TECNOLOGICA</t>
  </si>
  <si>
    <t>0150. INCREMENTO EN EL ACCESO DE LA POBLACION A LOS SERVICIOS EDUCATIVOS PUBLICOS DE LA EDUCACION BASICA</t>
  </si>
  <si>
    <t>1002. PRODUCTOS ESPECIFICOS PARA REDUCCION DE LA VIOLENCIA CONTRA LA MUJER</t>
  </si>
  <si>
    <t>0072: PROGRAMA DE DESARROLLO ALTERNATIVO INTEGRAL Y SOSTENIBLE - PIRDAIS</t>
  </si>
  <si>
    <t>0082: PROGRAMA NACIONAL DE SANEAMIENTO URBANO</t>
  </si>
  <si>
    <t>0091: INCREMENTO EN EL ACCESO DE LA POBLACION DE 3 A 16 AÑOS A LOS SERVICIOS EDUCATIVOS PUBLICOS DE LA EDUCACION BASICA REGULAR</t>
  </si>
  <si>
    <t>0146: ACCESO DE LAS FAMILIAS A VIVIENDA Y ENTORNO URBANO ADECUADO</t>
  </si>
  <si>
    <t>0041: MEJORA DE LA INOCUIDAD AGROALIMENTARIA</t>
  </si>
  <si>
    <t>0132: PUESTA EN VALOR Y USO SOCIAL DEL PATRIMONIO CULTURAL</t>
  </si>
  <si>
    <t>0101: INCREMENTO DE LA PRACTICA DE ACTIVIDADES FISICAS, DEPORTIVAS Y RECREATIVAS EN LA POBLACION PERUANA</t>
  </si>
  <si>
    <t>0126: FORMALIZACION MINERA DE LA PEQUEÑA MINERIA Y MINERIA ARTESANAL</t>
  </si>
  <si>
    <t>0080: LUCHA CONTRA LA VIOLENCIA FAMILIAR</t>
  </si>
  <si>
    <t>0116: MEJORAMIENTO DE LA EMPLEABILIDAD E INSERCION LABORAL-PROEMPLEO</t>
  </si>
  <si>
    <t>SECTOR o GOB. REGIONAL DE AYACUCHO</t>
  </si>
  <si>
    <t>SECTOR o GOB. REGIONAL: AYACUCHO</t>
  </si>
  <si>
    <t>SECTOR  o GOB. REGIONAL: AYACUCHO</t>
  </si>
  <si>
    <t>SECTOR O GOB. REGIONAL: AYACUCHO</t>
  </si>
  <si>
    <t xml:space="preserve">      </t>
  </si>
  <si>
    <t>3.- RECURSOS OPERACIONES  OFICIALES DE CREDITO</t>
  </si>
  <si>
    <t xml:space="preserve">    - CANON  Y  SOBRECANON, REGALIAS  Y PARTICIPACIONES</t>
  </si>
  <si>
    <t>SECTOR o GOB. REGIONAL:AYACUCHO</t>
  </si>
  <si>
    <t>18 Saneamiento</t>
  </si>
  <si>
    <t>FORMATO 05: DISTRIBUCIÓN DEL PRESUPUESTO POR PROGRAMA PRESUPUESTAL 2020, 2021 Y 2022</t>
  </si>
  <si>
    <t>FORMATO 01: INDICADORES DE GESTIÓN SEGÚN OBJETIVOS ESTRATÉGICOS INSTITUCIONALES AL 2022</t>
  </si>
  <si>
    <t>FORMATO 06: PROGRAMAS SOCIALES PRIORIZADOS SEGÚN EL CICLO DE VIDA POR FUENTE DE FINANCIAMIENTO 2020, 2021 Y PROYECTO 2022</t>
  </si>
  <si>
    <t>FORMATO 09: COMPARATIVO DEL NÚMERO DE PLAZAS EN EL PRESUPUESTO  2021 Y PROYECTO 2022</t>
  </si>
  <si>
    <t>2021 (JUNIO)</t>
  </si>
  <si>
    <t>PROYECCIÓN 2022 (JUNIO)</t>
  </si>
  <si>
    <t>2021 (PIA)</t>
  </si>
  <si>
    <t>2022  (PROYECTO)</t>
  </si>
  <si>
    <t>VARIACION 2020-2021</t>
  </si>
  <si>
    <t>INGRESOS PERSONAL PRESUPUESTO 2021</t>
  </si>
  <si>
    <t>DIFERENCIA 
(2020 -2021)</t>
  </si>
  <si>
    <t>PROYECTO 2022</t>
  </si>
  <si>
    <t>TOTAL INGRESO ANUAL PEA (Proyección al 31 de diciembre de 2021)</t>
  </si>
  <si>
    <t>TOTAL INGRESO ANUAL PEA (Proyección al 31 de diciembre de  2020)</t>
  </si>
  <si>
    <t>FORMATO 13: CONTRATOS DE OBRAS SUSCRITOS EN LOS AÑOS 2020 Y 2021</t>
  </si>
  <si>
    <t>FORMATO 14: PRINCIPALES ADQUISICIONES DE BIENES Y SERVICIOS - PRESUPUESTO 2020, 2021 Y PROYECTO 2022</t>
  </si>
  <si>
    <t>FORMATO 15: DETALLE DE CONSULTORIAS PERSONAS JURÍDICAS Y NATURALES - PRESUPUESTO 2020 Y 2021</t>
  </si>
  <si>
    <t>FORMATO 17: NOMBRES E INGRESOS MENSUALES DEL PERSONAL CONTRATADO FUERA DEL PAP EN LOS AÑOS FISCALES 2020 Y 2021</t>
  </si>
  <si>
    <t>AÑO FISCAL 2020</t>
  </si>
  <si>
    <t>AÑO FISCAL 2021 (*)</t>
  </si>
  <si>
    <t>(*) Al 30 de junio de 2021</t>
  </si>
  <si>
    <t>FORMATO 18: ALQUILER DE INMUEBLES EN LOS AÑOS FISCALES 2020 Y 2021</t>
  </si>
  <si>
    <t>EJECUCIÓN 2020</t>
  </si>
  <si>
    <t>EJECUCIÓN 2021 (*)</t>
  </si>
  <si>
    <t>(*) = Al 30 de junio de 2021</t>
  </si>
  <si>
    <t>FORMATO 16: TESORERIA - RESUMEN POR GRUPO GENERICO Y FUENTES DE FINANCIAMIENTO 2020 Y 2021</t>
  </si>
  <si>
    <t>(*) Saldo al 31 de Diciembre de 2020</t>
  </si>
  <si>
    <t>(**) Saldo al 30 de Junio de 2021</t>
  </si>
  <si>
    <t>SALDO 2020 (*)</t>
  </si>
  <si>
    <t>SALDO 2021 (**)</t>
  </si>
  <si>
    <t>FORMATO 12: ASIGNACIÓN DE BIENES Y SERVICIOS - COMPARATIVO PRESUPUESTO 2020, 2021 Y PROYECTO 2022</t>
  </si>
  <si>
    <t>PPTO 2020 (PIM)</t>
  </si>
  <si>
    <t>PPTO 2021 
(PIA)</t>
  </si>
  <si>
    <t>PPTO 2021
(PIM 30 JUNIO)</t>
  </si>
  <si>
    <t>PPTO 2022 (PROYECTO)</t>
  </si>
  <si>
    <t>Diferencia PIA (2021-2022)</t>
  </si>
  <si>
    <t>Variación % (2021-2022)</t>
  </si>
  <si>
    <t>(*) DEBE COINCIDIR CON LOS MONTOS ASIGNADOS EN LA GENERICA 3. BIENES Y SERVICIOS CONSIDERADAS EN EL PRESUPUESTO 2019 - 2020 - 2021</t>
  </si>
  <si>
    <t>FORMATO 02: DISTRIBUCIÓN DEL PRESUPUESTO POR CATEGORÍA PRESUPUESTAL 20120, 2021 Y PROYECTO 2022</t>
  </si>
  <si>
    <t>FORMATO 03: DISTRIBUCIÓN DEL PRESUPUESTO POR FUENTE DE FINANCIAMIENTO 2020, 2021 Y PROYECTO 2022</t>
  </si>
  <si>
    <t>FORMATO 04: DISTRIBUCIÓN DEL GASTO POR UNIDADES EJECUTORAS / ENTIDAD PÚBLICA Y FUENTES DE FINANCIAMIENTO - PROYECTO 2022</t>
  </si>
  <si>
    <t>GOBIRNO REGIONAL AYACUCHO</t>
  </si>
  <si>
    <t>GOBIERNO REGIONAL DE AYACUCHO</t>
  </si>
  <si>
    <t>SEDE CENTRAL</t>
  </si>
  <si>
    <t>GOBIERNO REGIONAL AYACUCHO</t>
  </si>
  <si>
    <t>SEDE CENTRA</t>
  </si>
  <si>
    <t>NO APLICA</t>
  </si>
  <si>
    <t>EDUCACION VILCASHUAMAN</t>
  </si>
  <si>
    <t>RECURSOS ORDINARIOS</t>
  </si>
  <si>
    <t>SECRETARIA</t>
  </si>
  <si>
    <t>RUTMINIA ROSI PEREZ VELASQUE</t>
  </si>
  <si>
    <t>Tec. Secretariado</t>
  </si>
  <si>
    <t>06</t>
  </si>
  <si>
    <t>12</t>
  </si>
  <si>
    <t>ESPECIALISTA EN ALMACÉN</t>
  </si>
  <si>
    <t>MARCO ANTONIO QUISPE TAIPE</t>
  </si>
  <si>
    <t>Bach. Administracion</t>
  </si>
  <si>
    <t>ESPECIALISTA EN NEXUS Y AIRHSP</t>
  </si>
  <si>
    <t>LUIS ALBERTO OGOSI MENDOZA</t>
  </si>
  <si>
    <t>Bach. Contabilidad</t>
  </si>
  <si>
    <t>CHOFER</t>
  </si>
  <si>
    <t>YURI PALOMINO TABOADA</t>
  </si>
  <si>
    <t>CONTADOR</t>
  </si>
  <si>
    <t>CARLOS HUAYCHA CONDE</t>
  </si>
  <si>
    <t>C.P.C Contador</t>
  </si>
  <si>
    <t>04</t>
  </si>
  <si>
    <t>RESPONSABLE DE LA OFICINA DE TESORERÍA</t>
  </si>
  <si>
    <t>SIXTO BERROCAL ROJAS</t>
  </si>
  <si>
    <t>TÉCNICO EN PERSONAL</t>
  </si>
  <si>
    <t>JULIO CESAR MAS ATACHAO</t>
  </si>
  <si>
    <t>Bach. Adminstracion</t>
  </si>
  <si>
    <t>11</t>
  </si>
  <si>
    <t>ESPECIALISTA EN FINANZAS</t>
  </si>
  <si>
    <t>ALME BELISARIO OBREGON VALENZUELA</t>
  </si>
  <si>
    <t>Economista</t>
  </si>
  <si>
    <t>01</t>
  </si>
  <si>
    <t>ADEMIR HUAMAN RODRIGUEZ</t>
  </si>
  <si>
    <t>03</t>
  </si>
  <si>
    <t>RESPONSABLE DE LA OFICINA DE LOGISTICA</t>
  </si>
  <si>
    <t>WALTER PRADO ALARCON</t>
  </si>
  <si>
    <t xml:space="preserve">YAVELI RODRIGUEZ TABOADA </t>
  </si>
  <si>
    <t>02</t>
  </si>
  <si>
    <t>ESPECIALISTA EN PLANIFICACIÓN</t>
  </si>
  <si>
    <t>MARCO ANTONIO CANGANA SALCEDO</t>
  </si>
  <si>
    <t>CAS (Minedu)</t>
  </si>
  <si>
    <t>ANALISTA EN ALMACÉN Y PATRIMONIO</t>
  </si>
  <si>
    <t xml:space="preserve">FERMIN NAJARRO QUISPE </t>
  </si>
  <si>
    <t>09</t>
  </si>
  <si>
    <t>ESPECIALISTA EN MONITOREO Y EVALUACION DE DOCENTES Y ESTUDIANTES</t>
  </si>
  <si>
    <t>WILLIAN UNDA VASQUEZ</t>
  </si>
  <si>
    <t>ANALISTA EN INFRAESTRUCTURA</t>
  </si>
  <si>
    <t>JHOSELIN SOLANGE MEDINA PILLACA</t>
  </si>
  <si>
    <t>Ingeniero</t>
  </si>
  <si>
    <t>ANALISTA EN ESCALAFÓN Y TECNOLÓGIA DE INFORMACIÓN</t>
  </si>
  <si>
    <t>SKINNER NAJARRO CARDENAS</t>
  </si>
  <si>
    <t>Informativo</t>
  </si>
  <si>
    <t>ESPECIALISTA EN PROCESOS ADMINISTRATIVOS DISCIPLINARIOS</t>
  </si>
  <si>
    <t>CLEVER SULCA FERNANDEZ</t>
  </si>
  <si>
    <t>Abogado</t>
  </si>
  <si>
    <t>ESPECIALISTA IMAGEN INSTITUCIONAL</t>
  </si>
  <si>
    <t>HITLER MARADONA MENDEZ  TARQUI</t>
  </si>
  <si>
    <t>Comunicador</t>
  </si>
  <si>
    <t>CONSTANCIAS DE PAGO</t>
  </si>
  <si>
    <t>ANDRES CACERES  PARIONA</t>
  </si>
  <si>
    <t>Tec. Adminstrativo</t>
  </si>
  <si>
    <t>Tec. Admnistativo</t>
  </si>
  <si>
    <t>ADQUISICIONES</t>
  </si>
  <si>
    <t>MOZART CARITAS ACUÑA</t>
  </si>
  <si>
    <t>ESPECIALISTA EN INFRAESTRUTURA</t>
  </si>
  <si>
    <t>EMMA MOLINA ROJAS</t>
  </si>
  <si>
    <t>ingeniero</t>
  </si>
  <si>
    <t>ASISTENTE EN PROCESOS ADMINISTRATIVOS DISCIPLINARIOS</t>
  </si>
  <si>
    <t>WILFREDO MUJICA BERMUDEZ</t>
  </si>
  <si>
    <t>Bach. Abogado</t>
  </si>
  <si>
    <t>INFORMATICA</t>
  </si>
  <si>
    <t>FREDY VEGA ALARCON</t>
  </si>
  <si>
    <t>Ingeniero Informativo</t>
  </si>
  <si>
    <t>TECNICO ADMINISTRATIVO - ESCALAFON</t>
  </si>
  <si>
    <t>AURORA ZONIA ROMERO SANTIAGO</t>
  </si>
  <si>
    <t>ESPECIALISTA EN REMUNERACIONES</t>
  </si>
  <si>
    <t>YENY CRUZCAYA ÑAUPAS NAJARRO</t>
  </si>
  <si>
    <t>RESPONSABLE DE RECURSOS HUMANOS</t>
  </si>
  <si>
    <t xml:space="preserve">EDGAR ROJAS LLACTAHUAMAN </t>
  </si>
  <si>
    <t>Mag. Educacion</t>
  </si>
  <si>
    <t>EDUCACION UGEL VICTOR FAJARDO</t>
  </si>
  <si>
    <t>Especialista en Abastecimiento</t>
  </si>
  <si>
    <t>CARDENAS CARHUAS, Miguel Eugenio</t>
  </si>
  <si>
    <t>Ciencias Economicas</t>
  </si>
  <si>
    <t>Bach. En Economia</t>
  </si>
  <si>
    <t>Contrato N° 006-2021-UGELVF</t>
  </si>
  <si>
    <t>Personal de Servicio</t>
  </si>
  <si>
    <t>HUAMANI TOMAIRO, Ana Gudelia</t>
  </si>
  <si>
    <t>Secundaria Completa</t>
  </si>
  <si>
    <t>Contrato N° 007-2021-UGELVF</t>
  </si>
  <si>
    <t>EDUCACION VICTOR FAJARDO</t>
  </si>
  <si>
    <t>RED SALUD SAN FRANCISCO</t>
  </si>
  <si>
    <t>RED DE SALUD SAN MIGUEL</t>
  </si>
  <si>
    <t>EDUCACION HUAMANGA</t>
  </si>
  <si>
    <t>RED DE SALUD HUAMANGA</t>
  </si>
  <si>
    <t>EDUCACION HUANCASANCOS</t>
  </si>
  <si>
    <t>EDUCACION SUR PAUZA</t>
  </si>
  <si>
    <t>EDUCACION VRAE LA MAR</t>
  </si>
  <si>
    <t>REGION AYACUCHO-AGRICULTURA</t>
  </si>
  <si>
    <t>REGION AYACUCHO-EDUCACION</t>
  </si>
  <si>
    <t>EDUCACION LUCANAS</t>
  </si>
  <si>
    <t>EDUCACION SARA SARA</t>
  </si>
  <si>
    <t>RED SALUD AYACUCHO</t>
  </si>
  <si>
    <t>RED SALUD SARA SARA</t>
  </si>
  <si>
    <t>TRANSPORTES</t>
  </si>
  <si>
    <t>PROCESO DE CORREGIR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</si>
</sst>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280A]d&quot; de &quot;mmmm&quot; de &quot;yyyy;@"/>
    <numFmt numFmtId="165" formatCode="_-* #,##0_-;\-* #,##0_-;_-* &quot;-&quot;??_-;_-@_-"/>
    <numFmt numFmtId="166" formatCode="0.0%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9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49" fontId="7" fillId="0" borderId="0"/>
    <xf numFmtId="0" fontId="1" fillId="0" borderId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577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9" fillId="0" borderId="0" xfId="0" applyFont="1"/>
    <xf numFmtId="0" fontId="9" fillId="0" borderId="2" xfId="0" applyFont="1" applyBorder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49" fontId="9" fillId="0" borderId="0" xfId="3" applyFont="1" applyAlignment="1">
      <alignment vertical="center"/>
    </xf>
    <xf numFmtId="0" fontId="9" fillId="0" borderId="12" xfId="0" applyFont="1" applyBorder="1"/>
    <xf numFmtId="0" fontId="10" fillId="0" borderId="0" xfId="0" applyFont="1"/>
    <xf numFmtId="0" fontId="9" fillId="0" borderId="13" xfId="0" applyFont="1" applyBorder="1"/>
    <xf numFmtId="0" fontId="9" fillId="0" borderId="3" xfId="0" applyFont="1" applyBorder="1"/>
    <xf numFmtId="0" fontId="9" fillId="0" borderId="19" xfId="0" applyFont="1" applyBorder="1"/>
    <xf numFmtId="0" fontId="9" fillId="0" borderId="4" xfId="0" applyFont="1" applyBorder="1"/>
    <xf numFmtId="0" fontId="9" fillId="0" borderId="17" xfId="0" applyFont="1" applyBorder="1"/>
    <xf numFmtId="49" fontId="13" fillId="0" borderId="0" xfId="1" quotePrefix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0" fontId="9" fillId="0" borderId="5" xfId="0" applyFont="1" applyBorder="1"/>
    <xf numFmtId="0" fontId="9" fillId="0" borderId="48" xfId="0" applyFont="1" applyBorder="1"/>
    <xf numFmtId="0" fontId="9" fillId="0" borderId="20" xfId="0" applyFont="1" applyBorder="1"/>
    <xf numFmtId="49" fontId="9" fillId="0" borderId="2" xfId="0" applyNumberFormat="1" applyFont="1" applyBorder="1" applyAlignment="1">
      <alignment horizontal="left"/>
    </xf>
    <xf numFmtId="0" fontId="9" fillId="0" borderId="49" xfId="0" applyFont="1" applyBorder="1"/>
    <xf numFmtId="0" fontId="9" fillId="0" borderId="6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52" xfId="0" applyFont="1" applyBorder="1"/>
    <xf numFmtId="0" fontId="9" fillId="0" borderId="0" xfId="2" applyFont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0" fontId="9" fillId="0" borderId="56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55" xfId="2" applyFont="1" applyBorder="1" applyAlignment="1">
      <alignment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10" fillId="2" borderId="18" xfId="2" applyFont="1" applyFill="1" applyBorder="1" applyAlignment="1">
      <alignment vertical="center"/>
    </xf>
    <xf numFmtId="0" fontId="10" fillId="2" borderId="19" xfId="2" applyFont="1" applyFill="1" applyBorder="1" applyAlignment="1">
      <alignment vertical="center"/>
    </xf>
    <xf numFmtId="0" fontId="10" fillId="2" borderId="17" xfId="2" applyFont="1" applyFill="1" applyBorder="1" applyAlignment="1">
      <alignment vertical="center"/>
    </xf>
    <xf numFmtId="0" fontId="10" fillId="2" borderId="43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0" borderId="13" xfId="2" applyFont="1" applyBorder="1" applyAlignment="1">
      <alignment vertical="center"/>
    </xf>
    <xf numFmtId="0" fontId="10" fillId="2" borderId="4" xfId="2" applyFont="1" applyFill="1" applyBorder="1" applyAlignment="1">
      <alignment vertical="center"/>
    </xf>
    <xf numFmtId="0" fontId="9" fillId="0" borderId="13" xfId="2" applyFont="1" applyFill="1" applyBorder="1" applyAlignment="1">
      <alignment horizontal="left" vertical="center"/>
    </xf>
    <xf numFmtId="0" fontId="10" fillId="0" borderId="13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9" fillId="0" borderId="11" xfId="0" applyFont="1" applyBorder="1"/>
    <xf numFmtId="0" fontId="9" fillId="0" borderId="10" xfId="0" applyFont="1" applyBorder="1"/>
    <xf numFmtId="0" fontId="10" fillId="2" borderId="6" xfId="2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vertical="center"/>
    </xf>
    <xf numFmtId="0" fontId="10" fillId="2" borderId="2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9" fillId="0" borderId="56" xfId="0" applyFont="1" applyBorder="1"/>
    <xf numFmtId="0" fontId="9" fillId="0" borderId="8" xfId="0" applyFont="1" applyBorder="1"/>
    <xf numFmtId="0" fontId="9" fillId="0" borderId="40" xfId="0" applyFont="1" applyBorder="1"/>
    <xf numFmtId="0" fontId="9" fillId="0" borderId="15" xfId="0" applyFont="1" applyBorder="1"/>
    <xf numFmtId="164" fontId="9" fillId="0" borderId="0" xfId="0" applyNumberFormat="1" applyFont="1"/>
    <xf numFmtId="0" fontId="9" fillId="0" borderId="14" xfId="0" applyFont="1" applyBorder="1"/>
    <xf numFmtId="0" fontId="9" fillId="0" borderId="41" xfId="0" applyFont="1" applyBorder="1"/>
    <xf numFmtId="0" fontId="9" fillId="0" borderId="0" xfId="2" applyFont="1" applyBorder="1" applyAlignment="1">
      <alignment horizontal="center" vertical="center"/>
    </xf>
    <xf numFmtId="0" fontId="9" fillId="0" borderId="55" xfId="0" applyFont="1" applyBorder="1"/>
    <xf numFmtId="0" fontId="9" fillId="0" borderId="12" xfId="0" applyFont="1" applyBorder="1" applyAlignment="1"/>
    <xf numFmtId="0" fontId="9" fillId="0" borderId="49" xfId="0" applyFont="1" applyBorder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10" fillId="0" borderId="3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0" borderId="10" xfId="2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38" xfId="0" applyFont="1" applyBorder="1"/>
    <xf numFmtId="49" fontId="9" fillId="0" borderId="6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2" applyFont="1" applyFill="1" applyBorder="1" applyAlignment="1">
      <alignment vertical="center"/>
    </xf>
    <xf numFmtId="0" fontId="9" fillId="0" borderId="58" xfId="0" applyFont="1" applyBorder="1"/>
    <xf numFmtId="0" fontId="10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9" fillId="0" borderId="50" xfId="0" applyFont="1" applyBorder="1"/>
    <xf numFmtId="0" fontId="10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9" xfId="0" applyFont="1" applyBorder="1"/>
    <xf numFmtId="0" fontId="9" fillId="0" borderId="0" xfId="0" applyFont="1"/>
    <xf numFmtId="0" fontId="10" fillId="2" borderId="20" xfId="2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3" borderId="10" xfId="0" applyFont="1" applyFill="1" applyBorder="1" applyAlignment="1">
      <alignment horizontal="right"/>
    </xf>
    <xf numFmtId="0" fontId="9" fillId="0" borderId="63" xfId="0" applyNumberFormat="1" applyFont="1" applyBorder="1"/>
    <xf numFmtId="0" fontId="9" fillId="0" borderId="31" xfId="0" applyNumberFormat="1" applyFont="1" applyBorder="1"/>
    <xf numFmtId="0" fontId="9" fillId="0" borderId="30" xfId="0" applyNumberFormat="1" applyFont="1" applyBorder="1"/>
    <xf numFmtId="0" fontId="9" fillId="0" borderId="29" xfId="0" applyNumberFormat="1" applyFont="1" applyBorder="1"/>
    <xf numFmtId="0" fontId="9" fillId="0" borderId="25" xfId="0" applyNumberFormat="1" applyFont="1" applyBorder="1"/>
    <xf numFmtId="0" fontId="9" fillId="0" borderId="27" xfId="0" applyNumberFormat="1" applyFont="1" applyBorder="1"/>
    <xf numFmtId="0" fontId="9" fillId="0" borderId="28" xfId="0" applyNumberFormat="1" applyFont="1" applyBorder="1"/>
    <xf numFmtId="0" fontId="9" fillId="0" borderId="26" xfId="0" applyNumberFormat="1" applyFont="1" applyBorder="1"/>
    <xf numFmtId="0" fontId="9" fillId="0" borderId="33" xfId="0" applyNumberFormat="1" applyFont="1" applyBorder="1"/>
    <xf numFmtId="0" fontId="9" fillId="0" borderId="35" xfId="0" applyNumberFormat="1" applyFont="1" applyBorder="1"/>
    <xf numFmtId="0" fontId="9" fillId="0" borderId="37" xfId="0" applyNumberFormat="1" applyFont="1" applyBorder="1"/>
    <xf numFmtId="0" fontId="9" fillId="0" borderId="34" xfId="0" applyNumberFormat="1" applyFont="1" applyBorder="1"/>
    <xf numFmtId="0" fontId="9" fillId="3" borderId="38" xfId="0" applyNumberFormat="1" applyFont="1" applyFill="1" applyBorder="1"/>
    <xf numFmtId="0" fontId="9" fillId="3" borderId="40" xfId="0" applyNumberFormat="1" applyFont="1" applyFill="1" applyBorder="1"/>
    <xf numFmtId="0" fontId="9" fillId="3" borderId="39" xfId="0" applyNumberFormat="1" applyFont="1" applyFill="1" applyBorder="1"/>
    <xf numFmtId="0" fontId="9" fillId="3" borderId="51" xfId="0" applyNumberFormat="1" applyFont="1" applyFill="1" applyBorder="1"/>
    <xf numFmtId="0" fontId="9" fillId="0" borderId="21" xfId="0" applyNumberFormat="1" applyFont="1" applyBorder="1"/>
    <xf numFmtId="0" fontId="9" fillId="0" borderId="22" xfId="0" applyNumberFormat="1" applyFont="1" applyBorder="1"/>
    <xf numFmtId="0" fontId="9" fillId="0" borderId="24" xfId="0" applyNumberFormat="1" applyFont="1" applyBorder="1"/>
    <xf numFmtId="0" fontId="9" fillId="0" borderId="44" xfId="0" applyNumberFormat="1" applyFont="1" applyBorder="1"/>
    <xf numFmtId="0" fontId="9" fillId="3" borderId="40" xfId="0" applyNumberFormat="1" applyFont="1" applyFill="1" applyBorder="1" applyAlignment="1"/>
    <xf numFmtId="0" fontId="9" fillId="0" borderId="39" xfId="0" applyNumberFormat="1" applyFont="1" applyBorder="1"/>
    <xf numFmtId="0" fontId="9" fillId="0" borderId="55" xfId="0" applyFont="1" applyBorder="1" applyAlignment="1"/>
    <xf numFmtId="0" fontId="9" fillId="0" borderId="56" xfId="0" applyFont="1" applyBorder="1" applyAlignment="1"/>
    <xf numFmtId="0" fontId="9" fillId="0" borderId="0" xfId="0" applyFont="1"/>
    <xf numFmtId="0" fontId="10" fillId="2" borderId="18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64" fontId="9" fillId="0" borderId="3" xfId="0" applyNumberFormat="1" applyFont="1" applyBorder="1"/>
    <xf numFmtId="164" fontId="9" fillId="0" borderId="17" xfId="0" applyNumberFormat="1" applyFont="1" applyBorder="1"/>
    <xf numFmtId="0" fontId="9" fillId="0" borderId="49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164" fontId="9" fillId="0" borderId="58" xfId="0" applyNumberFormat="1" applyFont="1" applyBorder="1"/>
    <xf numFmtId="164" fontId="9" fillId="0" borderId="56" xfId="0" applyNumberFormat="1" applyFont="1" applyBorder="1"/>
    <xf numFmtId="164" fontId="9" fillId="0" borderId="42" xfId="0" applyNumberFormat="1" applyFont="1" applyBorder="1"/>
    <xf numFmtId="164" fontId="9" fillId="0" borderId="48" xfId="0" applyNumberFormat="1" applyFont="1" applyBorder="1"/>
    <xf numFmtId="164" fontId="9" fillId="0" borderId="49" xfId="0" applyNumberFormat="1" applyFont="1" applyBorder="1"/>
    <xf numFmtId="164" fontId="9" fillId="0" borderId="15" xfId="0" applyNumberFormat="1" applyFont="1" applyBorder="1"/>
    <xf numFmtId="0" fontId="6" fillId="0" borderId="13" xfId="2" applyFont="1" applyBorder="1" applyAlignment="1">
      <alignment vertical="center"/>
    </xf>
    <xf numFmtId="0" fontId="9" fillId="0" borderId="51" xfId="0" applyFont="1" applyBorder="1"/>
    <xf numFmtId="0" fontId="9" fillId="0" borderId="62" xfId="0" applyFont="1" applyBorder="1"/>
    <xf numFmtId="0" fontId="10" fillId="0" borderId="0" xfId="0" applyFont="1" applyFill="1"/>
    <xf numFmtId="0" fontId="8" fillId="5" borderId="0" xfId="0" applyFont="1" applyFill="1" applyBorder="1"/>
    <xf numFmtId="0" fontId="9" fillId="5" borderId="0" xfId="0" applyFont="1" applyFill="1" applyBorder="1"/>
    <xf numFmtId="0" fontId="6" fillId="5" borderId="0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 textRotation="90" wrapText="1"/>
    </xf>
    <xf numFmtId="0" fontId="10" fillId="5" borderId="0" xfId="2" applyFont="1" applyFill="1" applyBorder="1" applyAlignment="1">
      <alignment vertical="center"/>
    </xf>
    <xf numFmtId="0" fontId="8" fillId="5" borderId="0" xfId="0" applyFont="1" applyFill="1"/>
    <xf numFmtId="0" fontId="9" fillId="0" borderId="0" xfId="0" applyFont="1"/>
    <xf numFmtId="0" fontId="10" fillId="5" borderId="0" xfId="0" applyFont="1" applyFill="1"/>
    <xf numFmtId="0" fontId="10" fillId="5" borderId="0" xfId="2" applyFont="1" applyFill="1" applyAlignment="1">
      <alignment vertical="center"/>
    </xf>
    <xf numFmtId="0" fontId="10" fillId="5" borderId="0" xfId="0" applyFont="1" applyFill="1" applyBorder="1"/>
    <xf numFmtId="0" fontId="9" fillId="5" borderId="0" xfId="0" applyFont="1" applyFill="1"/>
    <xf numFmtId="0" fontId="8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/>
    <xf numFmtId="0" fontId="10" fillId="0" borderId="0" xfId="2" applyFont="1" applyFill="1" applyAlignment="1">
      <alignment vertical="center"/>
    </xf>
    <xf numFmtId="0" fontId="10" fillId="0" borderId="0" xfId="0" applyFont="1" applyFill="1" applyAlignment="1"/>
    <xf numFmtId="0" fontId="8" fillId="0" borderId="0" xfId="0" applyFont="1" applyFill="1"/>
    <xf numFmtId="0" fontId="8" fillId="0" borderId="0" xfId="2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49" fontId="8" fillId="0" borderId="0" xfId="3" applyFont="1" applyFill="1" applyAlignment="1">
      <alignment vertical="center"/>
    </xf>
    <xf numFmtId="49" fontId="8" fillId="0" borderId="0" xfId="3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2" applyFont="1" applyFill="1" applyAlignment="1">
      <alignment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2" applyFont="1" applyFill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Fill="1" applyAlignment="1">
      <alignment horizontal="centerContinuous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8" fillId="0" borderId="0" xfId="3" applyFont="1" applyBorder="1" applyAlignment="1">
      <alignment horizontal="left" vertical="center"/>
    </xf>
    <xf numFmtId="3" fontId="17" fillId="0" borderId="0" xfId="3" applyNumberFormat="1" applyFont="1" applyBorder="1" applyAlignment="1">
      <alignment vertical="center"/>
    </xf>
    <xf numFmtId="3" fontId="17" fillId="0" borderId="0" xfId="3" applyNumberFormat="1" applyFont="1" applyAlignment="1">
      <alignment vertical="center"/>
    </xf>
    <xf numFmtId="3" fontId="17" fillId="0" borderId="0" xfId="3" applyNumberFormat="1" applyFont="1" applyAlignment="1">
      <alignment horizontal="right" vertical="center"/>
    </xf>
    <xf numFmtId="3" fontId="17" fillId="0" borderId="13" xfId="0" applyNumberFormat="1" applyFont="1" applyBorder="1"/>
    <xf numFmtId="3" fontId="17" fillId="0" borderId="0" xfId="0" applyNumberFormat="1" applyFont="1" applyBorder="1"/>
    <xf numFmtId="3" fontId="17" fillId="0" borderId="3" xfId="0" applyNumberFormat="1" applyFont="1" applyBorder="1"/>
    <xf numFmtId="0" fontId="17" fillId="0" borderId="10" xfId="0" applyFont="1" applyBorder="1"/>
    <xf numFmtId="0" fontId="18" fillId="0" borderId="0" xfId="0" applyFont="1" applyAlignment="1">
      <alignment horizontal="center" vertical="center" textRotation="90"/>
    </xf>
    <xf numFmtId="0" fontId="18" fillId="0" borderId="0" xfId="0" applyFont="1" applyFill="1" applyAlignment="1">
      <alignment horizontal="center" vertical="center" wrapText="1"/>
    </xf>
    <xf numFmtId="0" fontId="17" fillId="0" borderId="13" xfId="0" applyFont="1" applyBorder="1"/>
    <xf numFmtId="0" fontId="17" fillId="0" borderId="0" xfId="0" applyFont="1" applyBorder="1"/>
    <xf numFmtId="0" fontId="17" fillId="0" borderId="3" xfId="0" applyFont="1" applyBorder="1"/>
    <xf numFmtId="49" fontId="18" fillId="0" borderId="18" xfId="3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9" fillId="0" borderId="43" xfId="0" applyFont="1" applyBorder="1"/>
    <xf numFmtId="0" fontId="9" fillId="0" borderId="54" xfId="2" applyFont="1" applyBorder="1" applyAlignment="1">
      <alignment horizontal="left" vertical="center"/>
    </xf>
    <xf numFmtId="0" fontId="9" fillId="0" borderId="54" xfId="0" applyFont="1" applyBorder="1"/>
    <xf numFmtId="0" fontId="9" fillId="0" borderId="54" xfId="0" applyFont="1" applyBorder="1" applyAlignment="1"/>
    <xf numFmtId="0" fontId="9" fillId="0" borderId="16" xfId="0" applyFont="1" applyBorder="1"/>
    <xf numFmtId="0" fontId="9" fillId="0" borderId="42" xfId="0" applyFont="1" applyBorder="1"/>
    <xf numFmtId="0" fontId="3" fillId="0" borderId="0" xfId="0" applyFont="1" applyAlignment="1">
      <alignment horizontal="center" vertical="center"/>
    </xf>
    <xf numFmtId="0" fontId="1" fillId="0" borderId="27" xfId="0" applyFont="1" applyFill="1" applyBorder="1" applyAlignment="1">
      <alignment horizontal="left" indent="2"/>
    </xf>
    <xf numFmtId="0" fontId="1" fillId="0" borderId="27" xfId="0" applyFont="1" applyFill="1" applyBorder="1"/>
    <xf numFmtId="0" fontId="1" fillId="0" borderId="0" xfId="0" applyFont="1" applyFill="1"/>
    <xf numFmtId="0" fontId="3" fillId="6" borderId="27" xfId="0" applyFont="1" applyFill="1" applyBorder="1"/>
    <xf numFmtId="0" fontId="1" fillId="0" borderId="0" xfId="0" applyFont="1" applyFill="1" applyBorder="1"/>
    <xf numFmtId="0" fontId="3" fillId="6" borderId="27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6" borderId="27" xfId="0" applyFont="1" applyFill="1" applyBorder="1" applyAlignment="1">
      <alignment horizontal="right" vertical="center" indent="2"/>
    </xf>
    <xf numFmtId="0" fontId="17" fillId="0" borderId="0" xfId="0" applyFont="1"/>
    <xf numFmtId="0" fontId="3" fillId="7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18" fillId="7" borderId="19" xfId="0" applyFont="1" applyFill="1" applyBorder="1" applyAlignment="1">
      <alignment horizontal="center" vertical="center" textRotation="90" wrapText="1"/>
    </xf>
    <xf numFmtId="49" fontId="14" fillId="7" borderId="38" xfId="3" applyFont="1" applyFill="1" applyBorder="1" applyAlignment="1">
      <alignment horizontal="center" textRotation="90" wrapText="1"/>
    </xf>
    <xf numFmtId="49" fontId="14" fillId="7" borderId="40" xfId="3" applyFont="1" applyFill="1" applyBorder="1" applyAlignment="1">
      <alignment horizontal="center" textRotation="90" wrapText="1"/>
    </xf>
    <xf numFmtId="49" fontId="14" fillId="7" borderId="39" xfId="3" applyFont="1" applyFill="1" applyBorder="1" applyAlignment="1">
      <alignment horizontal="center" textRotation="90" wrapText="1"/>
    </xf>
    <xf numFmtId="49" fontId="14" fillId="7" borderId="51" xfId="3" applyFont="1" applyFill="1" applyBorder="1" applyAlignment="1">
      <alignment horizontal="center" textRotation="90" wrapText="1"/>
    </xf>
    <xf numFmtId="49" fontId="12" fillId="7" borderId="40" xfId="3" applyFont="1" applyFill="1" applyBorder="1" applyAlignment="1">
      <alignment horizontal="center" textRotation="90" wrapText="1"/>
    </xf>
    <xf numFmtId="49" fontId="10" fillId="7" borderId="39" xfId="3" applyFont="1" applyFill="1" applyBorder="1" applyAlignment="1">
      <alignment horizontal="center" textRotation="90" wrapText="1"/>
    </xf>
    <xf numFmtId="0" fontId="6" fillId="7" borderId="61" xfId="2" applyFont="1" applyFill="1" applyBorder="1" applyAlignment="1">
      <alignment horizontal="center" vertical="center"/>
    </xf>
    <xf numFmtId="0" fontId="6" fillId="7" borderId="46" xfId="2" applyFont="1" applyFill="1" applyBorder="1" applyAlignment="1">
      <alignment horizontal="center" vertical="center" wrapText="1"/>
    </xf>
    <xf numFmtId="0" fontId="2" fillId="7" borderId="26" xfId="2" applyFont="1" applyFill="1" applyBorder="1" applyAlignment="1">
      <alignment horizontal="center" vertical="center" textRotation="90" wrapText="1"/>
    </xf>
    <xf numFmtId="0" fontId="2" fillId="7" borderId="27" xfId="2" applyFont="1" applyFill="1" applyBorder="1" applyAlignment="1">
      <alignment horizontal="center" vertical="center" textRotation="90" wrapText="1"/>
    </xf>
    <xf numFmtId="0" fontId="6" fillId="7" borderId="27" xfId="2" applyFont="1" applyFill="1" applyBorder="1" applyAlignment="1">
      <alignment horizontal="center" vertical="center" textRotation="90" wrapText="1"/>
    </xf>
    <xf numFmtId="0" fontId="6" fillId="7" borderId="1" xfId="2" applyFont="1" applyFill="1" applyBorder="1" applyAlignment="1">
      <alignment horizontal="center" vertical="center" textRotation="90" wrapText="1"/>
    </xf>
    <xf numFmtId="0" fontId="6" fillId="7" borderId="28" xfId="2" applyFont="1" applyFill="1" applyBorder="1" applyAlignment="1">
      <alignment horizontal="center" vertical="center" textRotation="90" wrapText="1"/>
    </xf>
    <xf numFmtId="0" fontId="10" fillId="7" borderId="11" xfId="2" applyFont="1" applyFill="1" applyBorder="1" applyAlignment="1">
      <alignment horizontal="center" vertical="center"/>
    </xf>
    <xf numFmtId="0" fontId="10" fillId="7" borderId="11" xfId="2" applyFont="1" applyFill="1" applyBorder="1" applyAlignment="1">
      <alignment horizontal="center" vertical="center" wrapText="1"/>
    </xf>
    <xf numFmtId="0" fontId="10" fillId="7" borderId="20" xfId="2" applyFont="1" applyFill="1" applyBorder="1" applyAlignment="1">
      <alignment horizontal="center" vertical="center" wrapText="1"/>
    </xf>
    <xf numFmtId="0" fontId="10" fillId="7" borderId="59" xfId="2" applyFont="1" applyFill="1" applyBorder="1" applyAlignment="1">
      <alignment horizontal="center" vertical="center" wrapText="1"/>
    </xf>
    <xf numFmtId="0" fontId="10" fillId="7" borderId="30" xfId="2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>
      <alignment horizontal="center" vertical="center" textRotation="90" wrapText="1"/>
    </xf>
    <xf numFmtId="0" fontId="10" fillId="7" borderId="49" xfId="0" applyFont="1" applyFill="1" applyBorder="1" applyAlignment="1">
      <alignment horizontal="center" vertical="center" textRotation="90" wrapText="1"/>
    </xf>
    <xf numFmtId="0" fontId="10" fillId="7" borderId="54" xfId="0" applyFont="1" applyFill="1" applyBorder="1" applyAlignment="1">
      <alignment horizontal="center" vertical="center" textRotation="90" wrapText="1"/>
    </xf>
    <xf numFmtId="0" fontId="10" fillId="7" borderId="58" xfId="0" applyFont="1" applyFill="1" applyBorder="1" applyAlignment="1">
      <alignment horizontal="center" vertical="center" textRotation="90" wrapText="1"/>
    </xf>
    <xf numFmtId="0" fontId="10" fillId="7" borderId="20" xfId="0" applyFont="1" applyFill="1" applyBorder="1" applyAlignment="1">
      <alignment horizontal="center" vertical="center" textRotation="90" wrapText="1"/>
    </xf>
    <xf numFmtId="0" fontId="10" fillId="7" borderId="13" xfId="0" applyFont="1" applyFill="1" applyBorder="1" applyAlignment="1">
      <alignment horizontal="center" vertical="center" textRotation="90" wrapText="1"/>
    </xf>
    <xf numFmtId="0" fontId="10" fillId="7" borderId="10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7" borderId="50" xfId="0" quotePrefix="1" applyFont="1" applyFill="1" applyBorder="1" applyAlignment="1">
      <alignment horizontal="center"/>
    </xf>
    <xf numFmtId="0" fontId="10" fillId="7" borderId="57" xfId="0" quotePrefix="1" applyFont="1" applyFill="1" applyBorder="1" applyAlignment="1">
      <alignment horizontal="center"/>
    </xf>
    <xf numFmtId="0" fontId="10" fillId="7" borderId="8" xfId="0" quotePrefix="1" applyFont="1" applyFill="1" applyBorder="1" applyAlignment="1">
      <alignment horizontal="center"/>
    </xf>
    <xf numFmtId="0" fontId="10" fillId="7" borderId="7" xfId="0" quotePrefix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 vertical="center"/>
    </xf>
    <xf numFmtId="0" fontId="10" fillId="7" borderId="17" xfId="2" applyFont="1" applyFill="1" applyBorder="1" applyAlignment="1">
      <alignment horizontal="center" vertical="center" wrapText="1"/>
    </xf>
    <xf numFmtId="0" fontId="10" fillId="7" borderId="18" xfId="2" applyFont="1" applyFill="1" applyBorder="1" applyAlignment="1">
      <alignment horizontal="center" vertical="center"/>
    </xf>
    <xf numFmtId="0" fontId="10" fillId="7" borderId="4" xfId="2" applyFont="1" applyFill="1" applyBorder="1" applyAlignment="1">
      <alignment horizontal="center" vertical="center" wrapText="1"/>
    </xf>
    <xf numFmtId="15" fontId="10" fillId="7" borderId="11" xfId="2" applyNumberFormat="1" applyFont="1" applyFill="1" applyBorder="1" applyAlignment="1">
      <alignment horizontal="center" vertical="center"/>
    </xf>
    <xf numFmtId="0" fontId="10" fillId="7" borderId="7" xfId="2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164" fontId="10" fillId="7" borderId="42" xfId="0" applyNumberFormat="1" applyFont="1" applyFill="1" applyBorder="1" applyAlignment="1">
      <alignment horizontal="center" textRotation="90" wrapText="1"/>
    </xf>
    <xf numFmtId="164" fontId="10" fillId="7" borderId="15" xfId="0" applyNumberFormat="1" applyFont="1" applyFill="1" applyBorder="1" applyAlignment="1">
      <alignment horizontal="center" textRotation="90" wrapText="1"/>
    </xf>
    <xf numFmtId="164" fontId="10" fillId="7" borderId="43" xfId="0" applyNumberFormat="1" applyFont="1" applyFill="1" applyBorder="1" applyAlignment="1">
      <alignment horizont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164" fontId="10" fillId="7" borderId="15" xfId="0" applyNumberFormat="1" applyFont="1" applyFill="1" applyBorder="1" applyAlignment="1">
      <alignment horizontal="center" vertical="center" textRotation="90" wrapText="1"/>
    </xf>
    <xf numFmtId="164" fontId="10" fillId="7" borderId="43" xfId="0" applyNumberFormat="1" applyFont="1" applyFill="1" applyBorder="1" applyAlignment="1">
      <alignment horizontal="center" vertical="center" textRotation="90" wrapText="1"/>
    </xf>
    <xf numFmtId="0" fontId="10" fillId="7" borderId="1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49" fontId="19" fillId="7" borderId="42" xfId="3" applyFont="1" applyFill="1" applyBorder="1" applyAlignment="1">
      <alignment horizontal="center" textRotation="90" wrapText="1"/>
    </xf>
    <xf numFmtId="49" fontId="19" fillId="7" borderId="15" xfId="3" applyFont="1" applyFill="1" applyBorder="1" applyAlignment="1">
      <alignment horizontal="center" textRotation="90" wrapText="1"/>
    </xf>
    <xf numFmtId="49" fontId="19" fillId="7" borderId="16" xfId="3" applyFont="1" applyFill="1" applyBorder="1" applyAlignment="1">
      <alignment horizontal="center" textRotation="90" wrapText="1"/>
    </xf>
    <xf numFmtId="49" fontId="6" fillId="7" borderId="42" xfId="3" applyNumberFormat="1" applyFont="1" applyFill="1" applyBorder="1" applyAlignment="1" applyProtection="1">
      <alignment horizontal="center" textRotation="90" wrapText="1"/>
    </xf>
    <xf numFmtId="49" fontId="6" fillId="7" borderId="43" xfId="3" applyFont="1" applyFill="1" applyBorder="1" applyAlignment="1">
      <alignment horizontal="center" textRotation="90" wrapText="1"/>
    </xf>
    <xf numFmtId="0" fontId="6" fillId="0" borderId="0" xfId="0" applyFont="1" applyFill="1" applyAlignment="1"/>
    <xf numFmtId="0" fontId="6" fillId="0" borderId="0" xfId="0" quotePrefix="1" applyFont="1" applyFill="1" applyAlignment="1"/>
    <xf numFmtId="0" fontId="6" fillId="7" borderId="4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17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3" fontId="6" fillId="0" borderId="56" xfId="0" applyNumberFormat="1" applyFont="1" applyBorder="1"/>
    <xf numFmtId="3" fontId="6" fillId="0" borderId="49" xfId="0" applyNumberFormat="1" applyFont="1" applyBorder="1"/>
    <xf numFmtId="3" fontId="6" fillId="0" borderId="12" xfId="0" applyNumberFormat="1" applyFont="1" applyBorder="1"/>
    <xf numFmtId="3" fontId="6" fillId="0" borderId="3" xfId="0" applyNumberFormat="1" applyFont="1" applyBorder="1"/>
    <xf numFmtId="0" fontId="2" fillId="0" borderId="13" xfId="0" applyFont="1" applyFill="1" applyBorder="1" applyAlignment="1">
      <alignment wrapText="1"/>
    </xf>
    <xf numFmtId="3" fontId="2" fillId="0" borderId="56" xfId="0" applyNumberFormat="1" applyFont="1" applyBorder="1"/>
    <xf numFmtId="3" fontId="2" fillId="0" borderId="49" xfId="0" applyNumberFormat="1" applyFon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quotePrefix="1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 wrapText="1"/>
    </xf>
    <xf numFmtId="3" fontId="6" fillId="0" borderId="67" xfId="0" applyNumberFormat="1" applyFont="1" applyFill="1" applyBorder="1"/>
    <xf numFmtId="3" fontId="6" fillId="0" borderId="68" xfId="0" applyNumberFormat="1" applyFont="1" applyFill="1" applyBorder="1"/>
    <xf numFmtId="3" fontId="6" fillId="0" borderId="69" xfId="0" applyNumberFormat="1" applyFont="1" applyFill="1" applyBorder="1"/>
    <xf numFmtId="3" fontId="6" fillId="0" borderId="66" xfId="0" applyNumberFormat="1" applyFont="1" applyFill="1" applyBorder="1"/>
    <xf numFmtId="0" fontId="6" fillId="0" borderId="4" xfId="0" applyFont="1" applyFill="1" applyBorder="1" applyAlignment="1">
      <alignment horizontal="center" wrapText="1"/>
    </xf>
    <xf numFmtId="3" fontId="6" fillId="0" borderId="42" xfId="0" applyNumberFormat="1" applyFont="1" applyFill="1" applyBorder="1"/>
    <xf numFmtId="3" fontId="6" fillId="0" borderId="19" xfId="0" applyNumberFormat="1" applyFont="1" applyFill="1" applyBorder="1"/>
    <xf numFmtId="3" fontId="6" fillId="0" borderId="14" xfId="0" applyNumberFormat="1" applyFont="1" applyFill="1" applyBorder="1"/>
    <xf numFmtId="3" fontId="6" fillId="0" borderId="17" xfId="0" applyNumberFormat="1" applyFont="1" applyFill="1" applyBorder="1"/>
    <xf numFmtId="3" fontId="6" fillId="0" borderId="70" xfId="0" applyNumberFormat="1" applyFont="1" applyFill="1" applyBorder="1"/>
    <xf numFmtId="3" fontId="2" fillId="0" borderId="58" xfId="0" applyNumberFormat="1" applyFont="1" applyFill="1" applyBorder="1"/>
    <xf numFmtId="3" fontId="2" fillId="0" borderId="47" xfId="0" applyNumberFormat="1" applyFont="1" applyFill="1" applyBorder="1"/>
    <xf numFmtId="3" fontId="2" fillId="0" borderId="53" xfId="0" applyNumberFormat="1" applyFont="1" applyFill="1" applyBorder="1"/>
    <xf numFmtId="3" fontId="2" fillId="0" borderId="52" xfId="0" applyNumberFormat="1" applyFont="1" applyFill="1" applyBorder="1"/>
    <xf numFmtId="3" fontId="2" fillId="0" borderId="20" xfId="0" applyNumberFormat="1" applyFont="1" applyFill="1" applyBorder="1"/>
    <xf numFmtId="3" fontId="6" fillId="0" borderId="43" xfId="0" applyNumberFormat="1" applyFont="1" applyFill="1" applyBorder="1"/>
    <xf numFmtId="3" fontId="6" fillId="0" borderId="71" xfId="0" applyNumberFormat="1" applyFont="1" applyFill="1" applyBorder="1"/>
    <xf numFmtId="3" fontId="2" fillId="0" borderId="48" xfId="0" applyNumberFormat="1" applyFont="1" applyFill="1" applyBorder="1"/>
    <xf numFmtId="3" fontId="6" fillId="0" borderId="15" xfId="0" applyNumberFormat="1" applyFont="1" applyFill="1" applyBorder="1"/>
    <xf numFmtId="0" fontId="3" fillId="0" borderId="0" xfId="2" applyFont="1" applyFill="1" applyAlignment="1">
      <alignment vertical="center"/>
    </xf>
    <xf numFmtId="0" fontId="3" fillId="5" borderId="0" xfId="0" applyFont="1" applyFill="1"/>
    <xf numFmtId="0" fontId="10" fillId="0" borderId="12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0" fillId="0" borderId="54" xfId="2" applyFont="1" applyFill="1" applyBorder="1" applyAlignment="1">
      <alignment vertical="center"/>
    </xf>
    <xf numFmtId="0" fontId="9" fillId="0" borderId="54" xfId="2" applyFont="1" applyBorder="1" applyAlignment="1">
      <alignment vertical="center"/>
    </xf>
    <xf numFmtId="0" fontId="10" fillId="0" borderId="49" xfId="2" applyFont="1" applyFill="1" applyBorder="1" applyAlignment="1">
      <alignment vertical="center"/>
    </xf>
    <xf numFmtId="0" fontId="9" fillId="0" borderId="49" xfId="2" applyFont="1" applyBorder="1" applyAlignment="1">
      <alignment vertical="center"/>
    </xf>
    <xf numFmtId="0" fontId="10" fillId="2" borderId="15" xfId="2" applyFont="1" applyFill="1" applyBorder="1" applyAlignment="1">
      <alignment vertical="center"/>
    </xf>
    <xf numFmtId="0" fontId="9" fillId="0" borderId="0" xfId="4" applyFont="1"/>
    <xf numFmtId="0" fontId="9" fillId="0" borderId="4" xfId="4" applyFont="1" applyBorder="1"/>
    <xf numFmtId="0" fontId="9" fillId="0" borderId="19" xfId="4" applyFont="1" applyBorder="1"/>
    <xf numFmtId="0" fontId="10" fillId="0" borderId="10" xfId="4" applyFont="1" applyBorder="1" applyAlignment="1">
      <alignment horizontal="center"/>
    </xf>
    <xf numFmtId="0" fontId="10" fillId="0" borderId="6" xfId="4" applyFont="1" applyBorder="1" applyAlignment="1">
      <alignment horizontal="center"/>
    </xf>
    <xf numFmtId="0" fontId="9" fillId="0" borderId="3" xfId="4" applyFont="1" applyBorder="1"/>
    <xf numFmtId="0" fontId="9" fillId="0" borderId="13" xfId="4" applyFont="1" applyBorder="1"/>
    <xf numFmtId="0" fontId="9" fillId="0" borderId="0" xfId="4" applyFont="1" applyBorder="1"/>
    <xf numFmtId="0" fontId="9" fillId="0" borderId="7" xfId="4" applyFont="1" applyBorder="1"/>
    <xf numFmtId="0" fontId="9" fillId="0" borderId="10" xfId="4" applyFont="1" applyBorder="1"/>
    <xf numFmtId="3" fontId="9" fillId="0" borderId="3" xfId="4" applyNumberFormat="1" applyFont="1" applyBorder="1"/>
    <xf numFmtId="3" fontId="9" fillId="0" borderId="13" xfId="4" applyNumberFormat="1" applyFont="1" applyBorder="1"/>
    <xf numFmtId="3" fontId="9" fillId="0" borderId="0" xfId="4" applyNumberFormat="1" applyFont="1" applyBorder="1"/>
    <xf numFmtId="3" fontId="9" fillId="0" borderId="3" xfId="4" applyNumberFormat="1" applyFont="1" applyBorder="1" applyAlignment="1"/>
    <xf numFmtId="3" fontId="9" fillId="0" borderId="13" xfId="4" applyNumberFormat="1" applyFont="1" applyBorder="1" applyAlignment="1"/>
    <xf numFmtId="3" fontId="9" fillId="0" borderId="0" xfId="4" applyNumberFormat="1" applyFont="1" applyBorder="1" applyAlignment="1"/>
    <xf numFmtId="0" fontId="9" fillId="0" borderId="20" xfId="4" applyFont="1" applyBorder="1"/>
    <xf numFmtId="0" fontId="9" fillId="0" borderId="11" xfId="4" applyFont="1" applyBorder="1"/>
    <xf numFmtId="0" fontId="10" fillId="0" borderId="0" xfId="4" applyFont="1" applyFill="1" applyAlignment="1">
      <alignment horizontal="center"/>
    </xf>
    <xf numFmtId="0" fontId="10" fillId="8" borderId="17" xfId="4" applyFont="1" applyFill="1" applyBorder="1" applyAlignment="1">
      <alignment horizontal="center"/>
    </xf>
    <xf numFmtId="0" fontId="10" fillId="8" borderId="4" xfId="4" applyFont="1" applyFill="1" applyBorder="1" applyAlignment="1">
      <alignment horizontal="center" wrapText="1"/>
    </xf>
    <xf numFmtId="0" fontId="10" fillId="8" borderId="18" xfId="4" applyFont="1" applyFill="1" applyBorder="1" applyAlignment="1">
      <alignment horizontal="center"/>
    </xf>
    <xf numFmtId="0" fontId="10" fillId="8" borderId="4" xfId="4" applyFont="1" applyFill="1" applyBorder="1" applyAlignment="1">
      <alignment horizontal="center"/>
    </xf>
    <xf numFmtId="0" fontId="16" fillId="0" borderId="0" xfId="4" applyFont="1" applyFill="1"/>
    <xf numFmtId="0" fontId="8" fillId="0" borderId="0" xfId="4" applyFont="1" applyFill="1"/>
    <xf numFmtId="0" fontId="8" fillId="0" borderId="0" xfId="4" applyFont="1" applyFill="1" applyAlignment="1"/>
    <xf numFmtId="0" fontId="10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6" borderId="35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10" fillId="7" borderId="11" xfId="2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justify" vertical="center" wrapText="1"/>
    </xf>
    <xf numFmtId="43" fontId="2" fillId="0" borderId="27" xfId="5" applyFont="1" applyFill="1" applyBorder="1"/>
    <xf numFmtId="43" fontId="6" fillId="6" borderId="27" xfId="5" applyFont="1" applyFill="1" applyBorder="1" applyAlignment="1">
      <alignment vertical="center"/>
    </xf>
    <xf numFmtId="165" fontId="6" fillId="6" borderId="27" xfId="5" applyNumberFormat="1" applyFont="1" applyFill="1" applyBorder="1"/>
    <xf numFmtId="165" fontId="2" fillId="0" borderId="27" xfId="5" applyNumberFormat="1" applyFont="1" applyFill="1" applyBorder="1"/>
    <xf numFmtId="165" fontId="6" fillId="6" borderId="27" xfId="5" applyNumberFormat="1" applyFont="1" applyFill="1" applyBorder="1" applyAlignment="1">
      <alignment vertical="center"/>
    </xf>
    <xf numFmtId="165" fontId="2" fillId="0" borderId="0" xfId="5" applyNumberFormat="1" applyFont="1"/>
    <xf numFmtId="165" fontId="6" fillId="7" borderId="27" xfId="5" applyNumberFormat="1" applyFont="1" applyFill="1" applyBorder="1" applyAlignment="1">
      <alignment horizontal="center" vertical="center"/>
    </xf>
    <xf numFmtId="49" fontId="6" fillId="2" borderId="6" xfId="3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/>
    </xf>
    <xf numFmtId="3" fontId="25" fillId="0" borderId="44" xfId="3" applyNumberFormat="1" applyFont="1" applyBorder="1" applyAlignment="1">
      <alignment vertical="center"/>
    </xf>
    <xf numFmtId="3" fontId="25" fillId="0" borderId="22" xfId="3" applyNumberFormat="1" applyFont="1" applyBorder="1" applyAlignment="1">
      <alignment vertical="center"/>
    </xf>
    <xf numFmtId="3" fontId="25" fillId="0" borderId="23" xfId="3" applyNumberFormat="1" applyFont="1" applyBorder="1" applyAlignment="1">
      <alignment vertical="center"/>
    </xf>
    <xf numFmtId="3" fontId="25" fillId="0" borderId="21" xfId="3" applyNumberFormat="1" applyFont="1" applyBorder="1" applyAlignment="1">
      <alignment vertical="center"/>
    </xf>
    <xf numFmtId="3" fontId="26" fillId="0" borderId="21" xfId="3" applyNumberFormat="1" applyFont="1" applyBorder="1" applyAlignment="1">
      <alignment vertical="center"/>
    </xf>
    <xf numFmtId="3" fontId="6" fillId="2" borderId="42" xfId="3" applyNumberFormat="1" applyFont="1" applyFill="1" applyBorder="1" applyAlignment="1">
      <alignment horizontal="right" vertical="center"/>
    </xf>
    <xf numFmtId="3" fontId="6" fillId="2" borderId="15" xfId="3" applyNumberFormat="1" applyFont="1" applyFill="1" applyBorder="1" applyAlignment="1">
      <alignment horizontal="right" vertical="center"/>
    </xf>
    <xf numFmtId="3" fontId="6" fillId="2" borderId="16" xfId="3" applyNumberFormat="1" applyFont="1" applyFill="1" applyBorder="1" applyAlignment="1">
      <alignment horizontal="right" vertical="center"/>
    </xf>
    <xf numFmtId="9" fontId="6" fillId="0" borderId="24" xfId="6" applyFont="1" applyBorder="1" applyAlignment="1">
      <alignment vertical="center"/>
    </xf>
    <xf numFmtId="9" fontId="6" fillId="0" borderId="28" xfId="6" applyFont="1" applyBorder="1" applyAlignment="1">
      <alignment vertical="center"/>
    </xf>
    <xf numFmtId="9" fontId="6" fillId="2" borderId="43" xfId="6" applyFont="1" applyFill="1" applyBorder="1" applyAlignment="1">
      <alignment horizontal="right" vertical="center"/>
    </xf>
    <xf numFmtId="3" fontId="2" fillId="2" borderId="42" xfId="3" applyNumberFormat="1" applyFont="1" applyFill="1" applyBorder="1" applyAlignment="1">
      <alignment horizontal="right" vertical="center"/>
    </xf>
    <xf numFmtId="3" fontId="2" fillId="2" borderId="15" xfId="3" applyNumberFormat="1" applyFont="1" applyFill="1" applyBorder="1" applyAlignment="1">
      <alignment horizontal="right" vertical="center"/>
    </xf>
    <xf numFmtId="165" fontId="2" fillId="0" borderId="27" xfId="5" applyNumberFormat="1" applyFont="1" applyBorder="1"/>
    <xf numFmtId="0" fontId="2" fillId="0" borderId="27" xfId="0" applyFont="1" applyBorder="1" applyAlignment="1">
      <alignment horizontal="left"/>
    </xf>
    <xf numFmtId="165" fontId="6" fillId="6" borderId="27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165" fontId="2" fillId="0" borderId="26" xfId="5" applyNumberFormat="1" applyFont="1" applyBorder="1"/>
    <xf numFmtId="165" fontId="2" fillId="0" borderId="26" xfId="5" applyNumberFormat="1" applyFont="1" applyFill="1" applyBorder="1"/>
    <xf numFmtId="0" fontId="3" fillId="7" borderId="35" xfId="0" applyFont="1" applyFill="1" applyBorder="1" applyAlignment="1">
      <alignment horizontal="center" vertical="center"/>
    </xf>
    <xf numFmtId="165" fontId="2" fillId="0" borderId="22" xfId="5" applyNumberFormat="1" applyFont="1" applyFill="1" applyBorder="1"/>
    <xf numFmtId="3" fontId="27" fillId="9" borderId="27" xfId="0" applyNumberFormat="1" applyFont="1" applyFill="1" applyBorder="1" applyAlignment="1">
      <alignment horizontal="right"/>
    </xf>
    <xf numFmtId="3" fontId="27" fillId="9" borderId="27" xfId="0" applyNumberFormat="1" applyFont="1" applyFill="1" applyBorder="1" applyAlignment="1">
      <alignment horizontal="right" wrapText="1"/>
    </xf>
    <xf numFmtId="3" fontId="27" fillId="9" borderId="35" xfId="0" applyNumberFormat="1" applyFont="1" applyFill="1" applyBorder="1" applyAlignment="1">
      <alignment horizontal="right" wrapText="1"/>
    </xf>
    <xf numFmtId="0" fontId="2" fillId="0" borderId="36" xfId="0" applyFont="1" applyBorder="1" applyAlignment="1">
      <alignment horizontal="left"/>
    </xf>
    <xf numFmtId="0" fontId="27" fillId="9" borderId="36" xfId="0" applyFont="1" applyFill="1" applyBorder="1" applyAlignment="1">
      <alignment horizontal="left"/>
    </xf>
    <xf numFmtId="0" fontId="27" fillId="9" borderId="1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7" fillId="9" borderId="27" xfId="0" applyFont="1" applyFill="1" applyBorder="1" applyAlignment="1">
      <alignment horizontal="right" wrapText="1"/>
    </xf>
    <xf numFmtId="3" fontId="27" fillId="9" borderId="1" xfId="0" applyNumberFormat="1" applyFont="1" applyFill="1" applyBorder="1" applyAlignment="1">
      <alignment horizontal="right"/>
    </xf>
    <xf numFmtId="3" fontId="27" fillId="9" borderId="1" xfId="0" applyNumberFormat="1" applyFont="1" applyFill="1" applyBorder="1" applyAlignment="1">
      <alignment horizontal="right" wrapText="1"/>
    </xf>
    <xf numFmtId="3" fontId="27" fillId="9" borderId="36" xfId="0" applyNumberFormat="1" applyFont="1" applyFill="1" applyBorder="1" applyAlignment="1">
      <alignment horizontal="right" wrapText="1"/>
    </xf>
    <xf numFmtId="3" fontId="27" fillId="9" borderId="73" xfId="0" applyNumberFormat="1" applyFont="1" applyFill="1" applyBorder="1" applyAlignment="1">
      <alignment horizontal="right" wrapText="1"/>
    </xf>
    <xf numFmtId="0" fontId="2" fillId="9" borderId="27" xfId="0" applyFont="1" applyFill="1" applyBorder="1" applyAlignment="1">
      <alignment horizontal="left"/>
    </xf>
    <xf numFmtId="165" fontId="2" fillId="0" borderId="12" xfId="5" applyNumberFormat="1" applyFont="1" applyFill="1" applyBorder="1"/>
    <xf numFmtId="0" fontId="27" fillId="9" borderId="1" xfId="0" applyFont="1" applyFill="1" applyBorder="1" applyAlignment="1">
      <alignment horizontal="right" wrapText="1"/>
    </xf>
    <xf numFmtId="165" fontId="28" fillId="6" borderId="27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/>
    </xf>
    <xf numFmtId="3" fontId="27" fillId="9" borderId="26" xfId="0" applyNumberFormat="1" applyFont="1" applyFill="1" applyBorder="1" applyAlignment="1">
      <alignment horizontal="right"/>
    </xf>
    <xf numFmtId="3" fontId="27" fillId="9" borderId="26" xfId="0" applyNumberFormat="1" applyFont="1" applyFill="1" applyBorder="1" applyAlignment="1">
      <alignment horizontal="right" wrapText="1"/>
    </xf>
    <xf numFmtId="3" fontId="27" fillId="9" borderId="34" xfId="0" applyNumberFormat="1" applyFont="1" applyFill="1" applyBorder="1" applyAlignment="1">
      <alignment horizontal="right" wrapText="1"/>
    </xf>
    <xf numFmtId="3" fontId="27" fillId="9" borderId="12" xfId="0" applyNumberFormat="1" applyFont="1" applyFill="1" applyBorder="1" applyAlignment="1">
      <alignment horizontal="right" wrapText="1"/>
    </xf>
    <xf numFmtId="0" fontId="27" fillId="9" borderId="23" xfId="0" applyFont="1" applyFill="1" applyBorder="1" applyAlignment="1">
      <alignment horizontal="left"/>
    </xf>
    <xf numFmtId="3" fontId="27" fillId="9" borderId="72" xfId="0" applyNumberFormat="1" applyFont="1" applyFill="1" applyBorder="1" applyAlignment="1">
      <alignment horizontal="right" wrapText="1"/>
    </xf>
    <xf numFmtId="0" fontId="2" fillId="0" borderId="54" xfId="0" applyFont="1" applyBorder="1" applyAlignment="1">
      <alignment horizontal="left"/>
    </xf>
    <xf numFmtId="0" fontId="27" fillId="9" borderId="23" xfId="0" applyFont="1" applyFill="1" applyBorder="1" applyAlignment="1">
      <alignment horizontal="right" wrapText="1"/>
    </xf>
    <xf numFmtId="3" fontId="27" fillId="9" borderId="0" xfId="0" applyNumberFormat="1" applyFont="1" applyFill="1" applyBorder="1" applyAlignment="1">
      <alignment horizontal="right" wrapText="1"/>
    </xf>
    <xf numFmtId="0" fontId="17" fillId="7" borderId="4" xfId="0" applyFont="1" applyFill="1" applyBorder="1" applyAlignment="1">
      <alignment horizontal="center" vertical="center" textRotation="90" wrapText="1"/>
    </xf>
    <xf numFmtId="0" fontId="17" fillId="7" borderId="19" xfId="0" applyFont="1" applyFill="1" applyBorder="1" applyAlignment="1">
      <alignment horizontal="center" vertical="center" textRotation="90" wrapText="1"/>
    </xf>
    <xf numFmtId="0" fontId="17" fillId="7" borderId="17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/>
    <xf numFmtId="3" fontId="18" fillId="0" borderId="0" xfId="0" applyNumberFormat="1" applyFont="1" applyBorder="1"/>
    <xf numFmtId="3" fontId="18" fillId="0" borderId="3" xfId="0" applyNumberFormat="1" applyFont="1" applyBorder="1"/>
    <xf numFmtId="0" fontId="18" fillId="0" borderId="13" xfId="0" applyFont="1" applyBorder="1"/>
    <xf numFmtId="3" fontId="17" fillId="0" borderId="4" xfId="0" applyNumberFormat="1" applyFont="1" applyBorder="1"/>
    <xf numFmtId="9" fontId="18" fillId="0" borderId="13" xfId="6" applyFont="1" applyBorder="1"/>
    <xf numFmtId="9" fontId="17" fillId="0" borderId="4" xfId="6" applyFont="1" applyBorder="1"/>
    <xf numFmtId="166" fontId="18" fillId="0" borderId="13" xfId="6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3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46" xfId="2" applyFont="1" applyBorder="1" applyAlignment="1">
      <alignment horizontal="left" vertical="center"/>
    </xf>
    <xf numFmtId="4" fontId="9" fillId="0" borderId="3" xfId="0" applyNumberFormat="1" applyFont="1" applyBorder="1"/>
    <xf numFmtId="2" fontId="10" fillId="0" borderId="0" xfId="0" applyNumberFormat="1" applyFont="1" applyFill="1"/>
    <xf numFmtId="2" fontId="10" fillId="0" borderId="0" xfId="2" applyNumberFormat="1" applyFont="1" applyFill="1" applyAlignment="1">
      <alignment vertical="center"/>
    </xf>
    <xf numFmtId="2" fontId="9" fillId="0" borderId="0" xfId="0" applyNumberFormat="1" applyFont="1"/>
    <xf numFmtId="2" fontId="10" fillId="7" borderId="42" xfId="0" applyNumberFormat="1" applyFont="1" applyFill="1" applyBorder="1" applyAlignment="1">
      <alignment horizontal="center" textRotation="90" wrapText="1"/>
    </xf>
    <xf numFmtId="2" fontId="9" fillId="0" borderId="58" xfId="0" applyNumberFormat="1" applyFont="1" applyBorder="1"/>
    <xf numFmtId="2" fontId="9" fillId="0" borderId="56" xfId="0" applyNumberFormat="1" applyFont="1" applyBorder="1"/>
    <xf numFmtId="2" fontId="9" fillId="0" borderId="42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56" xfId="0" applyFont="1" applyBorder="1"/>
    <xf numFmtId="4" fontId="10" fillId="0" borderId="3" xfId="0" applyNumberFormat="1" applyFont="1" applyBorder="1"/>
    <xf numFmtId="0" fontId="31" fillId="9" borderId="27" xfId="0" applyFont="1" applyFill="1" applyBorder="1" applyAlignment="1">
      <alignment vertical="center" wrapText="1"/>
    </xf>
    <xf numFmtId="0" fontId="10" fillId="0" borderId="54" xfId="0" applyFont="1" applyBorder="1" applyAlignment="1"/>
    <xf numFmtId="0" fontId="10" fillId="0" borderId="0" xfId="0" applyFont="1" applyBorder="1" applyAlignment="1"/>
    <xf numFmtId="0" fontId="10" fillId="0" borderId="12" xfId="0" applyFont="1" applyBorder="1" applyAlignment="1"/>
    <xf numFmtId="2" fontId="9" fillId="0" borderId="49" xfId="0" applyNumberFormat="1" applyFont="1" applyBorder="1"/>
    <xf numFmtId="0" fontId="9" fillId="0" borderId="0" xfId="0" applyFont="1" applyFill="1" applyBorder="1" applyAlignment="1">
      <alignment horizontal="center" vertical="center" wrapText="1"/>
    </xf>
    <xf numFmtId="0" fontId="32" fillId="0" borderId="20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2" fillId="0" borderId="53" xfId="2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72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49" fontId="6" fillId="7" borderId="11" xfId="3" applyNumberFormat="1" applyFont="1" applyFill="1" applyBorder="1" applyAlignment="1" applyProtection="1">
      <alignment horizontal="center" vertical="center" wrapText="1"/>
    </xf>
    <xf numFmtId="49" fontId="6" fillId="7" borderId="13" xfId="3" applyNumberFormat="1" applyFont="1" applyFill="1" applyBorder="1" applyAlignment="1" applyProtection="1">
      <alignment horizontal="center" vertical="center" wrapText="1"/>
    </xf>
    <xf numFmtId="49" fontId="6" fillId="7" borderId="5" xfId="3" applyFont="1" applyFill="1" applyBorder="1" applyAlignment="1">
      <alignment horizontal="center" vertical="center" wrapText="1"/>
    </xf>
    <xf numFmtId="49" fontId="6" fillId="7" borderId="47" xfId="3" applyFont="1" applyFill="1" applyBorder="1" applyAlignment="1">
      <alignment horizontal="center" vertical="center" wrapText="1"/>
    </xf>
    <xf numFmtId="49" fontId="6" fillId="7" borderId="20" xfId="3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47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49" fontId="10" fillId="7" borderId="31" xfId="3" applyFont="1" applyFill="1" applyBorder="1" applyAlignment="1">
      <alignment horizontal="center" vertical="center" wrapText="1"/>
    </xf>
    <xf numFmtId="49" fontId="10" fillId="7" borderId="30" xfId="3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9" fontId="10" fillId="7" borderId="29" xfId="3" applyFont="1" applyFill="1" applyBorder="1" applyAlignment="1">
      <alignment horizontal="center" vertical="center"/>
    </xf>
    <xf numFmtId="49" fontId="10" fillId="7" borderId="31" xfId="3" applyFont="1" applyFill="1" applyBorder="1" applyAlignment="1">
      <alignment horizontal="center" vertical="center"/>
    </xf>
    <xf numFmtId="49" fontId="10" fillId="7" borderId="30" xfId="3" applyFont="1" applyFill="1" applyBorder="1" applyAlignment="1">
      <alignment horizontal="center" vertical="center"/>
    </xf>
    <xf numFmtId="49" fontId="10" fillId="7" borderId="29" xfId="3" applyFont="1" applyFill="1" applyBorder="1" applyAlignment="1">
      <alignment horizontal="center" vertical="center" wrapText="1"/>
    </xf>
    <xf numFmtId="49" fontId="10" fillId="7" borderId="63" xfId="3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6" fillId="7" borderId="60" xfId="2" applyFont="1" applyFill="1" applyBorder="1" applyAlignment="1">
      <alignment horizontal="center" vertical="center"/>
    </xf>
    <xf numFmtId="0" fontId="6" fillId="7" borderId="64" xfId="2" applyFont="1" applyFill="1" applyBorder="1" applyAlignment="1">
      <alignment horizontal="center" vertical="center"/>
    </xf>
    <xf numFmtId="0" fontId="6" fillId="7" borderId="59" xfId="2" applyFont="1" applyFill="1" applyBorder="1" applyAlignment="1">
      <alignment horizontal="center" vertical="center"/>
    </xf>
    <xf numFmtId="0" fontId="10" fillId="7" borderId="47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/>
    </xf>
    <xf numFmtId="0" fontId="10" fillId="7" borderId="17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31" fillId="9" borderId="75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7" borderId="18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5" xfId="2" applyFont="1" applyFill="1" applyBorder="1" applyAlignment="1">
      <alignment horizontal="center" vertical="center" wrapText="1"/>
    </xf>
    <xf numFmtId="0" fontId="10" fillId="7" borderId="18" xfId="2" applyFont="1" applyFill="1" applyBorder="1" applyAlignment="1">
      <alignment horizontal="center" vertical="center" wrapText="1"/>
    </xf>
    <xf numFmtId="0" fontId="10" fillId="7" borderId="29" xfId="2" applyFont="1" applyFill="1" applyBorder="1" applyAlignment="1">
      <alignment horizontal="center" vertical="center" wrapText="1"/>
    </xf>
    <xf numFmtId="0" fontId="10" fillId="7" borderId="38" xfId="2" applyFont="1" applyFill="1" applyBorder="1" applyAlignment="1">
      <alignment horizontal="center" vertical="center" wrapText="1"/>
    </xf>
    <xf numFmtId="0" fontId="10" fillId="7" borderId="32" xfId="2" applyFont="1" applyFill="1" applyBorder="1" applyAlignment="1">
      <alignment horizontal="center" vertical="center" wrapText="1"/>
    </xf>
    <xf numFmtId="0" fontId="10" fillId="7" borderId="41" xfId="2" applyFont="1" applyFill="1" applyBorder="1" applyAlignment="1">
      <alignment horizontal="center" vertical="center" wrapText="1"/>
    </xf>
    <xf numFmtId="0" fontId="10" fillId="7" borderId="30" xfId="2" applyFont="1" applyFill="1" applyBorder="1" applyAlignment="1">
      <alignment horizontal="center" vertical="center" wrapText="1"/>
    </xf>
    <xf numFmtId="0" fontId="10" fillId="7" borderId="39" xfId="2" applyFont="1" applyFill="1" applyBorder="1" applyAlignment="1">
      <alignment horizontal="center" vertical="center" wrapText="1"/>
    </xf>
    <xf numFmtId="0" fontId="10" fillId="7" borderId="61" xfId="2" applyFont="1" applyFill="1" applyBorder="1" applyAlignment="1">
      <alignment horizontal="center" vertical="center" wrapText="1"/>
    </xf>
    <xf numFmtId="0" fontId="10" fillId="7" borderId="62" xfId="2" applyFont="1" applyFill="1" applyBorder="1" applyAlignment="1">
      <alignment horizontal="center" vertical="center" wrapText="1"/>
    </xf>
    <xf numFmtId="0" fontId="10" fillId="7" borderId="60" xfId="2" applyFont="1" applyFill="1" applyBorder="1" applyAlignment="1">
      <alignment horizontal="center" vertical="center" wrapText="1"/>
    </xf>
    <xf numFmtId="0" fontId="10" fillId="7" borderId="63" xfId="2" applyFont="1" applyFill="1" applyBorder="1" applyAlignment="1">
      <alignment horizontal="center" vertical="center" wrapText="1"/>
    </xf>
    <xf numFmtId="0" fontId="10" fillId="7" borderId="51" xfId="2" applyFont="1" applyFill="1" applyBorder="1" applyAlignment="1">
      <alignment horizontal="center" vertical="center" wrapText="1"/>
    </xf>
    <xf numFmtId="0" fontId="10" fillId="7" borderId="11" xfId="2" applyFont="1" applyFill="1" applyBorder="1" applyAlignment="1">
      <alignment horizontal="center" vertical="center"/>
    </xf>
    <xf numFmtId="0" fontId="10" fillId="7" borderId="4" xfId="2" applyFont="1" applyFill="1" applyBorder="1" applyAlignment="1">
      <alignment horizontal="center" vertical="center"/>
    </xf>
    <xf numFmtId="0" fontId="10" fillId="7" borderId="10" xfId="2" applyFont="1" applyFill="1" applyBorder="1" applyAlignment="1">
      <alignment horizontal="center" vertical="center"/>
    </xf>
    <xf numFmtId="0" fontId="10" fillId="8" borderId="18" xfId="4" applyFont="1" applyFill="1" applyBorder="1" applyAlignment="1">
      <alignment horizontal="center"/>
    </xf>
    <xf numFmtId="0" fontId="10" fillId="8" borderId="19" xfId="4" applyFont="1" applyFill="1" applyBorder="1" applyAlignment="1">
      <alignment horizontal="center"/>
    </xf>
    <xf numFmtId="0" fontId="10" fillId="8" borderId="4" xfId="4" applyFont="1" applyFill="1" applyBorder="1" applyAlignment="1">
      <alignment horizontal="center" vertical="center"/>
    </xf>
    <xf numFmtId="0" fontId="10" fillId="8" borderId="13" xfId="4" applyFont="1" applyFill="1" applyBorder="1" applyAlignment="1">
      <alignment horizontal="center" vertical="center"/>
    </xf>
    <xf numFmtId="164" fontId="10" fillId="7" borderId="18" xfId="0" applyNumberFormat="1" applyFont="1" applyFill="1" applyBorder="1" applyAlignment="1">
      <alignment horizontal="center" vertical="center" wrapText="1"/>
    </xf>
    <xf numFmtId="164" fontId="10" fillId="7" borderId="19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2" xfId="4" xr:uid="{00000000-0005-0000-0000-000002000000}"/>
    <cellStyle name="Normal_ESTR98" xfId="1" xr:uid="{00000000-0005-0000-0000-000003000000}"/>
    <cellStyle name="Normal_PLAZAS98" xfId="2" xr:uid="{00000000-0005-0000-0000-000004000000}"/>
    <cellStyle name="Normal_SPGG98" xfId="3" xr:uid="{00000000-0005-0000-0000-000005000000}"/>
    <cellStyle name="Porcentaje" xfId="6" builtinId="5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tabSelected="1" view="pageLayout" topLeftCell="A4" zoomScaleNormal="100" zoomScaleSheetLayoutView="100" workbookViewId="0">
      <selection activeCell="F32" sqref="F32"/>
    </sheetView>
  </sheetViews>
  <sheetFormatPr baseColWidth="10" defaultColWidth="11.42578125" defaultRowHeight="12.75" x14ac:dyDescent="0.2"/>
  <cols>
    <col min="1" max="1" width="19.85546875" style="163" customWidth="1"/>
    <col min="2" max="2" width="69.85546875" style="164" customWidth="1"/>
    <col min="3" max="5" width="8.7109375" style="163" customWidth="1"/>
    <col min="6" max="16384" width="11.42578125" style="163"/>
  </cols>
  <sheetData>
    <row r="1" spans="1:512" s="162" customFormat="1" ht="15.75" x14ac:dyDescent="0.2">
      <c r="A1" s="160" t="s">
        <v>373</v>
      </c>
      <c r="B1" s="161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  <c r="IW1" s="168"/>
      <c r="IX1" s="168"/>
      <c r="IY1" s="168"/>
      <c r="IZ1" s="168"/>
      <c r="JA1" s="168"/>
      <c r="JB1" s="168"/>
      <c r="JC1" s="168"/>
      <c r="JD1" s="168"/>
      <c r="JE1" s="168"/>
      <c r="JF1" s="168"/>
      <c r="JG1" s="168"/>
      <c r="JH1" s="168"/>
      <c r="JI1" s="168"/>
      <c r="JJ1" s="168"/>
      <c r="JK1" s="168"/>
      <c r="JL1" s="168"/>
      <c r="JM1" s="168"/>
      <c r="JN1" s="168"/>
      <c r="JO1" s="168"/>
      <c r="JP1" s="168"/>
      <c r="JQ1" s="168"/>
      <c r="JR1" s="168"/>
      <c r="JS1" s="168"/>
      <c r="JT1" s="168"/>
      <c r="JU1" s="168"/>
      <c r="JV1" s="168"/>
      <c r="JW1" s="168"/>
      <c r="JX1" s="168"/>
      <c r="JY1" s="168"/>
      <c r="JZ1" s="168"/>
      <c r="KA1" s="168"/>
      <c r="KB1" s="168"/>
      <c r="KC1" s="168"/>
      <c r="KD1" s="168"/>
      <c r="KE1" s="168"/>
      <c r="KF1" s="168"/>
      <c r="KG1" s="168"/>
      <c r="KH1" s="168"/>
      <c r="KI1" s="168"/>
      <c r="KJ1" s="168"/>
      <c r="KK1" s="168"/>
      <c r="KL1" s="168"/>
      <c r="KM1" s="168"/>
      <c r="KN1" s="168"/>
      <c r="KO1" s="168"/>
      <c r="KP1" s="168"/>
      <c r="KQ1" s="168"/>
      <c r="KR1" s="168"/>
      <c r="KS1" s="168"/>
      <c r="KT1" s="168"/>
      <c r="KU1" s="168"/>
      <c r="KV1" s="168"/>
      <c r="KW1" s="168"/>
      <c r="KX1" s="168"/>
      <c r="KY1" s="168"/>
      <c r="KZ1" s="168"/>
      <c r="LA1" s="168"/>
      <c r="LB1" s="168"/>
      <c r="LC1" s="168"/>
      <c r="LD1" s="168"/>
      <c r="LE1" s="168"/>
      <c r="LF1" s="168"/>
      <c r="LG1" s="168"/>
      <c r="LH1" s="168"/>
      <c r="LI1" s="168"/>
      <c r="LJ1" s="168"/>
      <c r="LK1" s="168"/>
      <c r="LL1" s="168"/>
      <c r="LM1" s="168"/>
      <c r="LN1" s="168"/>
      <c r="LO1" s="168"/>
      <c r="LP1" s="168"/>
      <c r="LQ1" s="168"/>
      <c r="LR1" s="168"/>
      <c r="LS1" s="168"/>
      <c r="LT1" s="168"/>
      <c r="LU1" s="168"/>
      <c r="LV1" s="168"/>
      <c r="LW1" s="168"/>
      <c r="LX1" s="168"/>
      <c r="LY1" s="168"/>
      <c r="LZ1" s="168"/>
      <c r="MA1" s="168"/>
      <c r="MB1" s="168"/>
      <c r="MC1" s="168"/>
      <c r="MD1" s="168"/>
      <c r="ME1" s="168"/>
      <c r="MF1" s="168"/>
      <c r="MG1" s="168"/>
      <c r="MH1" s="168"/>
      <c r="MI1" s="168"/>
      <c r="MJ1" s="168"/>
      <c r="MK1" s="168"/>
      <c r="ML1" s="168"/>
      <c r="MM1" s="168"/>
      <c r="MN1" s="168"/>
      <c r="MO1" s="168"/>
      <c r="MP1" s="168"/>
      <c r="MQ1" s="168"/>
      <c r="MR1" s="168"/>
      <c r="MS1" s="168"/>
      <c r="MT1" s="168"/>
      <c r="MU1" s="168"/>
      <c r="MV1" s="168"/>
      <c r="MW1" s="168"/>
      <c r="MX1" s="168"/>
      <c r="MY1" s="168"/>
      <c r="MZ1" s="168"/>
      <c r="NA1" s="168"/>
      <c r="NB1" s="168"/>
      <c r="NC1" s="168"/>
      <c r="ND1" s="168"/>
      <c r="NE1" s="168"/>
      <c r="NF1" s="168"/>
      <c r="NG1" s="168"/>
      <c r="NH1" s="168"/>
      <c r="NI1" s="168"/>
      <c r="NJ1" s="168"/>
      <c r="NK1" s="168"/>
      <c r="NL1" s="168"/>
      <c r="NM1" s="168"/>
      <c r="NN1" s="168"/>
      <c r="NO1" s="168"/>
      <c r="NP1" s="168"/>
      <c r="NQ1" s="168"/>
      <c r="NR1" s="168"/>
      <c r="NS1" s="168"/>
      <c r="NT1" s="168"/>
      <c r="NU1" s="168"/>
      <c r="NV1" s="168"/>
      <c r="NW1" s="168"/>
      <c r="NX1" s="168"/>
      <c r="NY1" s="168"/>
      <c r="NZ1" s="168"/>
      <c r="OA1" s="168"/>
      <c r="OB1" s="168"/>
      <c r="OC1" s="168"/>
      <c r="OD1" s="168"/>
      <c r="OE1" s="168"/>
      <c r="OF1" s="168"/>
      <c r="OG1" s="168"/>
      <c r="OH1" s="168"/>
      <c r="OI1" s="168"/>
      <c r="OJ1" s="168"/>
      <c r="OK1" s="168"/>
      <c r="OL1" s="168"/>
      <c r="OM1" s="168"/>
      <c r="ON1" s="168"/>
      <c r="OO1" s="168"/>
      <c r="OP1" s="168"/>
      <c r="OQ1" s="168"/>
      <c r="OR1" s="168"/>
      <c r="OS1" s="168"/>
      <c r="OT1" s="168"/>
      <c r="OU1" s="168"/>
      <c r="OV1" s="168"/>
      <c r="OW1" s="168"/>
      <c r="OX1" s="168"/>
      <c r="OY1" s="168"/>
      <c r="OZ1" s="168"/>
      <c r="PA1" s="168"/>
      <c r="PB1" s="168"/>
      <c r="PC1" s="168"/>
      <c r="PD1" s="168"/>
      <c r="PE1" s="168"/>
      <c r="PF1" s="168"/>
      <c r="PG1" s="168"/>
      <c r="PH1" s="168"/>
      <c r="PI1" s="168"/>
      <c r="PJ1" s="168"/>
      <c r="PK1" s="168"/>
      <c r="PL1" s="168"/>
      <c r="PM1" s="168"/>
      <c r="PN1" s="168"/>
      <c r="PO1" s="168"/>
      <c r="PP1" s="168"/>
      <c r="PQ1" s="168"/>
      <c r="PR1" s="168"/>
      <c r="PS1" s="168"/>
      <c r="PT1" s="168"/>
      <c r="PU1" s="168"/>
      <c r="PV1" s="168"/>
      <c r="PW1" s="168"/>
      <c r="PX1" s="168"/>
      <c r="PY1" s="168"/>
      <c r="PZ1" s="168"/>
      <c r="QA1" s="168"/>
      <c r="QB1" s="168"/>
      <c r="QC1" s="168"/>
      <c r="QD1" s="168"/>
      <c r="QE1" s="168"/>
      <c r="QF1" s="168"/>
      <c r="QG1" s="168"/>
      <c r="QH1" s="168"/>
      <c r="QI1" s="168"/>
      <c r="QJ1" s="168"/>
      <c r="QK1" s="168"/>
      <c r="QL1" s="168"/>
      <c r="QM1" s="168"/>
      <c r="QN1" s="168"/>
      <c r="QO1" s="168"/>
      <c r="QP1" s="168"/>
      <c r="QQ1" s="168"/>
      <c r="QR1" s="168"/>
      <c r="QS1" s="168"/>
      <c r="QT1" s="168"/>
      <c r="QU1" s="168"/>
      <c r="QV1" s="168"/>
      <c r="QW1" s="168"/>
      <c r="QX1" s="168"/>
      <c r="QY1" s="168"/>
      <c r="QZ1" s="168"/>
      <c r="RA1" s="168"/>
      <c r="RB1" s="168"/>
      <c r="RC1" s="168"/>
      <c r="RD1" s="168"/>
      <c r="RE1" s="168"/>
      <c r="RF1" s="168"/>
      <c r="RG1" s="168"/>
      <c r="RH1" s="168"/>
      <c r="RI1" s="168"/>
      <c r="RJ1" s="168"/>
      <c r="RK1" s="168"/>
      <c r="RL1" s="168"/>
      <c r="RM1" s="168"/>
      <c r="RN1" s="168"/>
      <c r="RO1" s="168"/>
      <c r="RP1" s="168"/>
      <c r="RQ1" s="168"/>
      <c r="RR1" s="168"/>
      <c r="RS1" s="168"/>
      <c r="RT1" s="168"/>
      <c r="RU1" s="168"/>
      <c r="RV1" s="168"/>
      <c r="RW1" s="168"/>
      <c r="RX1" s="168"/>
      <c r="RY1" s="168"/>
      <c r="RZ1" s="168"/>
      <c r="SA1" s="168"/>
      <c r="SB1" s="168"/>
      <c r="SC1" s="168"/>
      <c r="SD1" s="168"/>
      <c r="SE1" s="168"/>
      <c r="SF1" s="168"/>
      <c r="SG1" s="168"/>
      <c r="SH1" s="168"/>
      <c r="SI1" s="168"/>
      <c r="SJ1" s="168"/>
      <c r="SK1" s="168"/>
      <c r="SL1" s="168"/>
      <c r="SM1" s="168"/>
      <c r="SN1" s="168"/>
      <c r="SO1" s="168"/>
      <c r="SP1" s="168"/>
      <c r="SQ1" s="168"/>
      <c r="SR1" s="168"/>
    </row>
    <row r="2" spans="1:512" x14ac:dyDescent="0.2">
      <c r="C2" s="165"/>
      <c r="D2" s="165"/>
      <c r="E2" s="170"/>
      <c r="F2" s="169"/>
    </row>
    <row r="3" spans="1:512" x14ac:dyDescent="0.2">
      <c r="A3" s="166" t="s">
        <v>393</v>
      </c>
      <c r="E3" s="169"/>
      <c r="F3" s="169"/>
    </row>
    <row r="4" spans="1:512" x14ac:dyDescent="0.2">
      <c r="E4" s="169"/>
      <c r="F4" s="169"/>
    </row>
    <row r="5" spans="1:512" s="379" customFormat="1" ht="27" customHeight="1" x14ac:dyDescent="0.2">
      <c r="A5" s="385" t="s">
        <v>375</v>
      </c>
      <c r="B5" s="481" t="s">
        <v>374</v>
      </c>
      <c r="C5" s="482"/>
      <c r="D5" s="482"/>
      <c r="E5" s="483"/>
      <c r="F5" s="380"/>
    </row>
    <row r="6" spans="1:512" x14ac:dyDescent="0.2">
      <c r="A6" s="166"/>
      <c r="B6" s="378"/>
      <c r="C6" s="379"/>
      <c r="D6" s="379"/>
      <c r="E6" s="380"/>
      <c r="F6" s="169"/>
    </row>
    <row r="7" spans="1:512" x14ac:dyDescent="0.2">
      <c r="A7" s="166" t="s">
        <v>394</v>
      </c>
      <c r="B7" s="378"/>
      <c r="C7" s="379"/>
      <c r="D7" s="379"/>
      <c r="E7" s="380"/>
      <c r="F7" s="169"/>
    </row>
    <row r="8" spans="1:512" x14ac:dyDescent="0.2">
      <c r="A8" s="166"/>
      <c r="B8" s="378"/>
      <c r="C8" s="379"/>
      <c r="D8" s="379"/>
      <c r="E8" s="380"/>
      <c r="F8" s="169"/>
    </row>
    <row r="9" spans="1:512" s="379" customFormat="1" ht="27" customHeight="1" x14ac:dyDescent="0.2">
      <c r="A9" s="385" t="s">
        <v>376</v>
      </c>
      <c r="B9" s="481" t="s">
        <v>420</v>
      </c>
      <c r="C9" s="482"/>
      <c r="D9" s="482"/>
      <c r="E9" s="483"/>
      <c r="F9" s="380"/>
    </row>
    <row r="10" spans="1:512" s="379" customFormat="1" ht="27" customHeight="1" x14ac:dyDescent="0.2">
      <c r="A10" s="385" t="s">
        <v>377</v>
      </c>
      <c r="B10" s="481" t="s">
        <v>421</v>
      </c>
      <c r="C10" s="482"/>
      <c r="D10" s="482"/>
      <c r="E10" s="483"/>
      <c r="F10" s="380"/>
    </row>
    <row r="11" spans="1:512" s="379" customFormat="1" ht="27" customHeight="1" x14ac:dyDescent="0.2">
      <c r="A11" s="385" t="s">
        <v>378</v>
      </c>
      <c r="B11" s="481" t="s">
        <v>422</v>
      </c>
      <c r="C11" s="482"/>
      <c r="D11" s="482"/>
      <c r="E11" s="483"/>
      <c r="F11" s="380"/>
    </row>
    <row r="12" spans="1:512" s="379" customFormat="1" ht="27" customHeight="1" x14ac:dyDescent="0.2">
      <c r="A12" s="385" t="s">
        <v>379</v>
      </c>
      <c r="B12" s="481" t="s">
        <v>423</v>
      </c>
      <c r="C12" s="482"/>
      <c r="D12" s="482"/>
      <c r="E12" s="483"/>
      <c r="F12" s="380"/>
    </row>
    <row r="13" spans="1:512" s="379" customFormat="1" ht="27" customHeight="1" x14ac:dyDescent="0.2">
      <c r="A13" s="385" t="s">
        <v>380</v>
      </c>
      <c r="B13" s="481" t="s">
        <v>424</v>
      </c>
      <c r="C13" s="482"/>
      <c r="D13" s="482"/>
      <c r="E13" s="483"/>
      <c r="F13" s="380"/>
    </row>
    <row r="14" spans="1:512" s="379" customFormat="1" ht="27" customHeight="1" x14ac:dyDescent="0.2">
      <c r="A14" s="385" t="s">
        <v>381</v>
      </c>
      <c r="B14" s="481" t="s">
        <v>425</v>
      </c>
      <c r="C14" s="482"/>
      <c r="D14" s="482"/>
      <c r="E14" s="483"/>
      <c r="F14" s="380"/>
    </row>
    <row r="15" spans="1:512" s="379" customFormat="1" ht="27" customHeight="1" x14ac:dyDescent="0.2">
      <c r="A15" s="385" t="s">
        <v>382</v>
      </c>
      <c r="B15" s="481" t="s">
        <v>426</v>
      </c>
      <c r="C15" s="482"/>
      <c r="D15" s="482"/>
      <c r="E15" s="483"/>
      <c r="F15" s="380"/>
    </row>
    <row r="16" spans="1:512" x14ac:dyDescent="0.2">
      <c r="A16" s="166"/>
      <c r="B16" s="378"/>
      <c r="C16" s="379"/>
      <c r="D16" s="379"/>
      <c r="E16" s="380"/>
      <c r="F16" s="169"/>
    </row>
    <row r="17" spans="1:6" x14ac:dyDescent="0.2">
      <c r="A17" s="166" t="s">
        <v>395</v>
      </c>
      <c r="B17" s="378"/>
      <c r="C17" s="379"/>
      <c r="D17" s="379"/>
      <c r="E17" s="380"/>
      <c r="F17" s="169"/>
    </row>
    <row r="18" spans="1:6" x14ac:dyDescent="0.2">
      <c r="A18" s="166"/>
      <c r="B18" s="378"/>
      <c r="C18" s="379"/>
      <c r="D18" s="379"/>
      <c r="E18" s="380"/>
      <c r="F18" s="169"/>
    </row>
    <row r="19" spans="1:6" s="379" customFormat="1" ht="27" customHeight="1" x14ac:dyDescent="0.2">
      <c r="A19" s="385" t="s">
        <v>383</v>
      </c>
      <c r="B19" s="481" t="s">
        <v>427</v>
      </c>
      <c r="C19" s="482"/>
      <c r="D19" s="482"/>
      <c r="E19" s="483"/>
      <c r="F19" s="380"/>
    </row>
    <row r="20" spans="1:6" s="379" customFormat="1" ht="27" customHeight="1" x14ac:dyDescent="0.2">
      <c r="A20" s="385" t="s">
        <v>384</v>
      </c>
      <c r="B20" s="481" t="s">
        <v>428</v>
      </c>
      <c r="C20" s="482"/>
      <c r="D20" s="482"/>
      <c r="E20" s="483"/>
      <c r="F20" s="380"/>
    </row>
    <row r="21" spans="1:6" s="379" customFormat="1" ht="27" customHeight="1" x14ac:dyDescent="0.2">
      <c r="A21" s="385" t="s">
        <v>385</v>
      </c>
      <c r="B21" s="481" t="s">
        <v>429</v>
      </c>
      <c r="C21" s="482"/>
      <c r="D21" s="482"/>
      <c r="E21" s="483"/>
      <c r="F21" s="380"/>
    </row>
    <row r="22" spans="1:6" x14ac:dyDescent="0.2">
      <c r="A22" s="166"/>
      <c r="B22" s="378"/>
      <c r="C22" s="379"/>
      <c r="D22" s="379"/>
      <c r="E22" s="380"/>
      <c r="F22" s="169"/>
    </row>
    <row r="23" spans="1:6" x14ac:dyDescent="0.2">
      <c r="A23" s="166" t="s">
        <v>396</v>
      </c>
      <c r="B23" s="378"/>
      <c r="C23" s="379"/>
      <c r="D23" s="379"/>
      <c r="E23" s="380"/>
      <c r="F23" s="169"/>
    </row>
    <row r="24" spans="1:6" x14ac:dyDescent="0.2">
      <c r="A24" s="166"/>
      <c r="B24" s="378"/>
      <c r="C24" s="379"/>
      <c r="D24" s="379"/>
      <c r="E24" s="380"/>
      <c r="F24" s="169"/>
    </row>
    <row r="25" spans="1:6" s="379" customFormat="1" ht="27" customHeight="1" x14ac:dyDescent="0.2">
      <c r="A25" s="385" t="s">
        <v>386</v>
      </c>
      <c r="B25" s="481" t="s">
        <v>430</v>
      </c>
      <c r="C25" s="482"/>
      <c r="D25" s="482"/>
      <c r="E25" s="483"/>
      <c r="F25" s="380"/>
    </row>
    <row r="26" spans="1:6" s="379" customFormat="1" ht="27" customHeight="1" x14ac:dyDescent="0.2">
      <c r="A26" s="385" t="s">
        <v>387</v>
      </c>
      <c r="B26" s="481" t="s">
        <v>431</v>
      </c>
      <c r="C26" s="482"/>
      <c r="D26" s="482"/>
      <c r="E26" s="483"/>
      <c r="F26" s="380"/>
    </row>
    <row r="27" spans="1:6" s="379" customFormat="1" ht="27" customHeight="1" x14ac:dyDescent="0.2">
      <c r="A27" s="385" t="s">
        <v>388</v>
      </c>
      <c r="B27" s="481" t="s">
        <v>432</v>
      </c>
      <c r="C27" s="482"/>
      <c r="D27" s="482"/>
      <c r="E27" s="483"/>
      <c r="F27" s="380"/>
    </row>
    <row r="28" spans="1:6" s="379" customFormat="1" ht="27" customHeight="1" x14ac:dyDescent="0.2">
      <c r="A28" s="385" t="s">
        <v>389</v>
      </c>
      <c r="B28" s="481" t="s">
        <v>433</v>
      </c>
      <c r="C28" s="482"/>
      <c r="D28" s="482"/>
      <c r="E28" s="483"/>
      <c r="F28" s="380"/>
    </row>
    <row r="29" spans="1:6" s="379" customFormat="1" ht="27" customHeight="1" x14ac:dyDescent="0.2">
      <c r="A29" s="385" t="s">
        <v>390</v>
      </c>
      <c r="B29" s="481" t="s">
        <v>434</v>
      </c>
      <c r="C29" s="482"/>
      <c r="D29" s="482"/>
      <c r="E29" s="483"/>
      <c r="F29" s="380"/>
    </row>
    <row r="30" spans="1:6" x14ac:dyDescent="0.2">
      <c r="A30" s="166"/>
      <c r="B30" s="378"/>
      <c r="C30" s="379"/>
      <c r="D30" s="379"/>
      <c r="E30" s="380"/>
      <c r="F30" s="169"/>
    </row>
    <row r="31" spans="1:6" x14ac:dyDescent="0.2">
      <c r="A31" s="166" t="s">
        <v>26</v>
      </c>
      <c r="B31" s="378"/>
      <c r="C31" s="379"/>
      <c r="D31" s="379"/>
      <c r="E31" s="380"/>
      <c r="F31" s="169"/>
    </row>
    <row r="32" spans="1:6" x14ac:dyDescent="0.2">
      <c r="A32" s="166"/>
      <c r="B32" s="378"/>
      <c r="C32" s="379"/>
      <c r="D32" s="379"/>
      <c r="E32" s="380"/>
      <c r="F32" s="169"/>
    </row>
    <row r="33" spans="1:6" s="379" customFormat="1" ht="27" customHeight="1" x14ac:dyDescent="0.2">
      <c r="A33" s="385" t="s">
        <v>391</v>
      </c>
      <c r="B33" s="481" t="s">
        <v>435</v>
      </c>
      <c r="C33" s="482"/>
      <c r="D33" s="482"/>
      <c r="E33" s="483"/>
      <c r="F33" s="380"/>
    </row>
    <row r="34" spans="1:6" s="379" customFormat="1" ht="27" customHeight="1" x14ac:dyDescent="0.2">
      <c r="A34" s="385" t="s">
        <v>392</v>
      </c>
      <c r="B34" s="481" t="s">
        <v>436</v>
      </c>
      <c r="C34" s="482"/>
      <c r="D34" s="482"/>
      <c r="E34" s="483"/>
      <c r="F34" s="380"/>
    </row>
  </sheetData>
  <mergeCells count="18"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  <mergeCell ref="B5:E5"/>
    <mergeCell ref="B12:E12"/>
    <mergeCell ref="B13:E13"/>
    <mergeCell ref="B14:E14"/>
    <mergeCell ref="B19:E19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C1:AD35"/>
  <sheetViews>
    <sheetView showWhiteSpace="0" view="pageLayout" zoomScale="85" zoomScaleNormal="100" zoomScaleSheetLayoutView="90" zoomScalePageLayoutView="85" workbookViewId="0">
      <selection sqref="A1:B1048576"/>
    </sheetView>
  </sheetViews>
  <sheetFormatPr baseColWidth="10" defaultColWidth="11.42578125" defaultRowHeight="12.75" x14ac:dyDescent="0.2"/>
  <cols>
    <col min="1" max="2" width="11.42578125" style="171"/>
    <col min="3" max="3" width="41.28515625" style="29" customWidth="1"/>
    <col min="4" max="25" width="7" style="29" customWidth="1"/>
    <col min="26" max="26" width="1.7109375" style="150" customWidth="1"/>
    <col min="27" max="30" width="10.7109375" customWidth="1"/>
    <col min="31" max="16384" width="11.42578125" style="171"/>
  </cols>
  <sheetData>
    <row r="1" spans="3:30" s="176" customFormat="1" ht="15.75" x14ac:dyDescent="0.2">
      <c r="C1" s="342" t="s">
        <v>546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7"/>
    </row>
    <row r="2" spans="3:30" s="176" customFormat="1" ht="15.75" x14ac:dyDescent="0.2">
      <c r="C2" s="342" t="s">
        <v>535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7"/>
    </row>
    <row r="3" spans="3:30" s="154" customFormat="1" ht="15.75" x14ac:dyDescent="0.25">
      <c r="C3" s="343" t="s">
        <v>355</v>
      </c>
      <c r="Z3" s="149"/>
    </row>
    <row r="4" spans="3:30" ht="13.5" thickBot="1" x14ac:dyDescent="0.25">
      <c r="N4" s="30"/>
      <c r="Y4" s="30"/>
    </row>
    <row r="5" spans="3:30" s="98" customFormat="1" ht="26.25" customHeight="1" x14ac:dyDescent="0.2">
      <c r="C5" s="241" t="s">
        <v>10</v>
      </c>
      <c r="D5" s="525" t="s">
        <v>547</v>
      </c>
      <c r="E5" s="526"/>
      <c r="F5" s="526"/>
      <c r="G5" s="526"/>
      <c r="H5" s="526"/>
      <c r="I5" s="526"/>
      <c r="J5" s="526"/>
      <c r="K5" s="526"/>
      <c r="L5" s="526"/>
      <c r="M5" s="526"/>
      <c r="N5" s="527"/>
      <c r="O5" s="525" t="s">
        <v>548</v>
      </c>
      <c r="P5" s="526"/>
      <c r="Q5" s="526"/>
      <c r="R5" s="526"/>
      <c r="S5" s="526"/>
      <c r="T5" s="526"/>
      <c r="U5" s="526"/>
      <c r="V5" s="526"/>
      <c r="W5" s="526"/>
      <c r="X5" s="526"/>
      <c r="Y5" s="527"/>
      <c r="Z5" s="151"/>
    </row>
    <row r="6" spans="3:30" s="99" customFormat="1" ht="99.95" customHeight="1" x14ac:dyDescent="0.2">
      <c r="C6" s="242" t="s">
        <v>9</v>
      </c>
      <c r="D6" s="243" t="s">
        <v>356</v>
      </c>
      <c r="E6" s="243" t="s">
        <v>135</v>
      </c>
      <c r="F6" s="244" t="s">
        <v>313</v>
      </c>
      <c r="G6" s="244" t="s">
        <v>306</v>
      </c>
      <c r="H6" s="244" t="s">
        <v>315</v>
      </c>
      <c r="I6" s="244" t="s">
        <v>316</v>
      </c>
      <c r="J6" s="244" t="s">
        <v>317</v>
      </c>
      <c r="K6" s="244" t="s">
        <v>324</v>
      </c>
      <c r="L6" s="245" t="s">
        <v>319</v>
      </c>
      <c r="M6" s="246" t="s">
        <v>321</v>
      </c>
      <c r="N6" s="247" t="s">
        <v>323</v>
      </c>
      <c r="O6" s="243" t="s">
        <v>356</v>
      </c>
      <c r="P6" s="243" t="s">
        <v>135</v>
      </c>
      <c r="Q6" s="244" t="s">
        <v>313</v>
      </c>
      <c r="R6" s="244" t="s">
        <v>306</v>
      </c>
      <c r="S6" s="244" t="s">
        <v>315</v>
      </c>
      <c r="T6" s="244" t="s">
        <v>316</v>
      </c>
      <c r="U6" s="244" t="s">
        <v>317</v>
      </c>
      <c r="V6" s="244" t="s">
        <v>324</v>
      </c>
      <c r="W6" s="245" t="s">
        <v>319</v>
      </c>
      <c r="X6" s="246" t="s">
        <v>321</v>
      </c>
      <c r="Y6" s="247" t="s">
        <v>322</v>
      </c>
      <c r="Z6" s="152"/>
    </row>
    <row r="7" spans="3:30" x14ac:dyDescent="0.2"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42"/>
      <c r="O7" s="31"/>
      <c r="P7" s="31"/>
      <c r="Q7" s="31"/>
      <c r="R7" s="31"/>
      <c r="S7" s="31"/>
      <c r="T7" s="31"/>
      <c r="U7" s="31"/>
      <c r="V7" s="31"/>
      <c r="W7" s="31"/>
      <c r="X7" s="31"/>
      <c r="Y7" s="42"/>
      <c r="AC7" s="171"/>
      <c r="AD7" s="171"/>
    </row>
    <row r="8" spans="3:30" x14ac:dyDescent="0.2">
      <c r="C8" s="36" t="s">
        <v>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153"/>
      <c r="AC8" s="171"/>
      <c r="AD8" s="171"/>
    </row>
    <row r="9" spans="3:30" x14ac:dyDescent="0.2">
      <c r="C9" s="35" t="s">
        <v>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42"/>
      <c r="O9" s="31"/>
      <c r="P9" s="31"/>
      <c r="Q9" s="31"/>
      <c r="R9" s="31"/>
      <c r="S9" s="31"/>
      <c r="T9" s="31"/>
      <c r="U9" s="31"/>
      <c r="V9" s="31"/>
      <c r="W9" s="31"/>
      <c r="X9" s="31"/>
      <c r="Y9" s="42"/>
      <c r="AC9" s="171"/>
      <c r="AD9" s="171"/>
    </row>
    <row r="10" spans="3:30" x14ac:dyDescent="0.2">
      <c r="C10" s="35" t="s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42"/>
      <c r="AC10" s="171"/>
      <c r="AD10" s="171"/>
    </row>
    <row r="11" spans="3:30" x14ac:dyDescent="0.2">
      <c r="C11" s="35" t="s">
        <v>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42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42"/>
      <c r="AC11" s="171"/>
      <c r="AD11" s="171"/>
    </row>
    <row r="12" spans="3:30" x14ac:dyDescent="0.2">
      <c r="C12" s="35" t="s">
        <v>12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2"/>
      <c r="AC12" s="171"/>
      <c r="AD12" s="171"/>
    </row>
    <row r="13" spans="3:30" x14ac:dyDescent="0.2">
      <c r="C13" s="35" t="s">
        <v>12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2"/>
      <c r="AC13" s="171"/>
      <c r="AD13" s="171"/>
    </row>
    <row r="14" spans="3:30" x14ac:dyDescent="0.2">
      <c r="C14" s="35" t="s">
        <v>13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2"/>
      <c r="AC14" s="171"/>
      <c r="AD14" s="171"/>
    </row>
    <row r="15" spans="3:30" x14ac:dyDescent="0.2">
      <c r="C15" s="14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2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42"/>
      <c r="AC15" s="171"/>
      <c r="AD15" s="171"/>
    </row>
    <row r="16" spans="3:30" x14ac:dyDescent="0.2">
      <c r="C16" s="36" t="s">
        <v>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153"/>
      <c r="AC16" s="171"/>
      <c r="AD16" s="171"/>
    </row>
    <row r="17" spans="3:30" x14ac:dyDescent="0.2">
      <c r="C17" s="35" t="s">
        <v>14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2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42"/>
      <c r="AC17" s="171"/>
      <c r="AD17" s="171"/>
    </row>
    <row r="18" spans="3:30" x14ac:dyDescent="0.2">
      <c r="C18" s="35" t="s">
        <v>15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42"/>
      <c r="AC18" s="171"/>
      <c r="AD18" s="171"/>
    </row>
    <row r="19" spans="3:30" x14ac:dyDescent="0.2">
      <c r="C19" s="35" t="s">
        <v>16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42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42"/>
      <c r="AC19" s="171"/>
      <c r="AD19" s="171"/>
    </row>
    <row r="20" spans="3:30" x14ac:dyDescent="0.2">
      <c r="C20" s="35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4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42"/>
      <c r="AC20" s="171"/>
      <c r="AD20" s="171"/>
    </row>
    <row r="21" spans="3:30" x14ac:dyDescent="0.2">
      <c r="C21" s="36" t="s">
        <v>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  <c r="Z21" s="153"/>
      <c r="AC21" s="171"/>
      <c r="AD21" s="171"/>
    </row>
    <row r="22" spans="3:30" x14ac:dyDescent="0.2">
      <c r="C22" s="35" t="s">
        <v>17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42"/>
      <c r="AC22" s="171"/>
      <c r="AD22" s="171"/>
    </row>
    <row r="23" spans="3:30" x14ac:dyDescent="0.2">
      <c r="C23" s="35" t="s">
        <v>12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4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2"/>
      <c r="AC23" s="171"/>
      <c r="AD23" s="171"/>
    </row>
    <row r="24" spans="3:30" x14ac:dyDescent="0.2">
      <c r="C24" s="35" t="s">
        <v>18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2"/>
      <c r="AC24" s="171"/>
      <c r="AD24" s="171"/>
    </row>
    <row r="25" spans="3:30" x14ac:dyDescent="0.2">
      <c r="C25" s="3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42"/>
      <c r="AC25" s="171"/>
      <c r="AD25" s="171"/>
    </row>
    <row r="26" spans="3:30" x14ac:dyDescent="0.2">
      <c r="C26" s="36" t="s">
        <v>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  <c r="Z26" s="153"/>
      <c r="AC26" s="171"/>
      <c r="AD26" s="171"/>
    </row>
    <row r="27" spans="3:30" x14ac:dyDescent="0.2">
      <c r="C27" s="35" t="s">
        <v>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42"/>
      <c r="AC27" s="171"/>
      <c r="AD27" s="171"/>
    </row>
    <row r="28" spans="3:30" x14ac:dyDescent="0.2">
      <c r="C28" s="35" t="s">
        <v>12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42"/>
      <c r="AC28" s="171"/>
      <c r="AD28" s="171"/>
    </row>
    <row r="29" spans="3:30" x14ac:dyDescent="0.2">
      <c r="C29" s="35" t="s">
        <v>20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2"/>
      <c r="AC29" s="171"/>
      <c r="AD29" s="171"/>
    </row>
    <row r="30" spans="3:30" ht="13.5" thickBot="1" x14ac:dyDescent="0.25">
      <c r="C30" s="3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2"/>
      <c r="AC30" s="171"/>
      <c r="AD30" s="171"/>
    </row>
    <row r="31" spans="3:30" ht="13.5" thickBot="1" x14ac:dyDescent="0.25">
      <c r="C31" s="44" t="s">
        <v>25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153"/>
      <c r="AC31" s="171"/>
      <c r="AD31" s="171"/>
    </row>
    <row r="32" spans="3:30" x14ac:dyDescent="0.2">
      <c r="C32" s="1" t="s">
        <v>320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7"/>
      <c r="S32" s="150"/>
      <c r="T32"/>
      <c r="U32"/>
      <c r="V32" s="171"/>
      <c r="W32" s="171"/>
      <c r="X32" s="171"/>
      <c r="Y32" s="171"/>
      <c r="Z32" s="171"/>
      <c r="AA32" s="171"/>
      <c r="AB32" s="171"/>
      <c r="AC32" s="171"/>
      <c r="AD32" s="171"/>
    </row>
    <row r="33" spans="3:30" x14ac:dyDescent="0.2">
      <c r="C33" s="29" t="s">
        <v>314</v>
      </c>
      <c r="R33" s="171"/>
      <c r="S33" s="150"/>
      <c r="T33"/>
      <c r="U33"/>
      <c r="V33"/>
      <c r="W33"/>
      <c r="X33" s="171"/>
      <c r="Y33" s="171"/>
      <c r="Z33" s="171"/>
      <c r="AA33" s="171"/>
      <c r="AB33" s="171"/>
      <c r="AC33" s="171"/>
      <c r="AD33" s="171"/>
    </row>
    <row r="34" spans="3:30" x14ac:dyDescent="0.2">
      <c r="C34" s="29" t="s">
        <v>318</v>
      </c>
      <c r="R34" s="171"/>
      <c r="S34" s="150"/>
      <c r="T34"/>
      <c r="U34"/>
      <c r="V34"/>
      <c r="W34"/>
      <c r="X34" s="171"/>
      <c r="Y34" s="171"/>
      <c r="Z34" s="171"/>
      <c r="AA34" s="171"/>
      <c r="AB34" s="171"/>
      <c r="AC34" s="171"/>
      <c r="AD34" s="171"/>
    </row>
    <row r="35" spans="3:30" x14ac:dyDescent="0.2">
      <c r="C35" s="29" t="s">
        <v>325</v>
      </c>
    </row>
  </sheetData>
  <mergeCells count="2">
    <mergeCell ref="D5:N5"/>
    <mergeCell ref="O5:Y5"/>
  </mergeCells>
  <printOptions horizontalCentered="1"/>
  <pageMargins left="0.25" right="0.25" top="0.75" bottom="0.75" header="0.3" footer="0.3"/>
  <pageSetup paperSize="9" scale="55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tabColor rgb="FFFFFF00"/>
    <pageSetUpPr fitToPage="1"/>
  </sheetPr>
  <dimension ref="A1:X26"/>
  <sheetViews>
    <sheetView showWhiteSpace="0" view="pageLayout" zoomScale="90" zoomScaleNormal="100" zoomScaleSheetLayoutView="100" zoomScalePageLayoutView="90" workbookViewId="0">
      <selection activeCell="B40" sqref="B40"/>
    </sheetView>
  </sheetViews>
  <sheetFormatPr baseColWidth="10" defaultColWidth="11.42578125" defaultRowHeight="12" x14ac:dyDescent="0.2"/>
  <cols>
    <col min="1" max="1" width="34.7109375" style="171" customWidth="1"/>
    <col min="2" max="2" width="32.42578125" style="171" customWidth="1"/>
    <col min="3" max="3" width="62" style="3" customWidth="1"/>
    <col min="4" max="11" width="14.7109375" style="3" customWidth="1"/>
    <col min="12" max="16384" width="11.42578125" style="3"/>
  </cols>
  <sheetData>
    <row r="1" spans="1:24" s="174" customFormat="1" ht="15.75" x14ac:dyDescent="0.25">
      <c r="C1" s="148"/>
      <c r="D1" s="179"/>
      <c r="E1" s="178"/>
      <c r="F1" s="178"/>
      <c r="G1" s="178"/>
      <c r="H1" s="178"/>
      <c r="J1" s="175"/>
      <c r="K1" s="175"/>
    </row>
    <row r="2" spans="1:24" s="176" customFormat="1" ht="15.75" x14ac:dyDescent="0.2">
      <c r="C2" s="172" t="s">
        <v>535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s="101" customFormat="1" ht="12.75" thickBot="1" x14ac:dyDescent="0.25">
      <c r="A3" s="171"/>
      <c r="B3" s="171"/>
      <c r="C3" s="9"/>
      <c r="D3" s="11"/>
      <c r="G3" s="11"/>
    </row>
    <row r="4" spans="1:24" ht="24.75" customHeight="1" thickBot="1" x14ac:dyDescent="0.25">
      <c r="A4" s="532" t="s">
        <v>104</v>
      </c>
      <c r="B4" s="534" t="s">
        <v>105</v>
      </c>
      <c r="C4" s="248" t="s">
        <v>10</v>
      </c>
      <c r="D4" s="528" t="s">
        <v>414</v>
      </c>
      <c r="E4" s="528"/>
      <c r="F4" s="529" t="s">
        <v>549</v>
      </c>
      <c r="G4" s="531"/>
      <c r="H4" s="529" t="s">
        <v>550</v>
      </c>
      <c r="I4" s="530"/>
      <c r="J4" s="529" t="s">
        <v>551</v>
      </c>
      <c r="K4" s="530"/>
    </row>
    <row r="5" spans="1:24" s="86" customFormat="1" ht="24" customHeight="1" thickBot="1" x14ac:dyDescent="0.25">
      <c r="A5" s="533"/>
      <c r="B5" s="535"/>
      <c r="C5" s="249" t="s">
        <v>9</v>
      </c>
      <c r="D5" s="250" t="s">
        <v>153</v>
      </c>
      <c r="E5" s="251" t="s">
        <v>27</v>
      </c>
      <c r="F5" s="249" t="s">
        <v>153</v>
      </c>
      <c r="G5" s="252" t="s">
        <v>27</v>
      </c>
      <c r="H5" s="249" t="s">
        <v>153</v>
      </c>
      <c r="I5" s="252" t="s">
        <v>27</v>
      </c>
      <c r="J5" s="249" t="s">
        <v>153</v>
      </c>
      <c r="K5" s="252" t="s">
        <v>27</v>
      </c>
    </row>
    <row r="6" spans="1:24" s="459" customFormat="1" ht="12.75" thickBot="1" x14ac:dyDescent="0.25">
      <c r="A6" s="455" t="s">
        <v>585</v>
      </c>
      <c r="B6" s="477" t="s">
        <v>586</v>
      </c>
      <c r="C6" s="460" t="s">
        <v>150</v>
      </c>
      <c r="D6" s="456">
        <v>404</v>
      </c>
      <c r="E6" s="456">
        <v>16713604</v>
      </c>
      <c r="F6" s="457">
        <v>404</v>
      </c>
      <c r="G6" s="458">
        <v>16713602</v>
      </c>
      <c r="H6" s="457">
        <v>2</v>
      </c>
      <c r="I6" s="458">
        <v>27675998</v>
      </c>
      <c r="J6" s="457">
        <v>2</v>
      </c>
      <c r="K6" s="458">
        <v>353018</v>
      </c>
    </row>
    <row r="7" spans="1:24" s="459" customFormat="1" ht="12.75" thickBot="1" x14ac:dyDescent="0.25">
      <c r="A7" s="455" t="s">
        <v>585</v>
      </c>
      <c r="B7" s="477" t="s">
        <v>590</v>
      </c>
      <c r="C7" s="460" t="s">
        <v>150</v>
      </c>
      <c r="D7" s="456">
        <v>66</v>
      </c>
      <c r="E7" s="456">
        <v>22095191</v>
      </c>
      <c r="F7" s="457">
        <v>0</v>
      </c>
      <c r="G7" s="458">
        <v>23627195</v>
      </c>
      <c r="H7" s="457">
        <v>0</v>
      </c>
      <c r="I7" s="458">
        <v>0</v>
      </c>
      <c r="J7" s="457">
        <v>0</v>
      </c>
      <c r="K7" s="458">
        <v>-1532004</v>
      </c>
    </row>
    <row r="8" spans="1:24" s="459" customFormat="1" ht="12.75" thickBot="1" x14ac:dyDescent="0.25">
      <c r="A8" s="455" t="s">
        <v>585</v>
      </c>
      <c r="B8" s="472" t="s">
        <v>667</v>
      </c>
      <c r="C8" s="460" t="s">
        <v>150</v>
      </c>
      <c r="D8" s="456">
        <v>653</v>
      </c>
      <c r="E8" s="456">
        <v>23287260.489999998</v>
      </c>
      <c r="F8" s="457">
        <v>650</v>
      </c>
      <c r="G8" s="458">
        <v>23813334.079999998</v>
      </c>
      <c r="H8" s="457">
        <v>650</v>
      </c>
      <c r="I8" s="458">
        <v>23884307.079999998</v>
      </c>
      <c r="J8" s="457">
        <v>3</v>
      </c>
      <c r="K8" s="458">
        <v>526073.58999999892</v>
      </c>
    </row>
    <row r="9" spans="1:24" s="459" customFormat="1" ht="12.75" thickBot="1" x14ac:dyDescent="0.25">
      <c r="A9" s="455" t="s">
        <v>585</v>
      </c>
      <c r="B9" s="477" t="s">
        <v>678</v>
      </c>
      <c r="C9" s="460" t="s">
        <v>150</v>
      </c>
      <c r="D9" s="456">
        <v>267</v>
      </c>
      <c r="E9" s="456">
        <v>17879739.32</v>
      </c>
      <c r="F9" s="457">
        <v>294</v>
      </c>
      <c r="G9" s="458">
        <v>18409551.800000001</v>
      </c>
      <c r="H9" s="457">
        <v>294</v>
      </c>
      <c r="I9" s="458">
        <v>18409551.800000001</v>
      </c>
      <c r="J9" s="457">
        <v>27</v>
      </c>
      <c r="K9" s="458">
        <v>529812.4800000001</v>
      </c>
    </row>
    <row r="10" spans="1:24" s="459" customFormat="1" ht="12.75" thickBot="1" x14ac:dyDescent="0.25">
      <c r="A10" s="455" t="s">
        <v>585</v>
      </c>
      <c r="B10" s="477" t="s">
        <v>679</v>
      </c>
      <c r="C10" s="460" t="s">
        <v>150</v>
      </c>
      <c r="D10" s="456">
        <v>224</v>
      </c>
      <c r="E10" s="456">
        <v>13831139</v>
      </c>
      <c r="F10" s="457">
        <v>238</v>
      </c>
      <c r="G10" s="458">
        <v>14646113</v>
      </c>
      <c r="H10" s="457"/>
      <c r="I10" s="458">
        <v>334800</v>
      </c>
      <c r="J10" s="457"/>
      <c r="K10" s="458">
        <v>-814974</v>
      </c>
    </row>
    <row r="11" spans="1:24" s="459" customFormat="1" ht="12.75" thickBot="1" x14ac:dyDescent="0.25">
      <c r="A11" s="455" t="s">
        <v>585</v>
      </c>
      <c r="B11" s="477" t="s">
        <v>680</v>
      </c>
      <c r="C11" s="460" t="s">
        <v>150</v>
      </c>
      <c r="D11" s="456">
        <v>5043</v>
      </c>
      <c r="E11" s="456">
        <v>167084839</v>
      </c>
      <c r="F11" s="457">
        <v>5225</v>
      </c>
      <c r="G11" s="458">
        <v>189871783</v>
      </c>
      <c r="H11" s="457">
        <v>0</v>
      </c>
      <c r="I11" s="458">
        <v>183583220</v>
      </c>
      <c r="J11" s="457">
        <v>0</v>
      </c>
      <c r="K11" s="458">
        <v>22786944</v>
      </c>
    </row>
    <row r="12" spans="1:24" s="459" customFormat="1" ht="12.75" thickBot="1" x14ac:dyDescent="0.25">
      <c r="A12" s="455" t="s">
        <v>585</v>
      </c>
      <c r="B12" s="477" t="s">
        <v>681</v>
      </c>
      <c r="C12" s="460" t="s">
        <v>150</v>
      </c>
      <c r="D12" s="456">
        <v>894</v>
      </c>
      <c r="E12" s="456">
        <v>50867848.739999995</v>
      </c>
      <c r="F12" s="457">
        <v>906</v>
      </c>
      <c r="G12" s="458">
        <v>52674640.739999995</v>
      </c>
      <c r="H12" s="457">
        <v>918</v>
      </c>
      <c r="I12" s="458">
        <v>54481432.739999995</v>
      </c>
      <c r="J12" s="457">
        <v>12</v>
      </c>
      <c r="K12" s="458"/>
    </row>
    <row r="13" spans="1:24" s="459" customFormat="1" ht="12.75" thickBot="1" x14ac:dyDescent="0.25">
      <c r="A13" s="455" t="s">
        <v>585</v>
      </c>
      <c r="B13" s="477" t="s">
        <v>682</v>
      </c>
      <c r="C13" s="460" t="s">
        <v>150</v>
      </c>
      <c r="D13" s="456">
        <v>313</v>
      </c>
      <c r="E13" s="456">
        <v>11242591.760000007</v>
      </c>
      <c r="F13" s="457">
        <v>313</v>
      </c>
      <c r="G13" s="458">
        <v>12653739.11999999</v>
      </c>
      <c r="H13" s="457">
        <v>313</v>
      </c>
      <c r="I13" s="458">
        <v>12653739.11999999</v>
      </c>
      <c r="J13" s="457">
        <v>2</v>
      </c>
      <c r="K13" s="458">
        <v>-1411147.3599999831</v>
      </c>
    </row>
    <row r="14" spans="1:24" s="459" customFormat="1" ht="12.75" thickBot="1" x14ac:dyDescent="0.25">
      <c r="A14" s="455" t="s">
        <v>585</v>
      </c>
      <c r="B14" s="477" t="s">
        <v>683</v>
      </c>
      <c r="C14" s="460" t="s">
        <v>150</v>
      </c>
      <c r="D14" s="456">
        <v>93</v>
      </c>
      <c r="E14" s="456">
        <v>2310084.2400000002</v>
      </c>
      <c r="F14" s="457">
        <v>93</v>
      </c>
      <c r="G14" s="458">
        <v>2380884.2400000002</v>
      </c>
      <c r="H14" s="457">
        <v>93</v>
      </c>
      <c r="I14" s="458">
        <v>2380884.2400000002</v>
      </c>
      <c r="J14" s="457">
        <v>0</v>
      </c>
      <c r="K14" s="458">
        <v>70800</v>
      </c>
    </row>
    <row r="15" spans="1:24" s="459" customFormat="1" ht="12.75" thickBot="1" x14ac:dyDescent="0.25">
      <c r="A15" s="455" t="s">
        <v>585</v>
      </c>
      <c r="B15" s="477" t="s">
        <v>684</v>
      </c>
      <c r="C15" s="460" t="s">
        <v>150</v>
      </c>
      <c r="D15" s="456">
        <v>2014</v>
      </c>
      <c r="E15" s="456">
        <v>72992253</v>
      </c>
      <c r="F15" s="457">
        <v>2014</v>
      </c>
      <c r="G15" s="458">
        <v>76626577</v>
      </c>
      <c r="H15" s="457">
        <v>2014</v>
      </c>
      <c r="I15" s="458">
        <v>80396557</v>
      </c>
      <c r="J15" s="457">
        <v>0</v>
      </c>
      <c r="K15" s="458">
        <v>-3634324</v>
      </c>
    </row>
    <row r="16" spans="1:24" s="459" customFormat="1" ht="12.75" thickBot="1" x14ac:dyDescent="0.25">
      <c r="A16" s="455" t="s">
        <v>585</v>
      </c>
      <c r="B16" s="477" t="s">
        <v>685</v>
      </c>
      <c r="C16" s="460" t="s">
        <v>150</v>
      </c>
      <c r="D16" s="456">
        <v>246</v>
      </c>
      <c r="E16" s="456">
        <v>2900264.59</v>
      </c>
      <c r="F16" s="457">
        <v>246</v>
      </c>
      <c r="G16" s="458">
        <v>2900264.59</v>
      </c>
      <c r="H16" s="457">
        <v>246</v>
      </c>
      <c r="I16" s="458">
        <v>2900347.59</v>
      </c>
      <c r="J16" s="457">
        <v>0</v>
      </c>
      <c r="K16" s="458">
        <v>0</v>
      </c>
    </row>
    <row r="17" spans="1:12" s="459" customFormat="1" ht="12.75" thickBot="1" x14ac:dyDescent="0.25">
      <c r="A17" s="455" t="s">
        <v>585</v>
      </c>
      <c r="B17" s="472" t="s">
        <v>686</v>
      </c>
      <c r="C17" s="460" t="s">
        <v>150</v>
      </c>
      <c r="D17" s="456">
        <v>759</v>
      </c>
      <c r="E17" s="456">
        <v>31306373</v>
      </c>
      <c r="F17" s="457">
        <v>759</v>
      </c>
      <c r="G17" s="458">
        <v>31342773</v>
      </c>
      <c r="H17" s="457">
        <v>759</v>
      </c>
      <c r="I17" s="458">
        <v>32140408</v>
      </c>
      <c r="J17" s="457">
        <v>759</v>
      </c>
      <c r="K17" s="458">
        <v>-36400</v>
      </c>
    </row>
    <row r="18" spans="1:12" s="459" customFormat="1" ht="36.75" thickBot="1" x14ac:dyDescent="0.25">
      <c r="A18" s="455" t="s">
        <v>585</v>
      </c>
      <c r="B18" s="477" t="s">
        <v>687</v>
      </c>
      <c r="C18" s="460" t="s">
        <v>150</v>
      </c>
      <c r="D18" s="478">
        <v>710123.47</v>
      </c>
      <c r="E18" s="478">
        <v>5593083.6400000006</v>
      </c>
      <c r="F18" s="479">
        <v>738113.47</v>
      </c>
      <c r="G18" s="480">
        <v>8087933.6400000006</v>
      </c>
      <c r="H18" s="479">
        <v>830165.47</v>
      </c>
      <c r="I18" s="480">
        <v>9097935.6400000006</v>
      </c>
      <c r="J18" s="479">
        <v>94180</v>
      </c>
      <c r="K18" s="480">
        <v>1012130</v>
      </c>
      <c r="L18" s="459" t="s">
        <v>692</v>
      </c>
    </row>
    <row r="19" spans="1:12" s="459" customFormat="1" ht="12.75" thickBot="1" x14ac:dyDescent="0.25">
      <c r="A19" s="455" t="s">
        <v>585</v>
      </c>
      <c r="B19" s="477" t="s">
        <v>688</v>
      </c>
      <c r="C19" s="460" t="s">
        <v>150</v>
      </c>
      <c r="D19" s="456">
        <v>1040</v>
      </c>
      <c r="E19" s="456">
        <v>40638817</v>
      </c>
      <c r="F19" s="457">
        <v>1040</v>
      </c>
      <c r="G19" s="458">
        <v>41954055</v>
      </c>
      <c r="H19" s="457">
        <v>1040</v>
      </c>
      <c r="I19" s="458">
        <v>43374055</v>
      </c>
      <c r="J19" s="457">
        <v>1040</v>
      </c>
      <c r="K19" s="458">
        <v>-1315238</v>
      </c>
    </row>
    <row r="20" spans="1:12" s="459" customFormat="1" ht="12.75" thickBot="1" x14ac:dyDescent="0.25">
      <c r="A20" s="455" t="s">
        <v>585</v>
      </c>
      <c r="B20" s="477" t="s">
        <v>689</v>
      </c>
      <c r="C20" s="460" t="s">
        <v>150</v>
      </c>
      <c r="D20" s="456">
        <v>288</v>
      </c>
      <c r="E20" s="456">
        <v>13675190</v>
      </c>
      <c r="F20" s="457">
        <v>305</v>
      </c>
      <c r="G20" s="458">
        <v>14392133</v>
      </c>
      <c r="H20" s="457">
        <v>305</v>
      </c>
      <c r="I20" s="458">
        <v>14352506</v>
      </c>
      <c r="J20" s="457">
        <v>17</v>
      </c>
      <c r="K20" s="458">
        <v>-716943</v>
      </c>
    </row>
    <row r="21" spans="1:12" s="459" customFormat="1" ht="12.75" thickBot="1" x14ac:dyDescent="0.25">
      <c r="A21" s="455" t="s">
        <v>585</v>
      </c>
      <c r="B21" s="477" t="s">
        <v>690</v>
      </c>
      <c r="C21" s="460" t="s">
        <v>150</v>
      </c>
      <c r="D21" s="456">
        <v>311</v>
      </c>
      <c r="E21" s="456">
        <v>15930287</v>
      </c>
      <c r="F21" s="457">
        <v>320</v>
      </c>
      <c r="G21" s="458">
        <v>16742231</v>
      </c>
      <c r="H21" s="457">
        <v>311</v>
      </c>
      <c r="I21" s="458">
        <v>16742231</v>
      </c>
      <c r="J21" s="457">
        <v>-57</v>
      </c>
      <c r="K21" s="458">
        <v>-811944</v>
      </c>
    </row>
    <row r="22" spans="1:12" s="459" customFormat="1" ht="12.75" thickBot="1" x14ac:dyDescent="0.25">
      <c r="A22" s="455" t="s">
        <v>585</v>
      </c>
      <c r="B22" s="477" t="s">
        <v>691</v>
      </c>
      <c r="C22" s="460" t="s">
        <v>150</v>
      </c>
      <c r="D22" s="456">
        <v>140</v>
      </c>
      <c r="E22" s="456">
        <v>3935315</v>
      </c>
      <c r="F22" s="457">
        <v>140</v>
      </c>
      <c r="G22" s="458">
        <v>3935315</v>
      </c>
      <c r="H22" s="457">
        <v>140</v>
      </c>
      <c r="I22" s="458">
        <v>3935315</v>
      </c>
      <c r="J22" s="457">
        <v>0</v>
      </c>
      <c r="K22" s="458">
        <v>0</v>
      </c>
    </row>
    <row r="23" spans="1:12" ht="12.75" thickBot="1" x14ac:dyDescent="0.25">
      <c r="C23" s="44" t="s">
        <v>56</v>
      </c>
      <c r="D23" s="49">
        <f>SUM(D6:D22)</f>
        <v>722878.47</v>
      </c>
      <c r="E23" s="49">
        <f t="shared" ref="E23:K23" si="0">SUM(E6:E22)</f>
        <v>512283880.77999997</v>
      </c>
      <c r="F23" s="49">
        <f t="shared" si="0"/>
        <v>751060.47</v>
      </c>
      <c r="G23" s="49">
        <f t="shared" si="0"/>
        <v>550772125.21000004</v>
      </c>
      <c r="H23" s="49">
        <f t="shared" si="0"/>
        <v>837250.47</v>
      </c>
      <c r="I23" s="49">
        <f t="shared" si="0"/>
        <v>526343288.20999998</v>
      </c>
      <c r="J23" s="49">
        <f t="shared" si="0"/>
        <v>95985</v>
      </c>
      <c r="K23" s="49">
        <f t="shared" si="0"/>
        <v>15005803.710000016</v>
      </c>
    </row>
    <row r="24" spans="1:12" x14ac:dyDescent="0.2">
      <c r="C24" s="1" t="s">
        <v>357</v>
      </c>
      <c r="D24" s="2"/>
      <c r="E24" s="2"/>
      <c r="F24" s="2"/>
      <c r="G24" s="2"/>
      <c r="H24" s="2"/>
      <c r="I24" s="2"/>
      <c r="J24" s="2"/>
      <c r="K24" s="2"/>
    </row>
    <row r="25" spans="1:12" x14ac:dyDescent="0.2">
      <c r="C25" s="1" t="s">
        <v>96</v>
      </c>
      <c r="D25" s="2"/>
      <c r="E25" s="2"/>
      <c r="F25" s="2"/>
      <c r="G25" s="2"/>
      <c r="H25" s="2"/>
      <c r="I25" s="2"/>
      <c r="J25" s="2"/>
      <c r="K25" s="2"/>
    </row>
    <row r="26" spans="1:12" x14ac:dyDescent="0.2">
      <c r="C26" s="1"/>
      <c r="D26" s="2"/>
      <c r="E26" s="2"/>
      <c r="F26" s="2"/>
      <c r="G26" s="2"/>
      <c r="H26" s="2"/>
      <c r="I26" s="2"/>
      <c r="J26" s="2"/>
      <c r="K26" s="2"/>
    </row>
  </sheetData>
  <sortState xmlns:xlrd2="http://schemas.microsoft.com/office/spreadsheetml/2017/richdata2" ref="C23:C25">
    <sortCondition ref="C23:C25"/>
  </sortState>
  <mergeCells count="6">
    <mergeCell ref="D4:E4"/>
    <mergeCell ref="H4:I4"/>
    <mergeCell ref="J4:K4"/>
    <mergeCell ref="F4:G4"/>
    <mergeCell ref="A4:A5"/>
    <mergeCell ref="B4:B5"/>
  </mergeCells>
  <phoneticPr fontId="0" type="noConversion"/>
  <printOptions horizontalCentered="1"/>
  <pageMargins left="0.25" right="0.25" top="0.75" bottom="0.75" header="0.3" footer="0.3"/>
  <pageSetup paperSize="9" scale="56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tabColor rgb="FFFFFF00"/>
    <pageSetUpPr fitToPage="1"/>
  </sheetPr>
  <dimension ref="A1:AK75"/>
  <sheetViews>
    <sheetView view="pageLayout" topLeftCell="A2" zoomScale="85" zoomScaleNormal="100" zoomScaleSheetLayoutView="80" zoomScalePageLayoutView="85" workbookViewId="0">
      <selection activeCell="C15" sqref="C15"/>
    </sheetView>
  </sheetViews>
  <sheetFormatPr baseColWidth="10" defaultColWidth="11.42578125" defaultRowHeight="12" x14ac:dyDescent="0.2"/>
  <cols>
    <col min="1" max="1" width="11.42578125" style="171"/>
    <col min="2" max="2" width="15.7109375" style="171" customWidth="1"/>
    <col min="3" max="3" width="43.7109375" style="3" customWidth="1"/>
    <col min="4" max="4" width="8.7109375" style="3" customWidth="1"/>
    <col min="5" max="5" width="8.7109375" style="101" customWidth="1"/>
    <col min="6" max="7" width="8.7109375" style="3" customWidth="1"/>
    <col min="8" max="11" width="8.7109375" style="129" customWidth="1"/>
    <col min="12" max="13" width="8.7109375" style="3" customWidth="1"/>
    <col min="14" max="14" width="8.7109375" style="101" customWidth="1"/>
    <col min="15" max="17" width="8.7109375" style="3" customWidth="1"/>
    <col min="18" max="18" width="8.7109375" style="101" customWidth="1"/>
    <col min="19" max="22" width="8.7109375" style="3" customWidth="1"/>
    <col min="23" max="26" width="8.7109375" style="129" customWidth="1"/>
    <col min="27" max="28" width="8.7109375" style="3" customWidth="1"/>
    <col min="29" max="29" width="8.7109375" style="101" customWidth="1"/>
    <col min="30" max="32" width="8.7109375" style="3" customWidth="1"/>
    <col min="33" max="33" width="8.7109375" style="101" customWidth="1"/>
    <col min="34" max="35" width="8.7109375" style="171" customWidth="1"/>
    <col min="36" max="37" width="8.7109375" style="101" customWidth="1"/>
    <col min="38" max="16384" width="11.42578125" style="3"/>
  </cols>
  <sheetData>
    <row r="1" spans="1:37" s="159" customFormat="1" x14ac:dyDescent="0.2">
      <c r="C1" s="156" t="s">
        <v>418</v>
      </c>
    </row>
    <row r="2" spans="1:37" s="159" customFormat="1" x14ac:dyDescent="0.2">
      <c r="C2" s="157" t="s">
        <v>535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</row>
    <row r="3" spans="1:37" s="156" customFormat="1" ht="12.75" thickBot="1" x14ac:dyDescent="0.25">
      <c r="C3" s="156" t="s">
        <v>358</v>
      </c>
      <c r="V3" s="158"/>
    </row>
    <row r="4" spans="1:37" ht="30.75" customHeight="1" thickBot="1" x14ac:dyDescent="0.25">
      <c r="A4" s="533" t="s">
        <v>104</v>
      </c>
      <c r="B4" s="535" t="s">
        <v>105</v>
      </c>
      <c r="C4" s="523" t="s">
        <v>60</v>
      </c>
      <c r="D4" s="543" t="s">
        <v>419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4" t="s">
        <v>552</v>
      </c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5"/>
      <c r="AH4" s="539" t="s">
        <v>553</v>
      </c>
      <c r="AI4" s="540"/>
      <c r="AJ4" s="539" t="s">
        <v>554</v>
      </c>
      <c r="AK4" s="540"/>
    </row>
    <row r="5" spans="1:37" ht="172.5" customHeight="1" x14ac:dyDescent="0.2">
      <c r="A5" s="533"/>
      <c r="B5" s="535"/>
      <c r="C5" s="541"/>
      <c r="D5" s="253" t="s">
        <v>11</v>
      </c>
      <c r="E5" s="254" t="s">
        <v>154</v>
      </c>
      <c r="F5" s="255" t="s">
        <v>285</v>
      </c>
      <c r="G5" s="255" t="s">
        <v>156</v>
      </c>
      <c r="H5" s="255" t="s">
        <v>180</v>
      </c>
      <c r="I5" s="255" t="s">
        <v>181</v>
      </c>
      <c r="J5" s="255" t="s">
        <v>182</v>
      </c>
      <c r="K5" s="255" t="s">
        <v>183</v>
      </c>
      <c r="L5" s="255" t="s">
        <v>157</v>
      </c>
      <c r="M5" s="255" t="s">
        <v>158</v>
      </c>
      <c r="N5" s="255" t="s">
        <v>159</v>
      </c>
      <c r="O5" s="255" t="s">
        <v>179</v>
      </c>
      <c r="P5" s="256" t="s">
        <v>126</v>
      </c>
      <c r="Q5" s="257" t="s">
        <v>164</v>
      </c>
      <c r="R5" s="258" t="s">
        <v>163</v>
      </c>
      <c r="S5" s="253" t="s">
        <v>11</v>
      </c>
      <c r="T5" s="254" t="s">
        <v>154</v>
      </c>
      <c r="U5" s="255" t="s">
        <v>155</v>
      </c>
      <c r="V5" s="255" t="s">
        <v>156</v>
      </c>
      <c r="W5" s="255" t="s">
        <v>180</v>
      </c>
      <c r="X5" s="255" t="s">
        <v>181</v>
      </c>
      <c r="Y5" s="255" t="s">
        <v>182</v>
      </c>
      <c r="Z5" s="255" t="s">
        <v>183</v>
      </c>
      <c r="AA5" s="255" t="s">
        <v>157</v>
      </c>
      <c r="AB5" s="255" t="s">
        <v>158</v>
      </c>
      <c r="AC5" s="255" t="s">
        <v>159</v>
      </c>
      <c r="AD5" s="255" t="s">
        <v>179</v>
      </c>
      <c r="AE5" s="256" t="s">
        <v>126</v>
      </c>
      <c r="AF5" s="257" t="s">
        <v>164</v>
      </c>
      <c r="AG5" s="258" t="s">
        <v>556</v>
      </c>
      <c r="AH5" s="259" t="s">
        <v>168</v>
      </c>
      <c r="AI5" s="259" t="s">
        <v>167</v>
      </c>
      <c r="AJ5" s="259" t="s">
        <v>11</v>
      </c>
      <c r="AK5" s="258" t="s">
        <v>555</v>
      </c>
    </row>
    <row r="6" spans="1:37" ht="15.75" customHeight="1" thickBot="1" x14ac:dyDescent="0.25">
      <c r="A6" s="533"/>
      <c r="B6" s="535"/>
      <c r="C6" s="542"/>
      <c r="D6" s="260" t="s">
        <v>61</v>
      </c>
      <c r="E6" s="261" t="s">
        <v>62</v>
      </c>
      <c r="F6" s="262" t="s">
        <v>63</v>
      </c>
      <c r="G6" s="262" t="s">
        <v>64</v>
      </c>
      <c r="H6" s="263" t="s">
        <v>65</v>
      </c>
      <c r="I6" s="263" t="s">
        <v>66</v>
      </c>
      <c r="J6" s="263" t="s">
        <v>83</v>
      </c>
      <c r="K6" s="263" t="s">
        <v>125</v>
      </c>
      <c r="L6" s="263" t="s">
        <v>162</v>
      </c>
      <c r="M6" s="263" t="s">
        <v>166</v>
      </c>
      <c r="N6" s="263" t="s">
        <v>188</v>
      </c>
      <c r="O6" s="263" t="s">
        <v>189</v>
      </c>
      <c r="P6" s="264" t="s">
        <v>191</v>
      </c>
      <c r="Q6" s="265" t="s">
        <v>192</v>
      </c>
      <c r="R6" s="266" t="s">
        <v>193</v>
      </c>
      <c r="S6" s="260" t="s">
        <v>61</v>
      </c>
      <c r="T6" s="261" t="s">
        <v>62</v>
      </c>
      <c r="U6" s="262" t="s">
        <v>63</v>
      </c>
      <c r="V6" s="262" t="s">
        <v>64</v>
      </c>
      <c r="W6" s="263" t="s">
        <v>65</v>
      </c>
      <c r="X6" s="263" t="s">
        <v>66</v>
      </c>
      <c r="Y6" s="263" t="s">
        <v>83</v>
      </c>
      <c r="Z6" s="263" t="s">
        <v>125</v>
      </c>
      <c r="AA6" s="263" t="s">
        <v>162</v>
      </c>
      <c r="AB6" s="263" t="s">
        <v>166</v>
      </c>
      <c r="AC6" s="263" t="s">
        <v>188</v>
      </c>
      <c r="AD6" s="263" t="s">
        <v>189</v>
      </c>
      <c r="AE6" s="264" t="s">
        <v>191</v>
      </c>
      <c r="AF6" s="265" t="s">
        <v>192</v>
      </c>
      <c r="AG6" s="266" t="s">
        <v>193</v>
      </c>
      <c r="AH6" s="267"/>
      <c r="AI6" s="260"/>
      <c r="AJ6" s="267"/>
      <c r="AK6" s="260"/>
    </row>
    <row r="7" spans="1:37" x14ac:dyDescent="0.2">
      <c r="A7" s="171" t="s">
        <v>587</v>
      </c>
      <c r="B7" s="171" t="s">
        <v>586</v>
      </c>
      <c r="C7" s="14" t="s">
        <v>67</v>
      </c>
      <c r="D7" s="14">
        <v>404</v>
      </c>
      <c r="E7" s="12">
        <v>28746.46</v>
      </c>
      <c r="F7" s="12">
        <v>31200</v>
      </c>
      <c r="G7" s="12"/>
      <c r="H7" s="12"/>
      <c r="I7" s="12"/>
      <c r="J7" s="12"/>
      <c r="K7" s="12"/>
      <c r="L7" s="12"/>
      <c r="M7" s="12">
        <v>59946.46</v>
      </c>
      <c r="N7" s="12">
        <v>20000</v>
      </c>
      <c r="O7" s="12"/>
      <c r="P7" s="9"/>
      <c r="Q7" s="67">
        <v>739357.52</v>
      </c>
      <c r="R7" s="15"/>
      <c r="S7" s="14">
        <v>404</v>
      </c>
      <c r="T7" s="12">
        <v>28746.46</v>
      </c>
      <c r="U7" s="12">
        <v>31200</v>
      </c>
      <c r="V7" s="12"/>
      <c r="W7" s="12"/>
      <c r="X7" s="12"/>
      <c r="Y7" s="12"/>
      <c r="Z7" s="12"/>
      <c r="AA7" s="12"/>
      <c r="AB7" s="12">
        <v>59946.46</v>
      </c>
      <c r="AC7" s="12">
        <v>20000</v>
      </c>
      <c r="AD7" s="12">
        <v>0</v>
      </c>
      <c r="AE7" s="9">
        <v>0</v>
      </c>
      <c r="AF7" s="67">
        <v>739357.52</v>
      </c>
      <c r="AG7" s="15">
        <v>404</v>
      </c>
      <c r="AH7" s="15">
        <v>0</v>
      </c>
      <c r="AI7" s="14">
        <v>0</v>
      </c>
      <c r="AJ7" s="15">
        <v>0</v>
      </c>
      <c r="AK7" s="14">
        <v>0</v>
      </c>
    </row>
    <row r="8" spans="1:37" s="171" customFormat="1" x14ac:dyDescent="0.2">
      <c r="B8" s="538" t="s">
        <v>590</v>
      </c>
      <c r="C8" s="14" t="s">
        <v>67</v>
      </c>
      <c r="D8" s="14">
        <v>66</v>
      </c>
      <c r="E8" s="12">
        <v>3756.7300000000005</v>
      </c>
      <c r="F8" s="12">
        <v>6150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9906.7300000000014</v>
      </c>
      <c r="N8" s="12">
        <v>4000</v>
      </c>
      <c r="O8" s="12">
        <v>0</v>
      </c>
      <c r="P8" s="9">
        <v>4000</v>
      </c>
      <c r="Q8" s="67">
        <v>122880.75999999998</v>
      </c>
      <c r="R8" s="15">
        <v>1656738.72</v>
      </c>
      <c r="S8" s="14">
        <v>66</v>
      </c>
      <c r="T8" s="12">
        <v>3756.7300000000005</v>
      </c>
      <c r="U8" s="12">
        <v>6150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9906.7300000000014</v>
      </c>
      <c r="AC8" s="12">
        <v>4000</v>
      </c>
      <c r="AD8" s="12">
        <v>0</v>
      </c>
      <c r="AE8" s="9">
        <v>4000</v>
      </c>
      <c r="AF8" s="67">
        <v>122880.75999999998</v>
      </c>
      <c r="AG8" s="15">
        <v>1656738.72</v>
      </c>
      <c r="AH8" s="15">
        <v>0</v>
      </c>
      <c r="AI8" s="14">
        <v>0</v>
      </c>
      <c r="AJ8" s="15">
        <v>66</v>
      </c>
      <c r="AK8" s="14">
        <v>1656738.72</v>
      </c>
    </row>
    <row r="9" spans="1:37" s="171" customFormat="1" x14ac:dyDescent="0.2">
      <c r="B9" s="538"/>
      <c r="C9" s="14" t="s">
        <v>68</v>
      </c>
      <c r="D9" s="14">
        <v>533</v>
      </c>
      <c r="E9" s="12">
        <v>19190.71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19190.71</v>
      </c>
      <c r="N9" s="12">
        <v>7200</v>
      </c>
      <c r="O9" s="12">
        <v>0</v>
      </c>
      <c r="P9" s="9">
        <v>7200</v>
      </c>
      <c r="Q9" s="67">
        <v>237488.52000000002</v>
      </c>
      <c r="R9" s="15">
        <v>15958225.279999997</v>
      </c>
      <c r="S9" s="14">
        <v>533</v>
      </c>
      <c r="T9" s="12">
        <v>19902.13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19902.13</v>
      </c>
      <c r="AC9" s="12">
        <v>7200</v>
      </c>
      <c r="AD9" s="12">
        <v>0</v>
      </c>
      <c r="AE9" s="9">
        <v>7200</v>
      </c>
      <c r="AF9" s="67">
        <v>246025.56</v>
      </c>
      <c r="AG9" s="15">
        <v>16624835.84</v>
      </c>
      <c r="AH9" s="15">
        <v>-711.42000000000007</v>
      </c>
      <c r="AI9" s="14">
        <v>-666610.56000000099</v>
      </c>
      <c r="AJ9" s="15">
        <v>533</v>
      </c>
      <c r="AK9" s="14">
        <v>15958225.279999997</v>
      </c>
    </row>
    <row r="10" spans="1:37" s="171" customFormat="1" ht="24" customHeight="1" x14ac:dyDescent="0.2">
      <c r="B10" s="536" t="s">
        <v>667</v>
      </c>
      <c r="C10" s="14" t="s">
        <v>67</v>
      </c>
      <c r="D10" s="14">
        <v>96</v>
      </c>
      <c r="E10" s="12">
        <v>6552.5233333333344</v>
      </c>
      <c r="F10" s="12">
        <v>8650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15202.523333333334</v>
      </c>
      <c r="N10" s="12">
        <v>96000</v>
      </c>
      <c r="O10" s="12">
        <v>0</v>
      </c>
      <c r="P10" s="9">
        <v>96000</v>
      </c>
      <c r="Q10" s="67">
        <v>182430.28</v>
      </c>
      <c r="R10" s="15">
        <v>2259374.2799999998</v>
      </c>
      <c r="S10" s="14">
        <v>96</v>
      </c>
      <c r="T10" s="12">
        <v>6552.5233333333344</v>
      </c>
      <c r="U10" s="12">
        <v>8650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15202.523333333334</v>
      </c>
      <c r="AC10" s="12">
        <v>96000</v>
      </c>
      <c r="AD10" s="12">
        <v>0</v>
      </c>
      <c r="AE10" s="9">
        <v>96000</v>
      </c>
      <c r="AF10" s="67">
        <v>182430.28</v>
      </c>
      <c r="AG10" s="15">
        <v>2259374.2799999998</v>
      </c>
      <c r="AH10" s="15">
        <v>0</v>
      </c>
      <c r="AI10" s="14">
        <v>0</v>
      </c>
      <c r="AJ10" s="15">
        <v>96</v>
      </c>
      <c r="AK10" s="14">
        <v>2259374.2799999998</v>
      </c>
    </row>
    <row r="11" spans="1:37" s="171" customFormat="1" x14ac:dyDescent="0.2">
      <c r="B11" s="537"/>
      <c r="C11" s="14" t="s">
        <v>68</v>
      </c>
      <c r="D11" s="14">
        <v>557</v>
      </c>
      <c r="E11" s="12">
        <v>75728.278171259793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75728.278171259793</v>
      </c>
      <c r="N11" s="12">
        <v>453320</v>
      </c>
      <c r="O11" s="12">
        <v>0</v>
      </c>
      <c r="P11" s="9">
        <v>453320</v>
      </c>
      <c r="Q11" s="67">
        <v>908739.33805511752</v>
      </c>
      <c r="R11" s="15">
        <v>19756205.719999999</v>
      </c>
      <c r="S11" s="14">
        <v>557</v>
      </c>
      <c r="T11" s="12">
        <v>75944.325514254961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75944.325514254961</v>
      </c>
      <c r="AC11" s="12">
        <v>453320</v>
      </c>
      <c r="AD11" s="12">
        <v>0</v>
      </c>
      <c r="AE11" s="9">
        <v>453320</v>
      </c>
      <c r="AF11" s="67">
        <v>911331.90617105959</v>
      </c>
      <c r="AG11" s="15">
        <v>20292867.319999997</v>
      </c>
      <c r="AH11" s="15">
        <v>2592.5681159420274</v>
      </c>
      <c r="AI11" s="14">
        <v>536661.59999999963</v>
      </c>
      <c r="AJ11" s="15">
        <v>557</v>
      </c>
      <c r="AK11" s="14">
        <v>20292867.319999997</v>
      </c>
    </row>
    <row r="12" spans="1:37" s="171" customFormat="1" x14ac:dyDescent="0.2">
      <c r="B12" s="538" t="s">
        <v>678</v>
      </c>
      <c r="C12" s="14" t="s">
        <v>67</v>
      </c>
      <c r="D12" s="14">
        <v>25</v>
      </c>
      <c r="E12" s="12">
        <v>57248.859999999993</v>
      </c>
      <c r="F12" s="12">
        <v>31720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57248.859999999993</v>
      </c>
      <c r="N12" s="12">
        <v>25000</v>
      </c>
      <c r="O12" s="12">
        <v>0</v>
      </c>
      <c r="P12" s="9">
        <v>25000</v>
      </c>
      <c r="Q12" s="67">
        <v>711986.32</v>
      </c>
      <c r="R12" s="15">
        <v>711986.32</v>
      </c>
      <c r="S12" s="14">
        <v>19</v>
      </c>
      <c r="T12" s="12">
        <v>46482.013333333336</v>
      </c>
      <c r="U12" s="12">
        <v>24910</v>
      </c>
      <c r="V12" s="12"/>
      <c r="W12" s="12"/>
      <c r="X12" s="12"/>
      <c r="Y12" s="12"/>
      <c r="Z12" s="12"/>
      <c r="AA12" s="12"/>
      <c r="AB12" s="12">
        <v>46482.013333333336</v>
      </c>
      <c r="AC12" s="12">
        <v>19000</v>
      </c>
      <c r="AD12" s="12"/>
      <c r="AE12" s="9">
        <v>19000</v>
      </c>
      <c r="AF12" s="67">
        <v>576784.15999999992</v>
      </c>
      <c r="AG12" s="15">
        <v>1514911.2</v>
      </c>
      <c r="AH12" s="15">
        <v>-85906.799999999988</v>
      </c>
      <c r="AI12" s="14">
        <v>-4</v>
      </c>
      <c r="AJ12" s="15">
        <v>19</v>
      </c>
      <c r="AK12" s="14">
        <v>576784.15999999992</v>
      </c>
    </row>
    <row r="13" spans="1:37" s="171" customFormat="1" x14ac:dyDescent="0.2">
      <c r="B13" s="538"/>
      <c r="C13" s="14" t="s">
        <v>69</v>
      </c>
      <c r="D13" s="14">
        <v>391</v>
      </c>
      <c r="E13" s="12">
        <v>1699914.0399999998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1699914.0399999998</v>
      </c>
      <c r="N13" s="12">
        <v>329200</v>
      </c>
      <c r="O13" s="12">
        <v>0</v>
      </c>
      <c r="P13" s="9">
        <v>329200</v>
      </c>
      <c r="Q13" s="67">
        <v>20724402.079999998</v>
      </c>
      <c r="R13" s="15">
        <v>20724402.079999998</v>
      </c>
      <c r="S13" s="14">
        <v>515</v>
      </c>
      <c r="T13" s="12">
        <v>2093672.9533333331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2093672.9533333331</v>
      </c>
      <c r="AC13" s="12">
        <v>417400</v>
      </c>
      <c r="AD13" s="12">
        <v>0</v>
      </c>
      <c r="AE13" s="9">
        <v>417400</v>
      </c>
      <c r="AF13" s="67">
        <v>25541475.440000001</v>
      </c>
      <c r="AG13" s="15">
        <v>2341500058.96</v>
      </c>
      <c r="AH13" s="15">
        <v>4835905.3600000013</v>
      </c>
      <c r="AI13" s="14">
        <v>125</v>
      </c>
      <c r="AJ13" s="15">
        <v>515</v>
      </c>
      <c r="AK13" s="14">
        <v>25541475.440000001</v>
      </c>
    </row>
    <row r="14" spans="1:37" s="171" customFormat="1" x14ac:dyDescent="0.2">
      <c r="B14" s="469" t="s">
        <v>679</v>
      </c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9"/>
      <c r="Q14" s="67"/>
      <c r="R14" s="15"/>
      <c r="S14" s="1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9"/>
      <c r="AF14" s="67"/>
      <c r="AG14" s="15"/>
      <c r="AH14" s="15"/>
      <c r="AI14" s="14"/>
      <c r="AJ14" s="15"/>
      <c r="AK14" s="14"/>
    </row>
    <row r="15" spans="1:37" s="171" customFormat="1" x14ac:dyDescent="0.2">
      <c r="B15" s="469"/>
      <c r="C15" s="14"/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9"/>
      <c r="Q15" s="67"/>
      <c r="R15" s="15"/>
      <c r="S15" s="1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9"/>
      <c r="AF15" s="67"/>
      <c r="AG15" s="15"/>
      <c r="AH15" s="15"/>
      <c r="AI15" s="14"/>
      <c r="AJ15" s="15"/>
      <c r="AK15" s="14"/>
    </row>
    <row r="16" spans="1:37" s="171" customFormat="1" x14ac:dyDescent="0.2">
      <c r="B16" s="469"/>
      <c r="C16" s="14"/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9"/>
      <c r="Q16" s="67"/>
      <c r="R16" s="15"/>
      <c r="S16" s="14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9"/>
      <c r="AF16" s="67"/>
      <c r="AG16" s="15"/>
      <c r="AH16" s="15"/>
      <c r="AI16" s="14"/>
      <c r="AJ16" s="15"/>
      <c r="AK16" s="14"/>
    </row>
    <row r="17" spans="2:37" s="171" customFormat="1" x14ac:dyDescent="0.2">
      <c r="B17" s="469"/>
      <c r="C17" s="14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"/>
      <c r="Q17" s="67"/>
      <c r="R17" s="15"/>
      <c r="S17" s="14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9"/>
      <c r="AF17" s="67"/>
      <c r="AG17" s="15"/>
      <c r="AH17" s="15"/>
      <c r="AI17" s="14"/>
      <c r="AJ17" s="15"/>
      <c r="AK17" s="14"/>
    </row>
    <row r="18" spans="2:37" s="171" customFormat="1" x14ac:dyDescent="0.2">
      <c r="B18" s="469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"/>
      <c r="Q18" s="67"/>
      <c r="R18" s="15"/>
      <c r="S18" s="1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9"/>
      <c r="AF18" s="67"/>
      <c r="AG18" s="15"/>
      <c r="AH18" s="15"/>
      <c r="AI18" s="14"/>
      <c r="AJ18" s="15"/>
      <c r="AK18" s="14"/>
    </row>
    <row r="19" spans="2:37" s="171" customFormat="1" x14ac:dyDescent="0.2">
      <c r="B19" s="469"/>
      <c r="C19" s="14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"/>
      <c r="Q19" s="67"/>
      <c r="R19" s="15"/>
      <c r="S19" s="14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/>
      <c r="AF19" s="67"/>
      <c r="AG19" s="15"/>
      <c r="AH19" s="15"/>
      <c r="AI19" s="14"/>
      <c r="AJ19" s="15"/>
      <c r="AK19" s="14"/>
    </row>
    <row r="20" spans="2:37" s="171" customFormat="1" x14ac:dyDescent="0.2">
      <c r="B20" s="469"/>
      <c r="C20" s="14"/>
      <c r="D20" s="1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"/>
      <c r="Q20" s="67"/>
      <c r="R20" s="15"/>
      <c r="S20" s="1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/>
      <c r="AF20" s="67"/>
      <c r="AG20" s="15"/>
      <c r="AH20" s="15"/>
      <c r="AI20" s="14"/>
      <c r="AJ20" s="15"/>
      <c r="AK20" s="14"/>
    </row>
    <row r="21" spans="2:37" s="171" customFormat="1" x14ac:dyDescent="0.2">
      <c r="B21" s="469"/>
      <c r="C21" s="14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"/>
      <c r="Q21" s="67"/>
      <c r="R21" s="15"/>
      <c r="S21" s="14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/>
      <c r="AF21" s="67"/>
      <c r="AG21" s="15"/>
      <c r="AH21" s="15"/>
      <c r="AI21" s="14"/>
      <c r="AJ21" s="15"/>
      <c r="AK21" s="14"/>
    </row>
    <row r="22" spans="2:37" s="171" customFormat="1" x14ac:dyDescent="0.2">
      <c r="B22" s="469"/>
      <c r="C22" s="14"/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"/>
      <c r="Q22" s="67"/>
      <c r="R22" s="15"/>
      <c r="S22" s="1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9"/>
      <c r="AF22" s="67"/>
      <c r="AG22" s="15"/>
      <c r="AH22" s="15"/>
      <c r="AI22" s="14"/>
      <c r="AJ22" s="15"/>
      <c r="AK22" s="14"/>
    </row>
    <row r="23" spans="2:37" s="171" customFormat="1" x14ac:dyDescent="0.2">
      <c r="B23" s="469"/>
      <c r="C23" s="14"/>
      <c r="D23" s="1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9"/>
      <c r="Q23" s="67"/>
      <c r="R23" s="15"/>
      <c r="S23" s="14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9"/>
      <c r="AF23" s="67"/>
      <c r="AG23" s="15"/>
      <c r="AH23" s="15"/>
      <c r="AI23" s="14"/>
      <c r="AJ23" s="15"/>
      <c r="AK23" s="14"/>
    </row>
    <row r="24" spans="2:37" s="171" customFormat="1" x14ac:dyDescent="0.2">
      <c r="B24" s="469"/>
      <c r="C24" s="14"/>
      <c r="D24" s="1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9"/>
      <c r="Q24" s="67"/>
      <c r="R24" s="15"/>
      <c r="S24" s="14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"/>
      <c r="AF24" s="67"/>
      <c r="AG24" s="15"/>
      <c r="AH24" s="15"/>
      <c r="AI24" s="14"/>
      <c r="AJ24" s="15"/>
      <c r="AK24" s="14"/>
    </row>
    <row r="25" spans="2:37" s="171" customFormat="1" x14ac:dyDescent="0.2">
      <c r="B25" s="469"/>
      <c r="C25" s="14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9"/>
      <c r="Q25" s="67"/>
      <c r="R25" s="15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"/>
      <c r="AF25" s="67"/>
      <c r="AG25" s="15"/>
      <c r="AH25" s="15"/>
      <c r="AI25" s="14"/>
      <c r="AJ25" s="15"/>
      <c r="AK25" s="14"/>
    </row>
    <row r="26" spans="2:37" s="171" customFormat="1" x14ac:dyDescent="0.2">
      <c r="B26" s="469"/>
      <c r="C26" s="14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9"/>
      <c r="Q26" s="67"/>
      <c r="R26" s="15"/>
      <c r="S26" s="1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9"/>
      <c r="AF26" s="67"/>
      <c r="AG26" s="15"/>
      <c r="AH26" s="15"/>
      <c r="AI26" s="14"/>
      <c r="AJ26" s="15"/>
      <c r="AK26" s="14"/>
    </row>
    <row r="27" spans="2:37" s="171" customFormat="1" x14ac:dyDescent="0.2">
      <c r="B27" s="469"/>
      <c r="C27" s="14"/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9"/>
      <c r="Q27" s="67"/>
      <c r="R27" s="15"/>
      <c r="S27" s="14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"/>
      <c r="AF27" s="67"/>
      <c r="AG27" s="15"/>
      <c r="AH27" s="15"/>
      <c r="AI27" s="14"/>
      <c r="AJ27" s="15"/>
      <c r="AK27" s="14"/>
    </row>
    <row r="28" spans="2:37" s="171" customFormat="1" x14ac:dyDescent="0.2">
      <c r="B28" s="469"/>
      <c r="C28" s="14"/>
      <c r="D28" s="1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"/>
      <c r="Q28" s="67"/>
      <c r="R28" s="15"/>
      <c r="S28" s="14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/>
      <c r="AF28" s="67"/>
      <c r="AG28" s="15"/>
      <c r="AH28" s="15"/>
      <c r="AI28" s="14"/>
      <c r="AJ28" s="15"/>
      <c r="AK28" s="14"/>
    </row>
    <row r="29" spans="2:37" s="171" customFormat="1" x14ac:dyDescent="0.2">
      <c r="B29" s="469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"/>
      <c r="Q29" s="67"/>
      <c r="R29" s="15"/>
      <c r="S29" s="14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"/>
      <c r="AF29" s="67"/>
      <c r="AG29" s="15"/>
      <c r="AH29" s="15"/>
      <c r="AI29" s="14"/>
      <c r="AJ29" s="15"/>
      <c r="AK29" s="14"/>
    </row>
    <row r="30" spans="2:37" s="171" customFormat="1" x14ac:dyDescent="0.2">
      <c r="B30" s="469"/>
      <c r="C30" s="14"/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9"/>
      <c r="Q30" s="67"/>
      <c r="R30" s="15"/>
      <c r="S30" s="14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"/>
      <c r="AF30" s="67"/>
      <c r="AG30" s="15"/>
      <c r="AH30" s="15"/>
      <c r="AI30" s="14"/>
      <c r="AJ30" s="15"/>
      <c r="AK30" s="14"/>
    </row>
    <row r="31" spans="2:37" s="171" customFormat="1" x14ac:dyDescent="0.2">
      <c r="B31" s="469"/>
      <c r="C31" s="14"/>
      <c r="D31" s="1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9"/>
      <c r="Q31" s="67"/>
      <c r="R31" s="15"/>
      <c r="S31" s="1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9"/>
      <c r="AF31" s="67"/>
      <c r="AG31" s="15"/>
      <c r="AH31" s="15"/>
      <c r="AI31" s="14"/>
      <c r="AJ31" s="15"/>
      <c r="AK31" s="14"/>
    </row>
    <row r="32" spans="2:37" s="171" customFormat="1" x14ac:dyDescent="0.2">
      <c r="B32" s="469"/>
      <c r="C32" s="14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9"/>
      <c r="Q32" s="67"/>
      <c r="R32" s="15"/>
      <c r="S32" s="14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9"/>
      <c r="AF32" s="67"/>
      <c r="AG32" s="15"/>
      <c r="AH32" s="15"/>
      <c r="AI32" s="14"/>
      <c r="AJ32" s="15"/>
      <c r="AK32" s="14"/>
    </row>
    <row r="33" spans="2:37" s="171" customFormat="1" x14ac:dyDescent="0.2">
      <c r="B33" s="469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9"/>
      <c r="Q33" s="67"/>
      <c r="R33" s="15"/>
      <c r="S33" s="14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9"/>
      <c r="AF33" s="67"/>
      <c r="AG33" s="15"/>
      <c r="AH33" s="15"/>
      <c r="AI33" s="14"/>
      <c r="AJ33" s="15"/>
      <c r="AK33" s="14"/>
    </row>
    <row r="34" spans="2:37" s="171" customFormat="1" x14ac:dyDescent="0.2">
      <c r="B34" s="469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9"/>
      <c r="Q34" s="67"/>
      <c r="R34" s="15"/>
      <c r="S34" s="14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/>
      <c r="AF34" s="67"/>
      <c r="AG34" s="15"/>
      <c r="AH34" s="15"/>
      <c r="AI34" s="14"/>
      <c r="AJ34" s="15"/>
      <c r="AK34" s="14"/>
    </row>
    <row r="35" spans="2:37" s="171" customFormat="1" x14ac:dyDescent="0.2">
      <c r="B35" s="469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9"/>
      <c r="Q35" s="67"/>
      <c r="R35" s="15"/>
      <c r="S35" s="14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9"/>
      <c r="AF35" s="67"/>
      <c r="AG35" s="15"/>
      <c r="AH35" s="15"/>
      <c r="AI35" s="14"/>
      <c r="AJ35" s="15"/>
      <c r="AK35" s="14"/>
    </row>
    <row r="36" spans="2:37" s="171" customFormat="1" x14ac:dyDescent="0.2">
      <c r="B36" s="469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9"/>
      <c r="Q36" s="67"/>
      <c r="R36" s="15"/>
      <c r="S36" s="14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9"/>
      <c r="AF36" s="67"/>
      <c r="AG36" s="15"/>
      <c r="AH36" s="15"/>
      <c r="AI36" s="14"/>
      <c r="AJ36" s="15"/>
      <c r="AK36" s="14"/>
    </row>
    <row r="37" spans="2:37" s="171" customFormat="1" x14ac:dyDescent="0.2">
      <c r="B37" s="469"/>
      <c r="C37" s="14"/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9"/>
      <c r="Q37" s="67"/>
      <c r="R37" s="15"/>
      <c r="S37" s="14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"/>
      <c r="AF37" s="67"/>
      <c r="AG37" s="15"/>
      <c r="AH37" s="15"/>
      <c r="AI37" s="14"/>
      <c r="AJ37" s="15"/>
      <c r="AK37" s="14"/>
    </row>
    <row r="38" spans="2:37" s="171" customFormat="1" x14ac:dyDescent="0.2">
      <c r="B38" s="469"/>
      <c r="C38" s="14"/>
      <c r="D38" s="1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9"/>
      <c r="Q38" s="67"/>
      <c r="R38" s="15"/>
      <c r="S38" s="14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9"/>
      <c r="AF38" s="67"/>
      <c r="AG38" s="15"/>
      <c r="AH38" s="15"/>
      <c r="AI38" s="14"/>
      <c r="AJ38" s="15"/>
      <c r="AK38" s="14"/>
    </row>
    <row r="39" spans="2:37" s="171" customFormat="1" x14ac:dyDescent="0.2">
      <c r="B39" s="469"/>
      <c r="C39" s="14"/>
      <c r="D39" s="1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9"/>
      <c r="Q39" s="67"/>
      <c r="R39" s="15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"/>
      <c r="AF39" s="67"/>
      <c r="AG39" s="15"/>
      <c r="AH39" s="15"/>
      <c r="AI39" s="14"/>
      <c r="AJ39" s="15"/>
      <c r="AK39" s="14"/>
    </row>
    <row r="40" spans="2:37" s="171" customFormat="1" x14ac:dyDescent="0.2">
      <c r="B40" s="469"/>
      <c r="C40" s="14"/>
      <c r="D40" s="1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9"/>
      <c r="Q40" s="67"/>
      <c r="R40" s="15"/>
      <c r="S40" s="14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"/>
      <c r="AF40" s="67"/>
      <c r="AG40" s="15"/>
      <c r="AH40" s="15"/>
      <c r="AI40" s="14"/>
      <c r="AJ40" s="15"/>
      <c r="AK40" s="14"/>
    </row>
    <row r="41" spans="2:37" s="171" customFormat="1" x14ac:dyDescent="0.2">
      <c r="B41" s="469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9"/>
      <c r="Q41" s="67"/>
      <c r="R41" s="15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9"/>
      <c r="AF41" s="67"/>
      <c r="AG41" s="15"/>
      <c r="AH41" s="15"/>
      <c r="AI41" s="14"/>
      <c r="AJ41" s="15"/>
      <c r="AK41" s="14"/>
    </row>
    <row r="42" spans="2:37" s="171" customFormat="1" x14ac:dyDescent="0.2">
      <c r="B42" s="469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9"/>
      <c r="Q42" s="67"/>
      <c r="R42" s="15"/>
      <c r="S42" s="14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9"/>
      <c r="AF42" s="67"/>
      <c r="AG42" s="15"/>
      <c r="AH42" s="15"/>
      <c r="AI42" s="14"/>
      <c r="AJ42" s="15"/>
      <c r="AK42" s="14"/>
    </row>
    <row r="43" spans="2:37" s="171" customFormat="1" x14ac:dyDescent="0.2">
      <c r="B43" s="469"/>
      <c r="C43" s="14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9"/>
      <c r="Q43" s="67"/>
      <c r="R43" s="15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9"/>
      <c r="AF43" s="67"/>
      <c r="AG43" s="15"/>
      <c r="AH43" s="15"/>
      <c r="AI43" s="14"/>
      <c r="AJ43" s="15"/>
      <c r="AK43" s="14"/>
    </row>
    <row r="44" spans="2:37" s="171" customFormat="1" x14ac:dyDescent="0.2">
      <c r="B44" s="469"/>
      <c r="C44" s="14"/>
      <c r="D44" s="1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/>
      <c r="Q44" s="67"/>
      <c r="R44" s="15"/>
      <c r="S44" s="14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/>
      <c r="AF44" s="67"/>
      <c r="AG44" s="15"/>
      <c r="AH44" s="15"/>
      <c r="AI44" s="14"/>
      <c r="AJ44" s="15"/>
      <c r="AK44" s="14"/>
    </row>
    <row r="45" spans="2:37" s="171" customFormat="1" x14ac:dyDescent="0.2">
      <c r="B45" s="469"/>
      <c r="C45" s="14"/>
      <c r="D45" s="1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/>
      <c r="Q45" s="67"/>
      <c r="R45" s="15"/>
      <c r="S45" s="14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9"/>
      <c r="AF45" s="67"/>
      <c r="AG45" s="15"/>
      <c r="AH45" s="15"/>
      <c r="AI45" s="14"/>
      <c r="AJ45" s="15"/>
      <c r="AK45" s="14"/>
    </row>
    <row r="46" spans="2:37" s="171" customFormat="1" x14ac:dyDescent="0.2">
      <c r="B46" s="469"/>
      <c r="C46" s="14"/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9"/>
      <c r="Q46" s="67"/>
      <c r="R46" s="15"/>
      <c r="S46" s="14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9"/>
      <c r="AF46" s="67"/>
      <c r="AG46" s="15"/>
      <c r="AH46" s="15"/>
      <c r="AI46" s="14"/>
      <c r="AJ46" s="15"/>
      <c r="AK46" s="14"/>
    </row>
    <row r="47" spans="2:37" s="171" customFormat="1" x14ac:dyDescent="0.2">
      <c r="B47" s="469"/>
      <c r="C47" s="14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9"/>
      <c r="Q47" s="67"/>
      <c r="R47" s="15"/>
      <c r="S47" s="14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9"/>
      <c r="AF47" s="67"/>
      <c r="AG47" s="15"/>
      <c r="AH47" s="15"/>
      <c r="AI47" s="14"/>
      <c r="AJ47" s="15"/>
      <c r="AK47" s="14"/>
    </row>
    <row r="48" spans="2:37" s="171" customFormat="1" x14ac:dyDescent="0.2">
      <c r="B48" s="469"/>
      <c r="C48" s="14"/>
      <c r="D48" s="1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9"/>
      <c r="Q48" s="67"/>
      <c r="R48" s="15"/>
      <c r="S48" s="14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9"/>
      <c r="AF48" s="67"/>
      <c r="AG48" s="15"/>
      <c r="AH48" s="15"/>
      <c r="AI48" s="14"/>
      <c r="AJ48" s="15"/>
      <c r="AK48" s="14"/>
    </row>
    <row r="49" spans="2:37" s="171" customFormat="1" x14ac:dyDescent="0.2">
      <c r="B49" s="469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9"/>
      <c r="Q49" s="67"/>
      <c r="R49" s="15"/>
      <c r="S49" s="14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9"/>
      <c r="AF49" s="67"/>
      <c r="AG49" s="15"/>
      <c r="AH49" s="15"/>
      <c r="AI49" s="14"/>
      <c r="AJ49" s="15"/>
      <c r="AK49" s="14"/>
    </row>
    <row r="50" spans="2:37" s="171" customFormat="1" x14ac:dyDescent="0.2">
      <c r="B50" s="469"/>
      <c r="C50" s="14"/>
      <c r="D50" s="1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9"/>
      <c r="Q50" s="67"/>
      <c r="R50" s="15"/>
      <c r="S50" s="14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9"/>
      <c r="AF50" s="67"/>
      <c r="AG50" s="15"/>
      <c r="AH50" s="15"/>
      <c r="AI50" s="14"/>
      <c r="AJ50" s="15"/>
      <c r="AK50" s="14"/>
    </row>
    <row r="51" spans="2:37" s="171" customFormat="1" x14ac:dyDescent="0.2">
      <c r="B51" s="469"/>
      <c r="C51" s="14"/>
      <c r="D51" s="1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/>
      <c r="Q51" s="67"/>
      <c r="R51" s="15"/>
      <c r="S51" s="14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9"/>
      <c r="AF51" s="67"/>
      <c r="AG51" s="15"/>
      <c r="AH51" s="15"/>
      <c r="AI51" s="14"/>
      <c r="AJ51" s="15"/>
      <c r="AK51" s="14"/>
    </row>
    <row r="52" spans="2:37" s="171" customFormat="1" x14ac:dyDescent="0.2">
      <c r="B52" s="469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  <c r="Q52" s="67"/>
      <c r="R52" s="15"/>
      <c r="S52" s="14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9"/>
      <c r="AF52" s="67"/>
      <c r="AG52" s="15"/>
      <c r="AH52" s="15"/>
      <c r="AI52" s="14"/>
      <c r="AJ52" s="15"/>
      <c r="AK52" s="14"/>
    </row>
    <row r="53" spans="2:37" s="171" customFormat="1" x14ac:dyDescent="0.2">
      <c r="B53" s="469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  <c r="Q53" s="67"/>
      <c r="R53" s="15"/>
      <c r="S53" s="1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9"/>
      <c r="AF53" s="67"/>
      <c r="AG53" s="15"/>
      <c r="AH53" s="15"/>
      <c r="AI53" s="14"/>
      <c r="AJ53" s="15"/>
      <c r="AK53" s="14"/>
    </row>
    <row r="54" spans="2:37" s="171" customFormat="1" x14ac:dyDescent="0.2">
      <c r="B54" s="469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/>
      <c r="Q54" s="67"/>
      <c r="R54" s="15"/>
      <c r="S54" s="14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9"/>
      <c r="AF54" s="67"/>
      <c r="AG54" s="15"/>
      <c r="AH54" s="15"/>
      <c r="AI54" s="14"/>
      <c r="AJ54" s="15"/>
      <c r="AK54" s="14"/>
    </row>
    <row r="55" spans="2:37" s="171" customFormat="1" x14ac:dyDescent="0.2">
      <c r="C55" s="14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/>
      <c r="Q55" s="67"/>
      <c r="R55" s="15"/>
      <c r="S55" s="14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9"/>
      <c r="AF55" s="67"/>
      <c r="AG55" s="15"/>
      <c r="AH55" s="15"/>
      <c r="AI55" s="14"/>
      <c r="AJ55" s="15"/>
      <c r="AK55" s="14"/>
    </row>
    <row r="56" spans="2:37" ht="12.75" thickBot="1" x14ac:dyDescent="0.25">
      <c r="C56" s="103" t="s">
        <v>0</v>
      </c>
      <c r="D56" s="147"/>
      <c r="E56" s="146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3"/>
      <c r="Q56" s="87"/>
      <c r="R56" s="8"/>
      <c r="S56" s="61"/>
      <c r="T56" s="146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3"/>
      <c r="AF56" s="87"/>
      <c r="AG56" s="8"/>
      <c r="AH56" s="8"/>
      <c r="AI56" s="61"/>
      <c r="AJ56" s="8"/>
      <c r="AK56" s="61"/>
    </row>
    <row r="57" spans="2:37" x14ac:dyDescent="0.2">
      <c r="C57" s="3" t="s">
        <v>70</v>
      </c>
    </row>
    <row r="58" spans="2:37" x14ac:dyDescent="0.2">
      <c r="C58" s="3" t="s">
        <v>71</v>
      </c>
      <c r="D58" s="101" t="s">
        <v>169</v>
      </c>
    </row>
    <row r="59" spans="2:37" x14ac:dyDescent="0.2">
      <c r="C59" s="3" t="s">
        <v>72</v>
      </c>
      <c r="D59" s="101" t="s">
        <v>73</v>
      </c>
    </row>
    <row r="60" spans="2:37" x14ac:dyDescent="0.2">
      <c r="C60" s="3" t="s">
        <v>74</v>
      </c>
      <c r="D60" s="101" t="s">
        <v>75</v>
      </c>
    </row>
    <row r="61" spans="2:37" x14ac:dyDescent="0.2">
      <c r="C61" s="3" t="s">
        <v>76</v>
      </c>
      <c r="D61" s="101" t="s">
        <v>77</v>
      </c>
    </row>
    <row r="62" spans="2:37" x14ac:dyDescent="0.2">
      <c r="D62" s="101" t="s">
        <v>78</v>
      </c>
    </row>
    <row r="63" spans="2:37" x14ac:dyDescent="0.2">
      <c r="C63" s="3" t="s">
        <v>79</v>
      </c>
      <c r="D63" s="101" t="s">
        <v>160</v>
      </c>
    </row>
    <row r="64" spans="2:37" x14ac:dyDescent="0.2">
      <c r="D64" s="101" t="s">
        <v>80</v>
      </c>
    </row>
    <row r="65" spans="1:35" x14ac:dyDescent="0.2">
      <c r="D65" s="101" t="s">
        <v>81</v>
      </c>
    </row>
    <row r="66" spans="1:35" x14ac:dyDescent="0.2">
      <c r="D66" s="101" t="s">
        <v>82</v>
      </c>
    </row>
    <row r="67" spans="1:35" x14ac:dyDescent="0.2">
      <c r="C67" s="129" t="s">
        <v>184</v>
      </c>
      <c r="D67" s="129" t="s">
        <v>185</v>
      </c>
    </row>
    <row r="68" spans="1:35" s="101" customFormat="1" x14ac:dyDescent="0.2">
      <c r="A68" s="171"/>
      <c r="B68" s="171"/>
      <c r="C68" s="129" t="s">
        <v>186</v>
      </c>
      <c r="D68" s="101" t="s">
        <v>165</v>
      </c>
      <c r="H68" s="129"/>
      <c r="I68" s="129"/>
      <c r="J68" s="129"/>
      <c r="K68" s="129"/>
      <c r="W68" s="129"/>
      <c r="X68" s="129"/>
      <c r="Y68" s="129"/>
      <c r="Z68" s="129"/>
      <c r="AH68" s="171"/>
      <c r="AI68" s="171"/>
    </row>
    <row r="69" spans="1:35" x14ac:dyDescent="0.2">
      <c r="C69" s="129" t="s">
        <v>187</v>
      </c>
      <c r="D69" s="101" t="s">
        <v>161</v>
      </c>
    </row>
    <row r="70" spans="1:35" x14ac:dyDescent="0.2">
      <c r="D70" s="101" t="s">
        <v>80</v>
      </c>
    </row>
    <row r="71" spans="1:35" x14ac:dyDescent="0.2">
      <c r="D71" s="101" t="s">
        <v>81</v>
      </c>
    </row>
    <row r="72" spans="1:35" x14ac:dyDescent="0.2">
      <c r="D72" s="101" t="s">
        <v>124</v>
      </c>
    </row>
    <row r="73" spans="1:35" s="129" customFormat="1" x14ac:dyDescent="0.2">
      <c r="A73" s="171"/>
      <c r="B73" s="171"/>
      <c r="C73" s="129" t="s">
        <v>196</v>
      </c>
      <c r="D73" s="129" t="s">
        <v>197</v>
      </c>
      <c r="AH73" s="171"/>
      <c r="AI73" s="171"/>
    </row>
    <row r="74" spans="1:35" x14ac:dyDescent="0.2">
      <c r="C74" s="129" t="s">
        <v>194</v>
      </c>
      <c r="D74" s="129" t="s">
        <v>190</v>
      </c>
    </row>
    <row r="75" spans="1:35" x14ac:dyDescent="0.2">
      <c r="C75" s="129" t="s">
        <v>195</v>
      </c>
      <c r="D75" s="129" t="s">
        <v>198</v>
      </c>
    </row>
  </sheetData>
  <mergeCells count="10">
    <mergeCell ref="AJ4:AK4"/>
    <mergeCell ref="C4:C6"/>
    <mergeCell ref="D4:R4"/>
    <mergeCell ref="S4:AG4"/>
    <mergeCell ref="AH4:AI4"/>
    <mergeCell ref="B10:B11"/>
    <mergeCell ref="B12:B13"/>
    <mergeCell ref="A4:A6"/>
    <mergeCell ref="B4:B6"/>
    <mergeCell ref="B8:B9"/>
  </mergeCells>
  <phoneticPr fontId="11" type="noConversion"/>
  <printOptions horizontalCentered="1"/>
  <pageMargins left="0.25" right="0.25" top="0.75" bottom="0.75" header="0.3" footer="0.3"/>
  <pageSetup paperSize="9" scale="3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7">
    <tabColor rgb="FFFF9900"/>
    <pageSetUpPr fitToPage="1"/>
  </sheetPr>
  <dimension ref="A1:U42"/>
  <sheetViews>
    <sheetView view="pageLayout" zoomScaleNormal="100" zoomScaleSheetLayoutView="80" workbookViewId="0">
      <selection activeCell="J44" sqref="J44"/>
    </sheetView>
  </sheetViews>
  <sheetFormatPr baseColWidth="10" defaultColWidth="11.42578125" defaultRowHeight="12" x14ac:dyDescent="0.2"/>
  <cols>
    <col min="1" max="1" width="57.140625" style="3" customWidth="1"/>
    <col min="2" max="4" width="12.7109375" style="3" customWidth="1"/>
    <col min="5" max="5" width="13.140625" style="3" customWidth="1"/>
    <col min="6" max="6" width="12.7109375" style="3" customWidth="1"/>
    <col min="7" max="7" width="14.28515625" style="3" customWidth="1"/>
    <col min="8" max="8" width="12.7109375" style="3" customWidth="1"/>
    <col min="9" max="9" width="15" style="3" customWidth="1"/>
    <col min="10" max="10" width="12.7109375" style="3" customWidth="1"/>
    <col min="11" max="16384" width="11.42578125" style="3"/>
  </cols>
  <sheetData>
    <row r="1" spans="1:21" s="148" customFormat="1" x14ac:dyDescent="0.2">
      <c r="A1" s="172" t="s">
        <v>573</v>
      </c>
      <c r="B1" s="172"/>
      <c r="C1" s="172"/>
      <c r="D1" s="172"/>
      <c r="E1" s="172"/>
      <c r="F1" s="172"/>
      <c r="G1" s="172"/>
      <c r="H1" s="172"/>
      <c r="I1" s="172"/>
    </row>
    <row r="2" spans="1:21" s="5" customFormat="1" x14ac:dyDescent="0.2">
      <c r="A2" s="172" t="s">
        <v>535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55" customFormat="1" ht="12.75" thickBot="1" x14ac:dyDescent="0.25">
      <c r="A3" s="9"/>
      <c r="B3" s="11"/>
      <c r="E3" s="11"/>
    </row>
    <row r="4" spans="1:21" ht="12" customHeight="1" thickBot="1" x14ac:dyDescent="0.25">
      <c r="A4" s="546" t="s">
        <v>34</v>
      </c>
      <c r="B4" s="556" t="s">
        <v>415</v>
      </c>
      <c r="C4" s="552" t="s">
        <v>574</v>
      </c>
      <c r="D4" s="557" t="s">
        <v>575</v>
      </c>
      <c r="E4" s="550" t="s">
        <v>576</v>
      </c>
      <c r="F4" s="554" t="s">
        <v>577</v>
      </c>
      <c r="G4" s="548" t="s">
        <v>417</v>
      </c>
      <c r="H4" s="550" t="s">
        <v>416</v>
      </c>
      <c r="I4" s="548" t="s">
        <v>578</v>
      </c>
      <c r="J4" s="552" t="s">
        <v>579</v>
      </c>
    </row>
    <row r="5" spans="1:21" ht="31.5" customHeight="1" thickBot="1" x14ac:dyDescent="0.25">
      <c r="A5" s="547"/>
      <c r="B5" s="547"/>
      <c r="C5" s="553"/>
      <c r="D5" s="558"/>
      <c r="E5" s="551"/>
      <c r="F5" s="555"/>
      <c r="G5" s="549"/>
      <c r="H5" s="551"/>
      <c r="I5" s="549"/>
      <c r="J5" s="553"/>
    </row>
    <row r="6" spans="1:21" x14ac:dyDescent="0.2">
      <c r="A6" s="57" t="s">
        <v>37</v>
      </c>
      <c r="B6" s="2"/>
      <c r="C6" s="52"/>
      <c r="D6" s="344"/>
      <c r="E6" s="2"/>
      <c r="F6" s="58"/>
      <c r="G6" s="51"/>
      <c r="H6" s="346"/>
      <c r="I6" s="63"/>
      <c r="J6" s="59"/>
    </row>
    <row r="7" spans="1:21" x14ac:dyDescent="0.2">
      <c r="A7" s="57" t="s">
        <v>274</v>
      </c>
      <c r="B7" s="2"/>
      <c r="C7" s="52"/>
      <c r="D7" s="344"/>
      <c r="E7" s="2"/>
      <c r="F7" s="58"/>
      <c r="G7" s="51"/>
      <c r="H7" s="346"/>
      <c r="I7" s="63"/>
      <c r="J7" s="59"/>
    </row>
    <row r="8" spans="1:21" x14ac:dyDescent="0.2">
      <c r="A8" s="57" t="s">
        <v>36</v>
      </c>
      <c r="B8" s="2"/>
      <c r="C8" s="52"/>
      <c r="D8" s="344"/>
      <c r="E8" s="2"/>
      <c r="F8" s="58"/>
      <c r="G8" s="51"/>
      <c r="H8" s="346"/>
      <c r="I8" s="63"/>
      <c r="J8" s="59"/>
    </row>
    <row r="9" spans="1:21" x14ac:dyDescent="0.2">
      <c r="A9" s="57" t="s">
        <v>31</v>
      </c>
      <c r="B9" s="2"/>
      <c r="C9" s="52"/>
      <c r="D9" s="344"/>
      <c r="E9" s="2"/>
      <c r="F9" s="58"/>
      <c r="G9" s="51"/>
      <c r="H9" s="346"/>
      <c r="I9" s="63"/>
      <c r="J9" s="59"/>
    </row>
    <row r="10" spans="1:21" x14ac:dyDescent="0.2">
      <c r="A10" s="57" t="s">
        <v>28</v>
      </c>
      <c r="B10" s="2"/>
      <c r="C10" s="52"/>
      <c r="D10" s="344"/>
      <c r="E10" s="2"/>
      <c r="F10" s="58"/>
      <c r="G10" s="51"/>
      <c r="H10" s="346"/>
      <c r="I10" s="63"/>
      <c r="J10" s="59"/>
    </row>
    <row r="11" spans="1:21" x14ac:dyDescent="0.2">
      <c r="A11" s="57" t="s">
        <v>271</v>
      </c>
      <c r="B11" s="2"/>
      <c r="C11" s="52"/>
      <c r="D11" s="344"/>
      <c r="E11" s="2"/>
      <c r="F11" s="58"/>
      <c r="G11" s="51"/>
      <c r="H11" s="346"/>
      <c r="I11" s="63"/>
      <c r="J11" s="59"/>
    </row>
    <row r="12" spans="1:21" x14ac:dyDescent="0.2">
      <c r="A12" s="57" t="s">
        <v>284</v>
      </c>
      <c r="B12" s="2"/>
      <c r="C12" s="52"/>
      <c r="D12" s="344"/>
      <c r="E12" s="2"/>
      <c r="F12" s="58"/>
      <c r="G12" s="51"/>
      <c r="H12" s="346"/>
      <c r="I12" s="63"/>
      <c r="J12" s="59"/>
    </row>
    <row r="13" spans="1:21" x14ac:dyDescent="0.2">
      <c r="A13" s="57" t="s">
        <v>33</v>
      </c>
      <c r="B13" s="2"/>
      <c r="C13" s="52"/>
      <c r="D13" s="344"/>
      <c r="E13" s="2"/>
      <c r="F13" s="58"/>
      <c r="G13" s="51"/>
      <c r="H13" s="346"/>
      <c r="I13" s="63"/>
      <c r="J13" s="59"/>
    </row>
    <row r="14" spans="1:21" x14ac:dyDescent="0.2">
      <c r="A14" s="57" t="s">
        <v>280</v>
      </c>
      <c r="B14" s="2"/>
      <c r="C14" s="52"/>
      <c r="D14" s="344"/>
      <c r="E14" s="2"/>
      <c r="F14" s="58"/>
      <c r="G14" s="51"/>
      <c r="H14" s="346"/>
      <c r="I14" s="63"/>
      <c r="J14" s="59"/>
    </row>
    <row r="15" spans="1:21" x14ac:dyDescent="0.2">
      <c r="A15" s="57" t="s">
        <v>278</v>
      </c>
      <c r="B15" s="2"/>
      <c r="C15" s="52"/>
      <c r="D15" s="344"/>
      <c r="E15" s="2"/>
      <c r="F15" s="58"/>
      <c r="G15" s="51"/>
      <c r="H15" s="346"/>
      <c r="I15" s="63"/>
      <c r="J15" s="59"/>
    </row>
    <row r="16" spans="1:21" x14ac:dyDescent="0.2">
      <c r="A16" s="57" t="s">
        <v>275</v>
      </c>
      <c r="B16" s="2"/>
      <c r="C16" s="52"/>
      <c r="D16" s="344"/>
      <c r="E16" s="2"/>
      <c r="F16" s="58"/>
      <c r="G16" s="51"/>
      <c r="H16" s="346"/>
      <c r="I16" s="63"/>
      <c r="J16" s="59"/>
    </row>
    <row r="17" spans="1:10" x14ac:dyDescent="0.2">
      <c r="A17" s="57" t="s">
        <v>282</v>
      </c>
      <c r="B17" s="2"/>
      <c r="C17" s="52"/>
      <c r="D17" s="344"/>
      <c r="E17" s="2"/>
      <c r="F17" s="58"/>
      <c r="G17" s="51"/>
      <c r="H17" s="346"/>
      <c r="I17" s="63"/>
      <c r="J17" s="59"/>
    </row>
    <row r="18" spans="1:10" x14ac:dyDescent="0.2">
      <c r="A18" s="57" t="s">
        <v>39</v>
      </c>
      <c r="B18" s="2"/>
      <c r="C18" s="52"/>
      <c r="D18" s="344"/>
      <c r="E18" s="2"/>
      <c r="F18" s="58"/>
      <c r="G18" s="51"/>
      <c r="H18" s="346"/>
      <c r="I18" s="63"/>
      <c r="J18" s="59"/>
    </row>
    <row r="19" spans="1:10" x14ac:dyDescent="0.2">
      <c r="A19" s="57" t="s">
        <v>35</v>
      </c>
      <c r="B19" s="2"/>
      <c r="C19" s="52"/>
      <c r="D19" s="344"/>
      <c r="E19" s="2"/>
      <c r="F19" s="58"/>
      <c r="G19" s="51"/>
      <c r="H19" s="346"/>
      <c r="I19" s="63"/>
      <c r="J19" s="59"/>
    </row>
    <row r="20" spans="1:10" s="155" customFormat="1" x14ac:dyDescent="0.2">
      <c r="A20" s="57" t="s">
        <v>32</v>
      </c>
      <c r="B20" s="2"/>
      <c r="C20" s="52"/>
      <c r="D20" s="344"/>
      <c r="E20" s="2"/>
      <c r="F20" s="58"/>
      <c r="G20" s="51"/>
      <c r="H20" s="346"/>
      <c r="I20" s="63"/>
      <c r="J20" s="59"/>
    </row>
    <row r="21" spans="1:10" s="155" customFormat="1" x14ac:dyDescent="0.2">
      <c r="A21" s="57" t="s">
        <v>30</v>
      </c>
      <c r="B21" s="2"/>
      <c r="C21" s="52"/>
      <c r="D21" s="344"/>
      <c r="E21" s="2"/>
      <c r="F21" s="58"/>
      <c r="G21" s="51"/>
      <c r="H21" s="346"/>
      <c r="I21" s="63"/>
      <c r="J21" s="59"/>
    </row>
    <row r="22" spans="1:10" s="155" customFormat="1" x14ac:dyDescent="0.2">
      <c r="A22" s="57" t="s">
        <v>276</v>
      </c>
      <c r="B22" s="2"/>
      <c r="C22" s="52"/>
      <c r="D22" s="344"/>
      <c r="E22" s="2"/>
      <c r="F22" s="58"/>
      <c r="G22" s="51"/>
      <c r="H22" s="346"/>
      <c r="I22" s="63"/>
      <c r="J22" s="59"/>
    </row>
    <row r="23" spans="1:10" s="155" customFormat="1" x14ac:dyDescent="0.2">
      <c r="A23" s="57" t="s">
        <v>40</v>
      </c>
      <c r="B23" s="2"/>
      <c r="C23" s="52"/>
      <c r="D23" s="344"/>
      <c r="E23" s="2"/>
      <c r="F23" s="58"/>
      <c r="G23" s="51"/>
      <c r="H23" s="346"/>
      <c r="I23" s="63"/>
      <c r="J23" s="59"/>
    </row>
    <row r="24" spans="1:10" s="155" customFormat="1" x14ac:dyDescent="0.2">
      <c r="A24" s="57" t="s">
        <v>43</v>
      </c>
      <c r="B24" s="2"/>
      <c r="C24" s="52"/>
      <c r="D24" s="344"/>
      <c r="E24" s="2"/>
      <c r="F24" s="58"/>
      <c r="G24" s="51"/>
      <c r="H24" s="346"/>
      <c r="I24" s="63"/>
      <c r="J24" s="59"/>
    </row>
    <row r="25" spans="1:10" s="155" customFormat="1" x14ac:dyDescent="0.2">
      <c r="A25" s="57" t="s">
        <v>273</v>
      </c>
      <c r="B25" s="2"/>
      <c r="C25" s="52"/>
      <c r="D25" s="344"/>
      <c r="E25" s="2"/>
      <c r="F25" s="58"/>
      <c r="G25" s="51"/>
      <c r="H25" s="346"/>
      <c r="I25" s="63"/>
      <c r="J25" s="59"/>
    </row>
    <row r="26" spans="1:10" s="155" customFormat="1" x14ac:dyDescent="0.2">
      <c r="A26" s="57" t="s">
        <v>277</v>
      </c>
      <c r="B26" s="2"/>
      <c r="C26" s="52"/>
      <c r="D26" s="344"/>
      <c r="E26" s="2"/>
      <c r="F26" s="58"/>
      <c r="G26" s="51"/>
      <c r="H26" s="346"/>
      <c r="I26" s="63"/>
      <c r="J26" s="59"/>
    </row>
    <row r="27" spans="1:10" s="155" customFormat="1" x14ac:dyDescent="0.2">
      <c r="A27" s="57" t="s">
        <v>270</v>
      </c>
      <c r="B27" s="2"/>
      <c r="C27" s="52"/>
      <c r="D27" s="344"/>
      <c r="E27" s="2"/>
      <c r="F27" s="58"/>
      <c r="G27" s="51"/>
      <c r="H27" s="346"/>
      <c r="I27" s="63"/>
      <c r="J27" s="59"/>
    </row>
    <row r="28" spans="1:10" s="155" customFormat="1" x14ac:dyDescent="0.2">
      <c r="A28" s="57" t="s">
        <v>272</v>
      </c>
      <c r="B28" s="2"/>
      <c r="C28" s="52"/>
      <c r="D28" s="344"/>
      <c r="E28" s="2"/>
      <c r="F28" s="58"/>
      <c r="G28" s="51"/>
      <c r="H28" s="346"/>
      <c r="I28" s="63"/>
      <c r="J28" s="59"/>
    </row>
    <row r="29" spans="1:10" s="155" customFormat="1" x14ac:dyDescent="0.2">
      <c r="A29" s="57" t="s">
        <v>29</v>
      </c>
      <c r="B29" s="2"/>
      <c r="C29" s="52"/>
      <c r="D29" s="344"/>
      <c r="E29" s="2"/>
      <c r="F29" s="58"/>
      <c r="G29" s="51"/>
      <c r="H29" s="346"/>
      <c r="I29" s="63"/>
      <c r="J29" s="59"/>
    </row>
    <row r="30" spans="1:10" s="155" customFormat="1" x14ac:dyDescent="0.2">
      <c r="A30" s="57" t="s">
        <v>279</v>
      </c>
      <c r="B30" s="2"/>
      <c r="C30" s="52"/>
      <c r="D30" s="344"/>
      <c r="E30" s="2"/>
      <c r="F30" s="58"/>
      <c r="G30" s="51"/>
      <c r="H30" s="346"/>
      <c r="I30" s="63"/>
      <c r="J30" s="59"/>
    </row>
    <row r="31" spans="1:10" s="155" customFormat="1" x14ac:dyDescent="0.2">
      <c r="A31" s="57" t="s">
        <v>281</v>
      </c>
      <c r="B31" s="2"/>
      <c r="C31" s="52"/>
      <c r="D31" s="344"/>
      <c r="E31" s="2"/>
      <c r="F31" s="58"/>
      <c r="G31" s="51"/>
      <c r="H31" s="346"/>
      <c r="I31" s="63"/>
      <c r="J31" s="59"/>
    </row>
    <row r="32" spans="1:10" s="155" customFormat="1" x14ac:dyDescent="0.2">
      <c r="A32" s="57" t="s">
        <v>269</v>
      </c>
      <c r="B32" s="2"/>
      <c r="C32" s="52"/>
      <c r="D32" s="344"/>
      <c r="E32" s="2"/>
      <c r="F32" s="58"/>
      <c r="G32" s="51"/>
      <c r="H32" s="346"/>
      <c r="I32" s="63"/>
      <c r="J32" s="59"/>
    </row>
    <row r="33" spans="1:10" s="155" customFormat="1" x14ac:dyDescent="0.2">
      <c r="A33" s="57" t="s">
        <v>283</v>
      </c>
      <c r="B33" s="2"/>
      <c r="C33" s="52"/>
      <c r="D33" s="344"/>
      <c r="E33" s="2"/>
      <c r="F33" s="58"/>
      <c r="G33" s="51"/>
      <c r="H33" s="346"/>
      <c r="I33" s="63"/>
      <c r="J33" s="59"/>
    </row>
    <row r="34" spans="1:10" s="155" customFormat="1" x14ac:dyDescent="0.2">
      <c r="A34" s="57" t="s">
        <v>38</v>
      </c>
      <c r="B34" s="2"/>
      <c r="C34" s="52"/>
      <c r="D34" s="344"/>
      <c r="E34" s="2"/>
      <c r="F34" s="58"/>
      <c r="G34" s="51"/>
      <c r="H34" s="346"/>
      <c r="I34" s="63"/>
      <c r="J34" s="59"/>
    </row>
    <row r="35" spans="1:10" s="155" customFormat="1" x14ac:dyDescent="0.2">
      <c r="A35" s="57" t="s">
        <v>268</v>
      </c>
      <c r="B35" s="2"/>
      <c r="C35" s="52"/>
      <c r="D35" s="344"/>
      <c r="E35" s="2"/>
      <c r="F35" s="58"/>
      <c r="G35" s="51"/>
      <c r="H35" s="346"/>
      <c r="I35" s="63"/>
      <c r="J35" s="59"/>
    </row>
    <row r="36" spans="1:10" s="155" customFormat="1" x14ac:dyDescent="0.2">
      <c r="A36" s="57" t="s">
        <v>41</v>
      </c>
      <c r="B36" s="2"/>
      <c r="C36" s="52"/>
      <c r="D36" s="344"/>
      <c r="E36" s="2"/>
      <c r="F36" s="58"/>
      <c r="G36" s="51"/>
      <c r="H36" s="346"/>
      <c r="I36" s="63"/>
      <c r="J36" s="59"/>
    </row>
    <row r="37" spans="1:10" ht="12.75" thickBot="1" x14ac:dyDescent="0.25">
      <c r="A37" s="57"/>
      <c r="B37" s="31"/>
      <c r="C37" s="43"/>
      <c r="D37" s="40"/>
      <c r="E37" s="31"/>
      <c r="F37" s="55"/>
      <c r="G37" s="41"/>
      <c r="H37" s="347"/>
      <c r="I37" s="39"/>
      <c r="J37" s="42"/>
    </row>
    <row r="38" spans="1:10" ht="12.75" thickBot="1" x14ac:dyDescent="0.25">
      <c r="A38" s="32" t="s">
        <v>56</v>
      </c>
      <c r="B38" s="47"/>
      <c r="C38" s="50"/>
      <c r="D38" s="345"/>
      <c r="E38" s="48"/>
      <c r="F38" s="56"/>
      <c r="G38" s="47"/>
      <c r="H38" s="46"/>
      <c r="I38" s="45"/>
      <c r="J38" s="49"/>
    </row>
    <row r="39" spans="1:10" x14ac:dyDescent="0.2">
      <c r="A39" s="1" t="s">
        <v>57</v>
      </c>
      <c r="B39" s="2"/>
      <c r="C39" s="2"/>
      <c r="D39" s="2"/>
      <c r="E39" s="2"/>
      <c r="F39" s="2"/>
      <c r="G39" s="2"/>
      <c r="H39" s="2"/>
      <c r="I39" s="2"/>
    </row>
    <row r="40" spans="1:10" s="101" customFormat="1" x14ac:dyDescent="0.2">
      <c r="A40" s="1" t="s">
        <v>580</v>
      </c>
      <c r="B40" s="90"/>
      <c r="C40" s="90"/>
      <c r="D40" s="90"/>
      <c r="E40" s="90"/>
      <c r="F40" s="90"/>
      <c r="G40" s="90"/>
      <c r="H40" s="90"/>
      <c r="I40" s="90"/>
    </row>
    <row r="41" spans="1:10" x14ac:dyDescent="0.2">
      <c r="A41" s="1" t="s">
        <v>170</v>
      </c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</row>
  </sheetData>
  <sortState xmlns:xlrd2="http://schemas.microsoft.com/office/spreadsheetml/2017/richdata2" ref="A8:K42">
    <sortCondition ref="A8:A42"/>
  </sortState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honeticPr fontId="0" type="noConversion"/>
  <printOptions horizontalCentered="1"/>
  <pageMargins left="0.25" right="0.25" top="0.75" bottom="0.75" header="0.3" footer="0.3"/>
  <pageSetup paperSize="9" scale="81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>
    <tabColor rgb="FFFFFF00"/>
    <pageSetUpPr fitToPage="1"/>
  </sheetPr>
  <dimension ref="A1:Y32"/>
  <sheetViews>
    <sheetView view="pageLayout" topLeftCell="A11" zoomScale="85" zoomScaleNormal="100" zoomScaleSheetLayoutView="90" zoomScalePageLayoutView="85" workbookViewId="0">
      <selection activeCell="E57" sqref="E57"/>
    </sheetView>
  </sheetViews>
  <sheetFormatPr baseColWidth="10" defaultColWidth="11.42578125" defaultRowHeight="12" x14ac:dyDescent="0.2"/>
  <cols>
    <col min="1" max="1" width="31.42578125" style="3" customWidth="1"/>
    <col min="2" max="3" width="15.5703125" style="3" customWidth="1"/>
    <col min="4" max="5" width="15.5703125" style="129" customWidth="1"/>
    <col min="6" max="7" width="15.5703125" style="101" customWidth="1"/>
    <col min="8" max="8" width="15.5703125" style="129" customWidth="1"/>
    <col min="9" max="11" width="15.5703125" style="101" customWidth="1"/>
    <col min="12" max="13" width="15.5703125" style="3" customWidth="1"/>
    <col min="14" max="14" width="15.5703125" style="101" customWidth="1"/>
    <col min="15" max="16384" width="11.42578125" style="3"/>
  </cols>
  <sheetData>
    <row r="1" spans="1:25" s="5" customFormat="1" ht="15.75" customHeight="1" x14ac:dyDescent="0.2">
      <c r="A1" s="172" t="s">
        <v>557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5" s="5" customFormat="1" x14ac:dyDescent="0.2">
      <c r="A2" s="172" t="s">
        <v>541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s="101" customFormat="1" ht="12.75" thickBot="1" x14ac:dyDescent="0.25">
      <c r="A3" s="9"/>
      <c r="B3" s="11"/>
      <c r="D3" s="129"/>
      <c r="E3" s="129"/>
      <c r="G3" s="11"/>
      <c r="H3" s="11"/>
    </row>
    <row r="4" spans="1:25" ht="13.5" hidden="1" customHeight="1" x14ac:dyDescent="0.2">
      <c r="A4" s="84" t="s">
        <v>84</v>
      </c>
      <c r="B4" s="81"/>
      <c r="C4" s="64"/>
      <c r="D4" s="131"/>
      <c r="E4" s="131"/>
      <c r="F4" s="102"/>
      <c r="G4" s="102"/>
      <c r="H4" s="131"/>
      <c r="I4" s="102"/>
      <c r="J4" s="102"/>
      <c r="K4" s="102"/>
      <c r="L4" s="64"/>
      <c r="M4" s="64"/>
      <c r="N4" s="102"/>
    </row>
    <row r="5" spans="1:25" ht="57" customHeight="1" thickBot="1" x14ac:dyDescent="0.25">
      <c r="A5" s="268" t="s">
        <v>88</v>
      </c>
      <c r="B5" s="271" t="s">
        <v>89</v>
      </c>
      <c r="C5" s="269" t="s">
        <v>90</v>
      </c>
      <c r="D5" s="269" t="s">
        <v>200</v>
      </c>
      <c r="E5" s="269" t="s">
        <v>201</v>
      </c>
      <c r="F5" s="269" t="s">
        <v>237</v>
      </c>
      <c r="G5" s="269" t="s">
        <v>172</v>
      </c>
      <c r="H5" s="269" t="s">
        <v>199</v>
      </c>
      <c r="I5" s="269" t="s">
        <v>174</v>
      </c>
      <c r="J5" s="269" t="s">
        <v>173</v>
      </c>
      <c r="K5" s="269" t="s">
        <v>175</v>
      </c>
      <c r="L5" s="269" t="s">
        <v>176</v>
      </c>
      <c r="M5" s="269" t="s">
        <v>177</v>
      </c>
      <c r="N5" s="269" t="s">
        <v>178</v>
      </c>
    </row>
    <row r="6" spans="1:25" x14ac:dyDescent="0.2">
      <c r="A6" s="65">
        <v>1</v>
      </c>
      <c r="B6" s="80"/>
      <c r="C6" s="59"/>
      <c r="D6" s="59"/>
      <c r="E6" s="59"/>
      <c r="F6" s="59"/>
      <c r="G6" s="59"/>
      <c r="H6" s="59"/>
      <c r="I6" s="59"/>
      <c r="J6" s="59"/>
      <c r="K6" s="59"/>
      <c r="L6" s="59"/>
      <c r="M6" s="58"/>
      <c r="N6" s="58"/>
    </row>
    <row r="7" spans="1:25" x14ac:dyDescent="0.2">
      <c r="A7" s="65">
        <v>2</v>
      </c>
      <c r="B7" s="80"/>
      <c r="C7" s="59"/>
      <c r="D7" s="59"/>
      <c r="E7" s="59"/>
      <c r="F7" s="59"/>
      <c r="G7" s="59"/>
      <c r="H7" s="59"/>
      <c r="I7" s="59"/>
      <c r="J7" s="59"/>
      <c r="K7" s="59"/>
      <c r="L7" s="59"/>
      <c r="M7" s="58"/>
      <c r="N7" s="58"/>
    </row>
    <row r="8" spans="1:25" x14ac:dyDescent="0.2">
      <c r="A8" s="65">
        <v>3</v>
      </c>
      <c r="B8" s="80"/>
      <c r="C8" s="59"/>
      <c r="D8" s="59"/>
      <c r="E8" s="59"/>
      <c r="F8" s="59"/>
      <c r="G8" s="59"/>
      <c r="H8" s="59"/>
      <c r="I8" s="59"/>
      <c r="J8" s="59"/>
      <c r="K8" s="59"/>
      <c r="L8" s="59"/>
      <c r="M8" s="58"/>
      <c r="N8" s="58"/>
    </row>
    <row r="9" spans="1:25" x14ac:dyDescent="0.2">
      <c r="A9" s="65">
        <v>4</v>
      </c>
      <c r="B9" s="80"/>
      <c r="C9" s="59"/>
      <c r="D9" s="59"/>
      <c r="E9" s="59"/>
      <c r="F9" s="59"/>
      <c r="G9" s="59"/>
      <c r="H9" s="59"/>
      <c r="I9" s="59"/>
      <c r="J9" s="59"/>
      <c r="K9" s="59"/>
      <c r="L9" s="59"/>
      <c r="M9" s="58"/>
      <c r="N9" s="58"/>
    </row>
    <row r="10" spans="1:25" x14ac:dyDescent="0.2">
      <c r="A10" s="65">
        <v>5</v>
      </c>
      <c r="B10" s="8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8"/>
      <c r="N10" s="58"/>
    </row>
    <row r="11" spans="1:25" x14ac:dyDescent="0.2">
      <c r="A11" s="65">
        <v>6</v>
      </c>
      <c r="B11" s="8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8"/>
      <c r="N11" s="58"/>
    </row>
    <row r="12" spans="1:25" x14ac:dyDescent="0.2">
      <c r="A12" s="65">
        <v>7</v>
      </c>
      <c r="B12" s="8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8"/>
      <c r="N12" s="58"/>
    </row>
    <row r="13" spans="1:25" x14ac:dyDescent="0.2">
      <c r="A13" s="65">
        <v>8</v>
      </c>
      <c r="B13" s="8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8"/>
      <c r="N13" s="58"/>
    </row>
    <row r="14" spans="1:25" x14ac:dyDescent="0.2">
      <c r="A14" s="65">
        <v>9</v>
      </c>
      <c r="B14" s="8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8"/>
      <c r="N14" s="58"/>
    </row>
    <row r="15" spans="1:25" x14ac:dyDescent="0.2">
      <c r="A15" s="65">
        <v>10</v>
      </c>
      <c r="B15" s="8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58"/>
    </row>
    <row r="16" spans="1:25" x14ac:dyDescent="0.2">
      <c r="A16" s="65">
        <v>11</v>
      </c>
      <c r="B16" s="8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</row>
    <row r="17" spans="1:14" x14ac:dyDescent="0.2">
      <c r="A17" s="65">
        <v>12</v>
      </c>
      <c r="B17" s="8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8"/>
      <c r="N17" s="58"/>
    </row>
    <row r="18" spans="1:14" x14ac:dyDescent="0.2">
      <c r="A18" s="65">
        <v>13</v>
      </c>
      <c r="B18" s="8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8"/>
      <c r="N18" s="58"/>
    </row>
    <row r="19" spans="1:14" x14ac:dyDescent="0.2">
      <c r="A19" s="65">
        <v>14</v>
      </c>
      <c r="B19" s="8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8"/>
      <c r="N19" s="58"/>
    </row>
    <row r="20" spans="1:14" x14ac:dyDescent="0.2">
      <c r="A20" s="65">
        <v>15</v>
      </c>
      <c r="B20" s="8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8"/>
      <c r="N20" s="58"/>
    </row>
    <row r="21" spans="1:14" x14ac:dyDescent="0.2">
      <c r="A21" s="65">
        <v>16</v>
      </c>
      <c r="B21" s="8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8"/>
      <c r="N21" s="58"/>
    </row>
    <row r="22" spans="1:14" x14ac:dyDescent="0.2">
      <c r="A22" s="65">
        <v>17</v>
      </c>
      <c r="B22" s="8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8"/>
      <c r="N22" s="58"/>
    </row>
    <row r="23" spans="1:14" x14ac:dyDescent="0.2">
      <c r="A23" s="65">
        <v>18</v>
      </c>
      <c r="B23" s="8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8"/>
      <c r="N23" s="58"/>
    </row>
    <row r="24" spans="1:14" x14ac:dyDescent="0.2">
      <c r="A24" s="65">
        <v>19</v>
      </c>
      <c r="B24" s="8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8"/>
      <c r="N24" s="58"/>
    </row>
    <row r="25" spans="1:14" x14ac:dyDescent="0.2">
      <c r="A25" s="65">
        <v>20</v>
      </c>
      <c r="B25" s="8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8"/>
      <c r="N25" s="58"/>
    </row>
    <row r="26" spans="1:14" ht="12.75" thickBot="1" x14ac:dyDescent="0.25">
      <c r="A26" s="85" t="s">
        <v>103</v>
      </c>
      <c r="B26" s="8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55"/>
      <c r="N26" s="55"/>
    </row>
    <row r="27" spans="1:14" ht="12.75" thickBot="1" x14ac:dyDescent="0.25">
      <c r="A27" s="34" t="s">
        <v>0</v>
      </c>
      <c r="B27" s="62"/>
      <c r="C27" s="56"/>
      <c r="D27" s="49"/>
      <c r="E27" s="49"/>
      <c r="F27" s="49"/>
      <c r="G27" s="56"/>
      <c r="H27" s="56"/>
      <c r="I27" s="56"/>
      <c r="J27" s="56"/>
      <c r="K27" s="56"/>
      <c r="L27" s="56"/>
      <c r="M27" s="56"/>
      <c r="N27" s="56"/>
    </row>
    <row r="28" spans="1:14" s="101" customFormat="1" x14ac:dyDescent="0.2">
      <c r="A28" s="1" t="s">
        <v>362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x14ac:dyDescent="0.2">
      <c r="A29" s="20"/>
      <c r="B29" s="20"/>
    </row>
    <row r="30" spans="1:14" x14ac:dyDescent="0.2">
      <c r="A30" s="20"/>
    </row>
    <row r="31" spans="1:14" x14ac:dyDescent="0.2">
      <c r="A31" s="20"/>
    </row>
    <row r="32" spans="1:14" x14ac:dyDescent="0.2">
      <c r="A32" s="20"/>
    </row>
  </sheetData>
  <phoneticPr fontId="11" type="noConversion"/>
  <printOptions horizontalCentered="1"/>
  <pageMargins left="0.25" right="0.25" top="0.75" bottom="0.75" header="0.3" footer="0.3"/>
  <pageSetup paperSize="9" scale="61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tabColor rgb="FFFFFF00"/>
    <pageSetUpPr fitToPage="1"/>
  </sheetPr>
  <dimension ref="A1:Y32"/>
  <sheetViews>
    <sheetView view="pageLayout" topLeftCell="A20" zoomScaleNormal="100" zoomScaleSheetLayoutView="100" workbookViewId="0">
      <selection activeCell="F62" sqref="F62"/>
    </sheetView>
  </sheetViews>
  <sheetFormatPr baseColWidth="10" defaultColWidth="11.42578125" defaultRowHeight="12" x14ac:dyDescent="0.2"/>
  <cols>
    <col min="1" max="1" width="45.7109375" style="3" customWidth="1"/>
    <col min="2" max="2" width="20.28515625" style="3" customWidth="1"/>
    <col min="3" max="3" width="20.28515625" style="129" customWidth="1"/>
    <col min="4" max="5" width="17.7109375" style="3" customWidth="1"/>
    <col min="6" max="6" width="17.7109375" style="129" customWidth="1"/>
    <col min="7" max="8" width="17.7109375" style="3" customWidth="1"/>
    <col min="9" max="9" width="17.7109375" style="129" customWidth="1"/>
    <col min="10" max="10" width="36.42578125" style="3" customWidth="1"/>
    <col min="11" max="16384" width="11.42578125" style="3"/>
  </cols>
  <sheetData>
    <row r="1" spans="1:25" s="5" customFormat="1" ht="15.75" customHeight="1" x14ac:dyDescent="0.2">
      <c r="A1" s="172" t="s">
        <v>558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25" s="5" customFormat="1" x14ac:dyDescent="0.2">
      <c r="A2" s="172" t="s">
        <v>171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4.25" customHeight="1" thickBot="1" x14ac:dyDescent="0.25">
      <c r="A3" s="10"/>
      <c r="B3" s="10"/>
      <c r="C3" s="10"/>
      <c r="D3" s="13"/>
      <c r="E3" s="13"/>
      <c r="F3" s="13"/>
      <c r="G3" s="19"/>
    </row>
    <row r="4" spans="1:25" ht="13.5" hidden="1" customHeight="1" x14ac:dyDescent="0.2">
      <c r="A4" s="81" t="s">
        <v>84</v>
      </c>
      <c r="B4" s="84"/>
      <c r="C4" s="84"/>
      <c r="D4" s="33"/>
      <c r="E4" s="33"/>
      <c r="F4" s="133"/>
      <c r="G4" s="33" t="s">
        <v>42</v>
      </c>
      <c r="H4" s="33" t="s">
        <v>85</v>
      </c>
      <c r="I4" s="131"/>
      <c r="J4" s="64"/>
    </row>
    <row r="5" spans="1:25" ht="36.75" thickBot="1" x14ac:dyDescent="0.25">
      <c r="A5" s="270" t="s">
        <v>91</v>
      </c>
      <c r="B5" s="271" t="s">
        <v>90</v>
      </c>
      <c r="C5" s="271" t="s">
        <v>200</v>
      </c>
      <c r="D5" s="269" t="s">
        <v>201</v>
      </c>
      <c r="E5" s="269" t="s">
        <v>2</v>
      </c>
      <c r="F5" s="269" t="s">
        <v>199</v>
      </c>
      <c r="G5" s="271" t="s">
        <v>93</v>
      </c>
      <c r="H5" s="269" t="s">
        <v>172</v>
      </c>
      <c r="I5" s="269" t="s">
        <v>177</v>
      </c>
      <c r="J5" s="269" t="s">
        <v>92</v>
      </c>
    </row>
    <row r="6" spans="1:25" x14ac:dyDescent="0.2">
      <c r="A6" s="65">
        <v>1</v>
      </c>
      <c r="B6" s="80"/>
      <c r="C6" s="65"/>
      <c r="D6" s="53"/>
      <c r="E6" s="66"/>
      <c r="F6" s="66"/>
      <c r="G6" s="58"/>
      <c r="H6" s="59"/>
      <c r="I6" s="59"/>
      <c r="J6" s="58"/>
    </row>
    <row r="7" spans="1:25" x14ac:dyDescent="0.2">
      <c r="A7" s="65">
        <v>2</v>
      </c>
      <c r="B7" s="80"/>
      <c r="C7" s="65"/>
      <c r="D7" s="53"/>
      <c r="E7" s="66"/>
      <c r="F7" s="66"/>
      <c r="G7" s="58"/>
      <c r="H7" s="59"/>
      <c r="I7" s="59"/>
      <c r="J7" s="58"/>
    </row>
    <row r="8" spans="1:25" x14ac:dyDescent="0.2">
      <c r="A8" s="65">
        <v>3</v>
      </c>
      <c r="B8" s="80"/>
      <c r="C8" s="65"/>
      <c r="D8" s="53"/>
      <c r="E8" s="66"/>
      <c r="F8" s="66"/>
      <c r="G8" s="58"/>
      <c r="H8" s="59"/>
      <c r="I8" s="59"/>
      <c r="J8" s="58"/>
    </row>
    <row r="9" spans="1:25" x14ac:dyDescent="0.2">
      <c r="A9" s="65">
        <v>4</v>
      </c>
      <c r="B9" s="80"/>
      <c r="C9" s="65"/>
      <c r="D9" s="53"/>
      <c r="E9" s="66"/>
      <c r="F9" s="66"/>
      <c r="G9" s="58"/>
      <c r="H9" s="59"/>
      <c r="I9" s="59"/>
      <c r="J9" s="58"/>
    </row>
    <row r="10" spans="1:25" x14ac:dyDescent="0.2">
      <c r="A10" s="65">
        <v>5</v>
      </c>
      <c r="B10" s="80"/>
      <c r="C10" s="65"/>
      <c r="D10" s="53"/>
      <c r="E10" s="66"/>
      <c r="F10" s="66"/>
      <c r="G10" s="58"/>
      <c r="H10" s="59"/>
      <c r="I10" s="59"/>
      <c r="J10" s="58"/>
    </row>
    <row r="11" spans="1:25" x14ac:dyDescent="0.2">
      <c r="A11" s="65">
        <v>6</v>
      </c>
      <c r="B11" s="80"/>
      <c r="C11" s="65"/>
      <c r="D11" s="53"/>
      <c r="E11" s="66"/>
      <c r="F11" s="66"/>
      <c r="G11" s="58"/>
      <c r="H11" s="59"/>
      <c r="I11" s="59"/>
      <c r="J11" s="58"/>
    </row>
    <row r="12" spans="1:25" x14ac:dyDescent="0.2">
      <c r="A12" s="65">
        <v>7</v>
      </c>
      <c r="B12" s="80"/>
      <c r="C12" s="65"/>
      <c r="D12" s="2"/>
      <c r="E12" s="51"/>
      <c r="F12" s="51"/>
      <c r="G12" s="58"/>
      <c r="H12" s="59"/>
      <c r="I12" s="59"/>
      <c r="J12" s="58"/>
    </row>
    <row r="13" spans="1:25" x14ac:dyDescent="0.2">
      <c r="A13" s="65">
        <v>8</v>
      </c>
      <c r="B13" s="80"/>
      <c r="C13" s="65"/>
      <c r="D13" s="53"/>
      <c r="E13" s="66"/>
      <c r="F13" s="66"/>
      <c r="G13" s="58"/>
      <c r="H13" s="59"/>
      <c r="I13" s="59"/>
      <c r="J13" s="58"/>
    </row>
    <row r="14" spans="1:25" x14ac:dyDescent="0.2">
      <c r="A14" s="65">
        <v>9</v>
      </c>
      <c r="B14" s="80"/>
      <c r="C14" s="65"/>
      <c r="D14" s="53"/>
      <c r="E14" s="66"/>
      <c r="F14" s="66"/>
      <c r="G14" s="58"/>
      <c r="H14" s="59"/>
      <c r="I14" s="59"/>
      <c r="J14" s="58"/>
    </row>
    <row r="15" spans="1:25" x14ac:dyDescent="0.2">
      <c r="A15" s="65">
        <v>10</v>
      </c>
      <c r="B15" s="80"/>
      <c r="C15" s="65"/>
      <c r="D15" s="53"/>
      <c r="E15" s="66"/>
      <c r="F15" s="66"/>
      <c r="G15" s="58"/>
      <c r="H15" s="59"/>
      <c r="I15" s="59"/>
      <c r="J15" s="58"/>
    </row>
    <row r="16" spans="1:25" x14ac:dyDescent="0.2">
      <c r="A16" s="65">
        <v>11</v>
      </c>
      <c r="B16" s="80"/>
      <c r="C16" s="65"/>
      <c r="D16" s="53"/>
      <c r="E16" s="66"/>
      <c r="F16" s="66"/>
      <c r="G16" s="58"/>
      <c r="H16" s="59"/>
      <c r="I16" s="59"/>
      <c r="J16" s="58"/>
    </row>
    <row r="17" spans="1:10" x14ac:dyDescent="0.2">
      <c r="A17" s="65">
        <v>12</v>
      </c>
      <c r="B17" s="80"/>
      <c r="C17" s="65"/>
      <c r="D17" s="53"/>
      <c r="E17" s="66"/>
      <c r="F17" s="66"/>
      <c r="G17" s="58"/>
      <c r="H17" s="59"/>
      <c r="I17" s="59"/>
      <c r="J17" s="58"/>
    </row>
    <row r="18" spans="1:10" x14ac:dyDescent="0.2">
      <c r="A18" s="65">
        <v>13</v>
      </c>
      <c r="B18" s="80"/>
      <c r="C18" s="65"/>
      <c r="D18" s="53"/>
      <c r="E18" s="66"/>
      <c r="F18" s="66"/>
      <c r="G18" s="58"/>
      <c r="H18" s="59"/>
      <c r="I18" s="59"/>
      <c r="J18" s="58"/>
    </row>
    <row r="19" spans="1:10" x14ac:dyDescent="0.2">
      <c r="A19" s="65">
        <v>14</v>
      </c>
      <c r="B19" s="80"/>
      <c r="C19" s="65"/>
      <c r="D19" s="53"/>
      <c r="E19" s="66"/>
      <c r="F19" s="66"/>
      <c r="G19" s="58"/>
      <c r="H19" s="59"/>
      <c r="I19" s="59"/>
      <c r="J19" s="58"/>
    </row>
    <row r="20" spans="1:10" x14ac:dyDescent="0.2">
      <c r="A20" s="65">
        <v>15</v>
      </c>
      <c r="B20" s="80"/>
      <c r="C20" s="65"/>
      <c r="D20" s="53"/>
      <c r="E20" s="66"/>
      <c r="F20" s="66"/>
      <c r="G20" s="58"/>
      <c r="H20" s="59"/>
      <c r="I20" s="59"/>
      <c r="J20" s="58"/>
    </row>
    <row r="21" spans="1:10" x14ac:dyDescent="0.2">
      <c r="A21" s="65">
        <v>16</v>
      </c>
      <c r="B21" s="80"/>
      <c r="C21" s="65"/>
      <c r="D21" s="53"/>
      <c r="E21" s="66"/>
      <c r="F21" s="66"/>
      <c r="G21" s="58"/>
      <c r="H21" s="59"/>
      <c r="I21" s="59"/>
      <c r="J21" s="58"/>
    </row>
    <row r="22" spans="1:10" x14ac:dyDescent="0.2">
      <c r="A22" s="65">
        <v>17</v>
      </c>
      <c r="B22" s="80"/>
      <c r="C22" s="65"/>
      <c r="D22" s="53"/>
      <c r="E22" s="66"/>
      <c r="F22" s="66"/>
      <c r="G22" s="58"/>
      <c r="H22" s="59"/>
      <c r="I22" s="59"/>
      <c r="J22" s="58"/>
    </row>
    <row r="23" spans="1:10" x14ac:dyDescent="0.2">
      <c r="A23" s="65">
        <v>18</v>
      </c>
      <c r="B23" s="80"/>
      <c r="C23" s="65"/>
      <c r="D23" s="53"/>
      <c r="E23" s="66"/>
      <c r="F23" s="66"/>
      <c r="G23" s="58"/>
      <c r="H23" s="59"/>
      <c r="I23" s="59"/>
      <c r="J23" s="58"/>
    </row>
    <row r="24" spans="1:10" x14ac:dyDescent="0.2">
      <c r="A24" s="65">
        <v>19</v>
      </c>
      <c r="B24" s="80"/>
      <c r="C24" s="65"/>
      <c r="D24" s="53"/>
      <c r="E24" s="66"/>
      <c r="F24" s="66"/>
      <c r="G24" s="58"/>
      <c r="H24" s="59"/>
      <c r="I24" s="59"/>
      <c r="J24" s="58"/>
    </row>
    <row r="25" spans="1:10" x14ac:dyDescent="0.2">
      <c r="A25" s="65">
        <v>20</v>
      </c>
      <c r="B25" s="80"/>
      <c r="C25" s="65"/>
      <c r="D25" s="53"/>
      <c r="E25" s="66"/>
      <c r="F25" s="66"/>
      <c r="G25" s="58"/>
      <c r="H25" s="59"/>
      <c r="I25" s="59"/>
      <c r="J25" s="58"/>
    </row>
    <row r="26" spans="1:10" ht="12.75" thickBot="1" x14ac:dyDescent="0.25">
      <c r="A26" s="85"/>
      <c r="B26" s="83"/>
      <c r="C26" s="35"/>
      <c r="D26" s="74"/>
      <c r="E26" s="54"/>
      <c r="F26" s="54"/>
      <c r="G26" s="55"/>
      <c r="H26" s="42"/>
      <c r="I26" s="42"/>
      <c r="J26" s="55"/>
    </row>
    <row r="27" spans="1:10" ht="12.75" thickBot="1" x14ac:dyDescent="0.25">
      <c r="A27" s="134" t="s">
        <v>0</v>
      </c>
      <c r="B27" s="62"/>
      <c r="C27" s="44"/>
      <c r="D27" s="132"/>
      <c r="E27" s="130"/>
      <c r="F27" s="130"/>
      <c r="G27" s="56"/>
      <c r="H27" s="49"/>
      <c r="I27" s="49"/>
      <c r="J27" s="56"/>
    </row>
    <row r="28" spans="1:10" x14ac:dyDescent="0.2">
      <c r="A28" s="30"/>
      <c r="B28" s="30"/>
      <c r="C28" s="30"/>
      <c r="D28" s="30"/>
      <c r="E28" s="30"/>
      <c r="F28" s="30"/>
      <c r="G28" s="2"/>
    </row>
    <row r="29" spans="1:10" x14ac:dyDescent="0.2">
      <c r="A29" s="20"/>
      <c r="B29" s="20"/>
      <c r="C29" s="20"/>
      <c r="D29" s="20"/>
      <c r="E29" s="20"/>
      <c r="F29" s="20"/>
      <c r="G29" s="2"/>
    </row>
    <row r="30" spans="1:10" x14ac:dyDescent="0.2">
      <c r="A30" s="20"/>
    </row>
    <row r="31" spans="1:10" x14ac:dyDescent="0.2">
      <c r="A31" s="20"/>
    </row>
    <row r="32" spans="1:10" x14ac:dyDescent="0.2">
      <c r="A32" s="20"/>
    </row>
  </sheetData>
  <phoneticPr fontId="11" type="noConversion"/>
  <printOptions horizontalCentered="1"/>
  <pageMargins left="0.25" right="0.25" top="0.75" bottom="0.75" header="0.3" footer="0.3"/>
  <pageSetup paperSize="9" scale="63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>
    <tabColor rgb="FFFFFF00"/>
    <pageSetUpPr fitToPage="1"/>
  </sheetPr>
  <dimension ref="A1:W20"/>
  <sheetViews>
    <sheetView view="pageLayout" topLeftCell="A19" zoomScale="85" zoomScaleNormal="100" zoomScaleSheetLayoutView="100" zoomScalePageLayoutView="85" workbookViewId="0">
      <selection activeCell="F71" sqref="F71"/>
    </sheetView>
  </sheetViews>
  <sheetFormatPr baseColWidth="10" defaultColWidth="11.42578125" defaultRowHeight="12" x14ac:dyDescent="0.2"/>
  <cols>
    <col min="1" max="1" width="35.7109375" style="3" customWidth="1"/>
    <col min="2" max="2" width="30.7109375" style="3" customWidth="1"/>
    <col min="3" max="3" width="31.140625" style="171" customWidth="1"/>
    <col min="4" max="4" width="23.28515625" style="3" customWidth="1"/>
    <col min="5" max="5" width="22.28515625" style="155" customWidth="1"/>
    <col min="6" max="6" width="32.85546875" style="3" customWidth="1"/>
    <col min="7" max="7" width="39.5703125" style="3" customWidth="1"/>
    <col min="8" max="8" width="23.5703125" style="3" customWidth="1"/>
    <col min="9" max="16384" width="11.42578125" style="3"/>
  </cols>
  <sheetData>
    <row r="1" spans="1:23" s="5" customFormat="1" x14ac:dyDescent="0.2">
      <c r="A1" s="172" t="s">
        <v>559</v>
      </c>
      <c r="B1" s="172"/>
      <c r="C1" s="172"/>
      <c r="D1" s="172"/>
      <c r="E1" s="172"/>
      <c r="F1" s="172"/>
      <c r="G1" s="172"/>
    </row>
    <row r="2" spans="1:23" s="5" customFormat="1" x14ac:dyDescent="0.2">
      <c r="A2" s="172" t="s">
        <v>535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12.75" thickBot="1" x14ac:dyDescent="0.25">
      <c r="A3" s="13"/>
      <c r="B3" s="13"/>
      <c r="C3" s="13"/>
      <c r="D3" s="19"/>
      <c r="E3" s="19"/>
      <c r="F3" s="19"/>
    </row>
    <row r="4" spans="1:23" ht="12.75" thickBot="1" x14ac:dyDescent="0.25">
      <c r="A4" s="559" t="s">
        <v>44</v>
      </c>
      <c r="B4" s="559" t="s">
        <v>363</v>
      </c>
      <c r="C4" s="559" t="s">
        <v>364</v>
      </c>
      <c r="D4" s="272" t="s">
        <v>397</v>
      </c>
      <c r="E4" s="272" t="s">
        <v>360</v>
      </c>
      <c r="F4" s="384" t="s">
        <v>361</v>
      </c>
      <c r="G4" s="559" t="s">
        <v>58</v>
      </c>
      <c r="H4" s="559" t="s">
        <v>127</v>
      </c>
    </row>
    <row r="5" spans="1:23" ht="12.75" customHeight="1" thickBot="1" x14ac:dyDescent="0.25">
      <c r="A5" s="560"/>
      <c r="B5" s="560"/>
      <c r="C5" s="560"/>
      <c r="D5" s="273" t="s">
        <v>359</v>
      </c>
      <c r="E5" s="273" t="s">
        <v>359</v>
      </c>
      <c r="F5" s="273" t="s">
        <v>359</v>
      </c>
      <c r="G5" s="561"/>
      <c r="H5" s="561"/>
    </row>
    <row r="6" spans="1:23" ht="12" customHeight="1" x14ac:dyDescent="0.2">
      <c r="A6" s="65">
        <v>1</v>
      </c>
      <c r="B6" s="65" t="s">
        <v>103</v>
      </c>
      <c r="C6" s="65" t="s">
        <v>103</v>
      </c>
      <c r="D6" s="63"/>
      <c r="E6" s="2"/>
      <c r="F6" s="348"/>
      <c r="G6" s="52"/>
      <c r="H6" s="52"/>
    </row>
    <row r="7" spans="1:23" x14ac:dyDescent="0.2">
      <c r="A7" s="65">
        <v>2</v>
      </c>
      <c r="B7" s="65" t="s">
        <v>103</v>
      </c>
      <c r="C7" s="65" t="s">
        <v>103</v>
      </c>
      <c r="D7" s="63"/>
      <c r="E7" s="2"/>
      <c r="F7" s="348"/>
      <c r="G7" s="52"/>
      <c r="H7" s="52"/>
    </row>
    <row r="8" spans="1:23" x14ac:dyDescent="0.2">
      <c r="A8" s="65">
        <v>3</v>
      </c>
      <c r="B8" s="65" t="s">
        <v>103</v>
      </c>
      <c r="C8" s="65" t="s">
        <v>103</v>
      </c>
      <c r="D8" s="63"/>
      <c r="E8" s="2"/>
      <c r="F8" s="348"/>
      <c r="G8" s="52"/>
      <c r="H8" s="52"/>
    </row>
    <row r="9" spans="1:23" x14ac:dyDescent="0.2">
      <c r="A9" s="65">
        <v>4</v>
      </c>
      <c r="B9" s="65" t="s">
        <v>103</v>
      </c>
      <c r="C9" s="65" t="s">
        <v>103</v>
      </c>
      <c r="D9" s="63"/>
      <c r="E9" s="2"/>
      <c r="F9" s="348"/>
      <c r="G9" s="52"/>
      <c r="H9" s="52"/>
    </row>
    <row r="10" spans="1:23" x14ac:dyDescent="0.2">
      <c r="A10" s="65">
        <v>5</v>
      </c>
      <c r="B10" s="65" t="s">
        <v>103</v>
      </c>
      <c r="C10" s="65" t="s">
        <v>103</v>
      </c>
      <c r="D10" s="63"/>
      <c r="E10" s="2"/>
      <c r="F10" s="348"/>
      <c r="G10" s="52"/>
      <c r="H10" s="52"/>
    </row>
    <row r="11" spans="1:23" x14ac:dyDescent="0.2">
      <c r="A11" s="65">
        <v>6</v>
      </c>
      <c r="B11" s="65"/>
      <c r="C11" s="65"/>
      <c r="D11" s="63"/>
      <c r="E11" s="2"/>
      <c r="F11" s="348"/>
      <c r="G11" s="52"/>
      <c r="H11" s="52"/>
    </row>
    <row r="12" spans="1:23" x14ac:dyDescent="0.2">
      <c r="A12" s="65">
        <v>7</v>
      </c>
      <c r="B12" s="65"/>
      <c r="C12" s="65"/>
      <c r="D12" s="63"/>
      <c r="E12" s="2"/>
      <c r="F12" s="348"/>
      <c r="G12" s="52"/>
      <c r="H12" s="52"/>
    </row>
    <row r="13" spans="1:23" x14ac:dyDescent="0.2">
      <c r="A13" s="65">
        <v>8</v>
      </c>
      <c r="B13" s="65"/>
      <c r="C13" s="65"/>
      <c r="D13" s="63"/>
      <c r="E13" s="2"/>
      <c r="F13" s="348"/>
      <c r="G13" s="52"/>
      <c r="H13" s="52"/>
    </row>
    <row r="14" spans="1:23" x14ac:dyDescent="0.2">
      <c r="A14" s="65">
        <v>9</v>
      </c>
      <c r="B14" s="65"/>
      <c r="C14" s="65"/>
      <c r="D14" s="63"/>
      <c r="E14" s="2"/>
      <c r="F14" s="348"/>
      <c r="G14" s="52"/>
      <c r="H14" s="52"/>
    </row>
    <row r="15" spans="1:23" x14ac:dyDescent="0.2">
      <c r="A15" s="65"/>
      <c r="B15" s="65"/>
      <c r="C15" s="65"/>
      <c r="D15" s="63"/>
      <c r="E15" s="2"/>
      <c r="F15" s="348"/>
      <c r="G15" s="52"/>
      <c r="H15" s="52"/>
    </row>
    <row r="16" spans="1:23" ht="12.75" thickBot="1" x14ac:dyDescent="0.25">
      <c r="A16" s="82"/>
      <c r="B16" s="82"/>
      <c r="C16" s="82"/>
      <c r="D16" s="39"/>
      <c r="E16" s="31"/>
      <c r="F16" s="349"/>
      <c r="G16" s="43"/>
      <c r="H16" s="43"/>
    </row>
    <row r="17" spans="1:8" ht="12.75" thickBot="1" x14ac:dyDescent="0.25">
      <c r="A17" s="134" t="s">
        <v>45</v>
      </c>
      <c r="B17" s="62"/>
      <c r="C17" s="62"/>
      <c r="D17" s="45"/>
      <c r="E17" s="48"/>
      <c r="F17" s="350"/>
      <c r="G17" s="50"/>
      <c r="H17" s="50"/>
    </row>
    <row r="18" spans="1:8" x14ac:dyDescent="0.2">
      <c r="A18" s="30"/>
      <c r="B18" s="30"/>
      <c r="C18" s="30"/>
      <c r="D18" s="2"/>
      <c r="E18" s="2"/>
      <c r="F18" s="2"/>
    </row>
    <row r="19" spans="1:8" x14ac:dyDescent="0.2">
      <c r="A19" s="20" t="s">
        <v>59</v>
      </c>
      <c r="B19" s="20"/>
      <c r="C19" s="20"/>
      <c r="D19" s="2"/>
      <c r="E19" s="2"/>
      <c r="F19" s="2"/>
    </row>
    <row r="20" spans="1:8" x14ac:dyDescent="0.2">
      <c r="A20" s="1" t="s">
        <v>128</v>
      </c>
      <c r="B20" s="1"/>
      <c r="C20" s="1"/>
      <c r="D20" s="2"/>
      <c r="E20" s="2"/>
      <c r="F20" s="2"/>
    </row>
  </sheetData>
  <mergeCells count="5">
    <mergeCell ref="B4:B5"/>
    <mergeCell ref="H4:H5"/>
    <mergeCell ref="A4:A5"/>
    <mergeCell ref="G4:G5"/>
    <mergeCell ref="C4:C5"/>
  </mergeCells>
  <phoneticPr fontId="0" type="noConversion"/>
  <printOptions horizontalCentered="1"/>
  <pageMargins left="0.25" right="0.29950980392156862" top="0.75" bottom="0.75" header="0.3" footer="0.3"/>
  <pageSetup paperSize="9" scale="60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9900"/>
    <pageSetUpPr fitToPage="1"/>
  </sheetPr>
  <dimension ref="A1:V27"/>
  <sheetViews>
    <sheetView view="pageLayout" zoomScale="85" zoomScaleNormal="100" zoomScaleSheetLayoutView="100" zoomScalePageLayoutView="85" workbookViewId="0">
      <selection activeCell="F53" sqref="F53"/>
    </sheetView>
  </sheetViews>
  <sheetFormatPr baseColWidth="10" defaultColWidth="11.42578125" defaultRowHeight="12" x14ac:dyDescent="0.2"/>
  <cols>
    <col min="1" max="1" width="42" style="351" bestFit="1" customWidth="1"/>
    <col min="2" max="2" width="23.5703125" style="351" customWidth="1"/>
    <col min="3" max="3" width="35.42578125" style="351" customWidth="1"/>
    <col min="4" max="8" width="15.5703125" style="351" customWidth="1"/>
    <col min="9" max="16384" width="11.42578125" style="351"/>
  </cols>
  <sheetData>
    <row r="1" spans="1:22" s="375" customFormat="1" ht="15.75" x14ac:dyDescent="0.25">
      <c r="A1" s="377" t="s">
        <v>568</v>
      </c>
      <c r="B1" s="376"/>
      <c r="C1" s="376"/>
      <c r="D1" s="376"/>
      <c r="E1" s="376"/>
      <c r="F1" s="376"/>
      <c r="G1" s="376"/>
      <c r="H1" s="376"/>
    </row>
    <row r="2" spans="1:22" s="374" customFormat="1" ht="15.75" x14ac:dyDescent="0.2">
      <c r="A2" s="172" t="s">
        <v>354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12.75" thickBot="1" x14ac:dyDescent="0.25"/>
    <row r="4" spans="1:22" ht="12.75" thickBot="1" x14ac:dyDescent="0.25">
      <c r="A4" s="564" t="s">
        <v>372</v>
      </c>
      <c r="B4" s="564" t="s">
        <v>105</v>
      </c>
      <c r="C4" s="562" t="s">
        <v>371</v>
      </c>
      <c r="D4" s="563"/>
      <c r="E4" s="563"/>
      <c r="F4" s="563"/>
      <c r="G4" s="563"/>
      <c r="H4" s="563"/>
    </row>
    <row r="5" spans="1:22" s="369" customFormat="1" ht="13.5" customHeight="1" thickBot="1" x14ac:dyDescent="0.25">
      <c r="A5" s="565"/>
      <c r="B5" s="565"/>
      <c r="C5" s="373" t="s">
        <v>370</v>
      </c>
      <c r="D5" s="372" t="s">
        <v>369</v>
      </c>
      <c r="E5" s="371" t="s">
        <v>368</v>
      </c>
      <c r="F5" s="370" t="s">
        <v>367</v>
      </c>
      <c r="G5" s="370" t="s">
        <v>571</v>
      </c>
      <c r="H5" s="370" t="s">
        <v>572</v>
      </c>
    </row>
    <row r="6" spans="1:22" x14ac:dyDescent="0.2">
      <c r="A6" s="368"/>
      <c r="B6" s="367"/>
      <c r="C6" s="361"/>
      <c r="D6" s="363"/>
      <c r="E6" s="362"/>
      <c r="F6" s="361"/>
      <c r="G6" s="361"/>
      <c r="H6" s="361"/>
    </row>
    <row r="7" spans="1:22" x14ac:dyDescent="0.2">
      <c r="A7" s="357" t="s">
        <v>46</v>
      </c>
      <c r="B7" s="356"/>
      <c r="C7" s="361"/>
      <c r="D7" s="363"/>
      <c r="E7" s="362"/>
      <c r="F7" s="361"/>
      <c r="G7" s="361"/>
      <c r="H7" s="361"/>
    </row>
    <row r="8" spans="1:22" x14ac:dyDescent="0.2">
      <c r="A8" s="357"/>
      <c r="B8" s="356"/>
      <c r="C8" s="361"/>
      <c r="D8" s="363"/>
      <c r="E8" s="362"/>
      <c r="F8" s="361"/>
      <c r="G8" s="361"/>
      <c r="H8" s="361"/>
    </row>
    <row r="9" spans="1:22" x14ac:dyDescent="0.2">
      <c r="A9" s="357" t="s">
        <v>47</v>
      </c>
      <c r="B9" s="356"/>
      <c r="C9" s="361"/>
      <c r="D9" s="363"/>
      <c r="E9" s="362"/>
      <c r="F9" s="361"/>
      <c r="G9" s="361"/>
      <c r="H9" s="361"/>
    </row>
    <row r="10" spans="1:22" x14ac:dyDescent="0.2">
      <c r="A10" s="357"/>
      <c r="B10" s="356"/>
      <c r="C10" s="361"/>
      <c r="D10" s="363"/>
      <c r="E10" s="362"/>
      <c r="F10" s="361"/>
      <c r="G10" s="361"/>
      <c r="H10" s="361"/>
    </row>
    <row r="11" spans="1:22" x14ac:dyDescent="0.2">
      <c r="A11" s="357" t="s">
        <v>48</v>
      </c>
      <c r="B11" s="356"/>
      <c r="C11" s="361"/>
      <c r="D11" s="363"/>
      <c r="E11" s="362"/>
      <c r="F11" s="361"/>
      <c r="G11" s="361"/>
      <c r="H11" s="361"/>
    </row>
    <row r="12" spans="1:22" x14ac:dyDescent="0.2">
      <c r="A12" s="357" t="s">
        <v>366</v>
      </c>
      <c r="B12" s="356"/>
      <c r="C12" s="361"/>
      <c r="D12" s="363"/>
      <c r="E12" s="362"/>
      <c r="F12" s="361"/>
      <c r="G12" s="361"/>
      <c r="H12" s="361"/>
    </row>
    <row r="13" spans="1:22" x14ac:dyDescent="0.2">
      <c r="A13" s="357"/>
      <c r="B13" s="356"/>
      <c r="C13" s="361"/>
      <c r="D13" s="363"/>
      <c r="E13" s="362"/>
      <c r="F13" s="361"/>
      <c r="G13" s="361"/>
      <c r="H13" s="361"/>
    </row>
    <row r="14" spans="1:22" x14ac:dyDescent="0.2">
      <c r="A14" s="357" t="s">
        <v>49</v>
      </c>
      <c r="B14" s="356"/>
      <c r="C14" s="364"/>
      <c r="D14" s="366"/>
      <c r="E14" s="365"/>
      <c r="F14" s="364"/>
      <c r="G14" s="361"/>
      <c r="H14" s="361"/>
    </row>
    <row r="15" spans="1:22" x14ac:dyDescent="0.2">
      <c r="A15" s="357"/>
      <c r="B15" s="356"/>
      <c r="C15" s="361"/>
      <c r="D15" s="363"/>
      <c r="E15" s="362"/>
      <c r="F15" s="361"/>
      <c r="G15" s="361"/>
      <c r="H15" s="361"/>
    </row>
    <row r="16" spans="1:22" x14ac:dyDescent="0.2">
      <c r="A16" s="357" t="s">
        <v>50</v>
      </c>
      <c r="B16" s="356"/>
      <c r="C16" s="361"/>
      <c r="D16" s="363"/>
      <c r="E16" s="362"/>
      <c r="F16" s="361"/>
      <c r="G16" s="361"/>
      <c r="H16" s="361"/>
    </row>
    <row r="17" spans="1:8" x14ac:dyDescent="0.2">
      <c r="A17" s="357"/>
      <c r="B17" s="356"/>
      <c r="C17" s="361"/>
      <c r="D17" s="363"/>
      <c r="E17" s="362"/>
      <c r="F17" s="361"/>
      <c r="G17" s="361"/>
      <c r="H17" s="361"/>
    </row>
    <row r="18" spans="1:8" x14ac:dyDescent="0.2">
      <c r="A18" s="357" t="s">
        <v>54</v>
      </c>
      <c r="B18" s="356"/>
      <c r="C18" s="361"/>
      <c r="D18" s="363"/>
      <c r="E18" s="362"/>
      <c r="F18" s="361"/>
      <c r="G18" s="361"/>
      <c r="H18" s="361"/>
    </row>
    <row r="19" spans="1:8" x14ac:dyDescent="0.2">
      <c r="A19" s="357" t="s">
        <v>55</v>
      </c>
      <c r="B19" s="356"/>
      <c r="C19" s="361"/>
      <c r="D19" s="363"/>
      <c r="E19" s="362"/>
      <c r="F19" s="361"/>
      <c r="G19" s="361"/>
      <c r="H19" s="361"/>
    </row>
    <row r="20" spans="1:8" x14ac:dyDescent="0.2">
      <c r="A20" s="357" t="s">
        <v>51</v>
      </c>
      <c r="B20" s="356"/>
      <c r="C20" s="361"/>
      <c r="D20" s="363"/>
      <c r="E20" s="362"/>
      <c r="F20" s="361"/>
      <c r="G20" s="361"/>
      <c r="H20" s="361"/>
    </row>
    <row r="21" spans="1:8" x14ac:dyDescent="0.2">
      <c r="A21" s="357" t="s">
        <v>52</v>
      </c>
      <c r="B21" s="356"/>
      <c r="C21" s="361"/>
      <c r="D21" s="363"/>
      <c r="E21" s="362"/>
      <c r="F21" s="361"/>
      <c r="G21" s="361"/>
      <c r="H21" s="361"/>
    </row>
    <row r="22" spans="1:8" x14ac:dyDescent="0.2">
      <c r="A22" s="357" t="s">
        <v>53</v>
      </c>
      <c r="B22" s="356"/>
      <c r="C22" s="361"/>
      <c r="D22" s="363"/>
      <c r="E22" s="362"/>
      <c r="F22" s="361"/>
      <c r="G22" s="361"/>
      <c r="H22" s="361"/>
    </row>
    <row r="23" spans="1:8" x14ac:dyDescent="0.2">
      <c r="A23" s="357" t="s">
        <v>365</v>
      </c>
      <c r="B23" s="356"/>
      <c r="C23" s="361"/>
      <c r="D23" s="363"/>
      <c r="E23" s="362"/>
      <c r="F23" s="361"/>
      <c r="G23" s="361"/>
      <c r="H23" s="361"/>
    </row>
    <row r="24" spans="1:8" ht="12.75" thickBot="1" x14ac:dyDescent="0.25">
      <c r="A24" s="360"/>
      <c r="B24" s="359"/>
      <c r="C24" s="356"/>
      <c r="D24" s="358"/>
      <c r="E24" s="357"/>
      <c r="F24" s="356"/>
      <c r="G24" s="356"/>
      <c r="H24" s="356"/>
    </row>
    <row r="25" spans="1:8" ht="12.75" thickBot="1" x14ac:dyDescent="0.25">
      <c r="A25" s="355" t="s">
        <v>0</v>
      </c>
      <c r="B25" s="354"/>
      <c r="C25" s="353"/>
      <c r="D25" s="353"/>
      <c r="E25" s="353"/>
      <c r="F25" s="353"/>
      <c r="G25" s="353"/>
      <c r="H25" s="352"/>
    </row>
    <row r="26" spans="1:8" x14ac:dyDescent="0.2">
      <c r="A26" s="351" t="s">
        <v>569</v>
      </c>
    </row>
    <row r="27" spans="1:8" x14ac:dyDescent="0.2">
      <c r="A27" s="351" t="s">
        <v>570</v>
      </c>
    </row>
  </sheetData>
  <mergeCells count="3">
    <mergeCell ref="C4:H4"/>
    <mergeCell ref="B4:B5"/>
    <mergeCell ref="A4:A5"/>
  </mergeCells>
  <printOptions horizontalCentered="1"/>
  <pageMargins left="0.25" right="0.25" top="0.75" bottom="0.75" header="0.3" footer="0.3"/>
  <pageSetup paperSize="9" scale="81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2022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5">
    <tabColor rgb="FFFFFF00"/>
    <pageSetUpPr fitToPage="1"/>
  </sheetPr>
  <dimension ref="A1:V52"/>
  <sheetViews>
    <sheetView view="pageLayout" topLeftCell="A16" zoomScale="110" zoomScaleNormal="100" zoomScaleSheetLayoutView="100" zoomScalePageLayoutView="110" workbookViewId="0">
      <selection activeCell="A42" sqref="A42"/>
    </sheetView>
  </sheetViews>
  <sheetFormatPr baseColWidth="10" defaultColWidth="11.42578125" defaultRowHeight="12" x14ac:dyDescent="0.2"/>
  <cols>
    <col min="1" max="7" width="18.7109375" style="3" customWidth="1"/>
    <col min="8" max="9" width="18.7109375" style="101" customWidth="1"/>
    <col min="10" max="10" width="18.7109375" style="3" customWidth="1"/>
    <col min="11" max="12" width="7.140625" style="71" customWidth="1"/>
    <col min="13" max="13" width="7.140625" style="3" customWidth="1"/>
    <col min="14" max="14" width="7.140625" style="464" customWidth="1"/>
    <col min="15" max="15" width="7.140625" style="3" customWidth="1"/>
    <col min="16" max="16" width="16.85546875" style="3" bestFit="1" customWidth="1"/>
    <col min="17" max="16384" width="11.42578125" style="3"/>
  </cols>
  <sheetData>
    <row r="1" spans="1:22" s="148" customFormat="1" x14ac:dyDescent="0.2">
      <c r="A1" s="173" t="s">
        <v>560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462"/>
    </row>
    <row r="2" spans="1:22" s="5" customFormat="1" x14ac:dyDescent="0.2">
      <c r="A2" s="172" t="s">
        <v>354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463"/>
      <c r="O2" s="172"/>
      <c r="P2" s="172"/>
      <c r="Q2" s="172"/>
      <c r="R2" s="172"/>
      <c r="S2" s="172"/>
      <c r="T2" s="172"/>
      <c r="U2" s="172"/>
      <c r="V2" s="172"/>
    </row>
    <row r="3" spans="1:22" s="155" customFormat="1" ht="12.75" thickBot="1" x14ac:dyDescent="0.25">
      <c r="K3" s="71"/>
      <c r="L3" s="71"/>
      <c r="N3" s="464"/>
    </row>
    <row r="4" spans="1:22" s="93" customFormat="1" ht="12.75" customHeight="1" thickBot="1" x14ac:dyDescent="0.25">
      <c r="A4" s="569" t="s">
        <v>148</v>
      </c>
      <c r="B4" s="570"/>
      <c r="C4" s="570"/>
      <c r="D4" s="570"/>
      <c r="E4" s="571"/>
      <c r="F4" s="572" t="s">
        <v>149</v>
      </c>
      <c r="G4" s="573"/>
      <c r="H4" s="574"/>
      <c r="I4" s="574"/>
      <c r="J4" s="575"/>
      <c r="K4" s="566" t="s">
        <v>561</v>
      </c>
      <c r="L4" s="567"/>
      <c r="M4" s="568"/>
      <c r="N4" s="566" t="s">
        <v>562</v>
      </c>
      <c r="O4" s="567"/>
      <c r="P4" s="568"/>
    </row>
    <row r="5" spans="1:22" s="96" customFormat="1" ht="80.099999999999994" customHeight="1" thickBot="1" x14ac:dyDescent="0.25">
      <c r="A5" s="274" t="s">
        <v>105</v>
      </c>
      <c r="B5" s="275" t="s">
        <v>8</v>
      </c>
      <c r="C5" s="275" t="s">
        <v>99</v>
      </c>
      <c r="D5" s="276" t="s">
        <v>107</v>
      </c>
      <c r="E5" s="277" t="s">
        <v>129</v>
      </c>
      <c r="F5" s="274" t="s">
        <v>136</v>
      </c>
      <c r="G5" s="276" t="s">
        <v>137</v>
      </c>
      <c r="H5" s="276" t="s">
        <v>151</v>
      </c>
      <c r="I5" s="275" t="s">
        <v>152</v>
      </c>
      <c r="J5" s="278" t="s">
        <v>141</v>
      </c>
      <c r="K5" s="279" t="s">
        <v>138</v>
      </c>
      <c r="L5" s="280" t="s">
        <v>139</v>
      </c>
      <c r="M5" s="281" t="s">
        <v>140</v>
      </c>
      <c r="N5" s="465" t="s">
        <v>138</v>
      </c>
      <c r="O5" s="280" t="s">
        <v>139</v>
      </c>
      <c r="P5" s="281" t="s">
        <v>140</v>
      </c>
    </row>
    <row r="6" spans="1:22" x14ac:dyDescent="0.2">
      <c r="A6" s="91" t="s">
        <v>588</v>
      </c>
      <c r="B6" s="28"/>
      <c r="C6" s="28"/>
      <c r="D6" s="22" t="s">
        <v>589</v>
      </c>
      <c r="E6" s="23"/>
      <c r="F6" s="12"/>
      <c r="G6" s="137"/>
      <c r="H6" s="137"/>
      <c r="I6" s="138"/>
      <c r="J6" s="9"/>
      <c r="K6" s="139"/>
      <c r="L6" s="142"/>
      <c r="M6" s="15"/>
      <c r="N6" s="466"/>
      <c r="O6" s="142"/>
      <c r="P6" s="135"/>
    </row>
    <row r="7" spans="1:22" s="171" customFormat="1" x14ac:dyDescent="0.2">
      <c r="A7" s="67" t="s">
        <v>590</v>
      </c>
      <c r="B7" s="12" t="s">
        <v>591</v>
      </c>
      <c r="C7" s="12" t="s">
        <v>101</v>
      </c>
      <c r="D7" s="25" t="s">
        <v>592</v>
      </c>
      <c r="E7" s="15">
        <v>2200</v>
      </c>
      <c r="F7" s="12">
        <v>73825011</v>
      </c>
      <c r="G7" s="137" t="s">
        <v>593</v>
      </c>
      <c r="H7" s="137" t="s">
        <v>594</v>
      </c>
      <c r="I7" s="138" t="s">
        <v>594</v>
      </c>
      <c r="J7" s="9"/>
      <c r="K7" s="140" t="s">
        <v>595</v>
      </c>
      <c r="L7" s="143" t="s">
        <v>596</v>
      </c>
      <c r="M7" s="15">
        <v>26400</v>
      </c>
      <c r="N7" s="467">
        <v>7</v>
      </c>
      <c r="O7" s="143" t="s">
        <v>595</v>
      </c>
      <c r="P7" s="461">
        <v>13200</v>
      </c>
    </row>
    <row r="8" spans="1:22" s="171" customFormat="1" x14ac:dyDescent="0.2">
      <c r="A8" s="67" t="s">
        <v>590</v>
      </c>
      <c r="B8" s="12" t="s">
        <v>591</v>
      </c>
      <c r="C8" s="12" t="s">
        <v>101</v>
      </c>
      <c r="D8" s="25" t="s">
        <v>597</v>
      </c>
      <c r="E8" s="15">
        <v>2600</v>
      </c>
      <c r="F8" s="12">
        <v>45463926</v>
      </c>
      <c r="G8" s="137" t="s">
        <v>598</v>
      </c>
      <c r="H8" s="137" t="s">
        <v>599</v>
      </c>
      <c r="I8" s="138" t="s">
        <v>599</v>
      </c>
      <c r="J8" s="9"/>
      <c r="K8" s="140" t="s">
        <v>595</v>
      </c>
      <c r="L8" s="143" t="s">
        <v>596</v>
      </c>
      <c r="M8" s="15">
        <v>31200</v>
      </c>
      <c r="N8" s="467">
        <v>7</v>
      </c>
      <c r="O8" s="143" t="s">
        <v>595</v>
      </c>
      <c r="P8" s="461">
        <v>15600</v>
      </c>
    </row>
    <row r="9" spans="1:22" s="171" customFormat="1" x14ac:dyDescent="0.2">
      <c r="A9" s="67" t="s">
        <v>590</v>
      </c>
      <c r="B9" s="12" t="s">
        <v>591</v>
      </c>
      <c r="C9" s="12" t="s">
        <v>101</v>
      </c>
      <c r="D9" s="25" t="s">
        <v>600</v>
      </c>
      <c r="E9" s="15">
        <v>2200</v>
      </c>
      <c r="F9" s="12">
        <v>46834075</v>
      </c>
      <c r="G9" s="137" t="s">
        <v>601</v>
      </c>
      <c r="H9" s="137" t="s">
        <v>602</v>
      </c>
      <c r="I9" s="138" t="s">
        <v>602</v>
      </c>
      <c r="J9" s="9"/>
      <c r="K9" s="140" t="s">
        <v>595</v>
      </c>
      <c r="L9" s="143" t="s">
        <v>596</v>
      </c>
      <c r="M9" s="15">
        <v>26400</v>
      </c>
      <c r="N9" s="467">
        <v>7</v>
      </c>
      <c r="O9" s="143" t="s">
        <v>595</v>
      </c>
      <c r="P9" s="461">
        <v>13200</v>
      </c>
    </row>
    <row r="10" spans="1:22" s="171" customFormat="1" x14ac:dyDescent="0.2">
      <c r="A10" s="67" t="s">
        <v>590</v>
      </c>
      <c r="B10" s="12" t="s">
        <v>591</v>
      </c>
      <c r="C10" s="12" t="s">
        <v>101</v>
      </c>
      <c r="D10" s="25" t="s">
        <v>603</v>
      </c>
      <c r="E10" s="15">
        <v>2200</v>
      </c>
      <c r="F10" s="12">
        <v>42359757</v>
      </c>
      <c r="G10" s="137" t="s">
        <v>604</v>
      </c>
      <c r="H10" s="137"/>
      <c r="I10" s="138"/>
      <c r="J10" s="9"/>
      <c r="K10" s="140" t="s">
        <v>595</v>
      </c>
      <c r="L10" s="143" t="s">
        <v>596</v>
      </c>
      <c r="M10" s="15">
        <v>26400</v>
      </c>
      <c r="N10" s="467">
        <v>7</v>
      </c>
      <c r="O10" s="143" t="s">
        <v>595</v>
      </c>
      <c r="P10" s="461">
        <v>13200</v>
      </c>
    </row>
    <row r="11" spans="1:22" s="171" customFormat="1" x14ac:dyDescent="0.2">
      <c r="A11" s="67" t="s">
        <v>590</v>
      </c>
      <c r="B11" s="12" t="s">
        <v>591</v>
      </c>
      <c r="C11" s="12" t="s">
        <v>101</v>
      </c>
      <c r="D11" s="25" t="s">
        <v>605</v>
      </c>
      <c r="E11" s="15">
        <v>2600</v>
      </c>
      <c r="F11" s="12">
        <v>46632338</v>
      </c>
      <c r="G11" s="137" t="s">
        <v>606</v>
      </c>
      <c r="H11" s="137" t="s">
        <v>607</v>
      </c>
      <c r="I11" s="138" t="s">
        <v>607</v>
      </c>
      <c r="J11" s="9"/>
      <c r="K11" s="140" t="s">
        <v>608</v>
      </c>
      <c r="L11" s="143" t="s">
        <v>596</v>
      </c>
      <c r="M11" s="15">
        <v>31200</v>
      </c>
      <c r="N11" s="467">
        <v>5</v>
      </c>
      <c r="O11" s="143" t="s">
        <v>595</v>
      </c>
      <c r="P11" s="461">
        <v>15600</v>
      </c>
    </row>
    <row r="12" spans="1:22" s="171" customFormat="1" x14ac:dyDescent="0.2">
      <c r="A12" s="67" t="s">
        <v>590</v>
      </c>
      <c r="B12" s="12" t="s">
        <v>591</v>
      </c>
      <c r="C12" s="12" t="s">
        <v>101</v>
      </c>
      <c r="D12" s="25" t="s">
        <v>609</v>
      </c>
      <c r="E12" s="15">
        <v>2600</v>
      </c>
      <c r="F12" s="12">
        <v>44239168</v>
      </c>
      <c r="G12" s="137" t="s">
        <v>610</v>
      </c>
      <c r="H12" s="137" t="s">
        <v>607</v>
      </c>
      <c r="I12" s="138" t="s">
        <v>607</v>
      </c>
      <c r="J12" s="9"/>
      <c r="K12" s="140" t="s">
        <v>608</v>
      </c>
      <c r="L12" s="143" t="s">
        <v>596</v>
      </c>
      <c r="M12" s="15">
        <v>31200</v>
      </c>
      <c r="N12" s="467">
        <v>5</v>
      </c>
      <c r="O12" s="143" t="s">
        <v>595</v>
      </c>
      <c r="P12" s="461">
        <v>15600</v>
      </c>
    </row>
    <row r="13" spans="1:22" s="171" customFormat="1" x14ac:dyDescent="0.2">
      <c r="A13" s="67" t="s">
        <v>590</v>
      </c>
      <c r="B13" s="12" t="s">
        <v>591</v>
      </c>
      <c r="C13" s="12" t="s">
        <v>101</v>
      </c>
      <c r="D13" s="25" t="s">
        <v>611</v>
      </c>
      <c r="E13" s="15">
        <v>2200</v>
      </c>
      <c r="F13" s="12">
        <v>44061060</v>
      </c>
      <c r="G13" s="137" t="s">
        <v>612</v>
      </c>
      <c r="H13" s="137" t="s">
        <v>613</v>
      </c>
      <c r="I13" s="138" t="s">
        <v>613</v>
      </c>
      <c r="J13" s="9"/>
      <c r="K13" s="140" t="s">
        <v>608</v>
      </c>
      <c r="L13" s="143" t="s">
        <v>614</v>
      </c>
      <c r="M13" s="15">
        <v>24200</v>
      </c>
      <c r="N13" s="467">
        <v>5</v>
      </c>
      <c r="O13" s="143" t="s">
        <v>595</v>
      </c>
      <c r="P13" s="461">
        <v>13200</v>
      </c>
    </row>
    <row r="14" spans="1:22" s="171" customFormat="1" x14ac:dyDescent="0.2">
      <c r="A14" s="67" t="s">
        <v>590</v>
      </c>
      <c r="B14" s="12" t="s">
        <v>591</v>
      </c>
      <c r="C14" s="12" t="s">
        <v>101</v>
      </c>
      <c r="D14" s="25" t="s">
        <v>615</v>
      </c>
      <c r="E14" s="15">
        <v>2600</v>
      </c>
      <c r="F14" s="12">
        <v>46155541</v>
      </c>
      <c r="G14" s="137" t="s">
        <v>616</v>
      </c>
      <c r="H14" s="137" t="s">
        <v>617</v>
      </c>
      <c r="I14" s="138" t="s">
        <v>617</v>
      </c>
      <c r="J14" s="9"/>
      <c r="K14" s="140"/>
      <c r="L14" s="143"/>
      <c r="M14" s="15"/>
      <c r="N14" s="467" t="s">
        <v>618</v>
      </c>
      <c r="O14" s="143" t="s">
        <v>618</v>
      </c>
      <c r="P14" s="461">
        <v>2600</v>
      </c>
    </row>
    <row r="15" spans="1:22" s="171" customFormat="1" x14ac:dyDescent="0.2">
      <c r="A15" s="67" t="s">
        <v>590</v>
      </c>
      <c r="B15" s="12" t="s">
        <v>591</v>
      </c>
      <c r="C15" s="12" t="s">
        <v>101</v>
      </c>
      <c r="D15" s="25" t="s">
        <v>615</v>
      </c>
      <c r="E15" s="15">
        <v>2200</v>
      </c>
      <c r="F15" s="12">
        <v>40211679</v>
      </c>
      <c r="G15" s="137" t="s">
        <v>619</v>
      </c>
      <c r="H15" s="137" t="s">
        <v>617</v>
      </c>
      <c r="I15" s="138" t="s">
        <v>617</v>
      </c>
      <c r="J15" s="9"/>
      <c r="K15" s="140" t="s">
        <v>618</v>
      </c>
      <c r="L15" s="143" t="s">
        <v>620</v>
      </c>
      <c r="M15" s="15">
        <v>6600</v>
      </c>
      <c r="N15" s="467"/>
      <c r="O15" s="143" t="s">
        <v>595</v>
      </c>
      <c r="P15" s="461">
        <v>13200</v>
      </c>
    </row>
    <row r="16" spans="1:22" s="171" customFormat="1" x14ac:dyDescent="0.2">
      <c r="A16" s="67" t="s">
        <v>590</v>
      </c>
      <c r="B16" s="12" t="s">
        <v>591</v>
      </c>
      <c r="C16" s="12" t="s">
        <v>101</v>
      </c>
      <c r="D16" s="25" t="s">
        <v>621</v>
      </c>
      <c r="E16" s="15">
        <v>2600</v>
      </c>
      <c r="F16" s="12">
        <v>42049830</v>
      </c>
      <c r="G16" s="137" t="s">
        <v>622</v>
      </c>
      <c r="H16" s="137" t="s">
        <v>607</v>
      </c>
      <c r="I16" s="138" t="s">
        <v>607</v>
      </c>
      <c r="J16" s="9"/>
      <c r="K16" s="140" t="s">
        <v>608</v>
      </c>
      <c r="L16" s="143" t="s">
        <v>614</v>
      </c>
      <c r="M16" s="15">
        <v>28600</v>
      </c>
      <c r="N16" s="467">
        <v>5</v>
      </c>
      <c r="O16" s="143" t="s">
        <v>595</v>
      </c>
      <c r="P16" s="461">
        <v>15600</v>
      </c>
    </row>
    <row r="17" spans="1:16" s="171" customFormat="1" x14ac:dyDescent="0.2">
      <c r="A17" s="67" t="s">
        <v>590</v>
      </c>
      <c r="B17" s="12" t="s">
        <v>591</v>
      </c>
      <c r="C17" s="12" t="s">
        <v>101</v>
      </c>
      <c r="D17" s="25" t="s">
        <v>592</v>
      </c>
      <c r="E17" s="15">
        <v>1500</v>
      </c>
      <c r="F17" s="12">
        <v>44639121</v>
      </c>
      <c r="G17" s="137" t="s">
        <v>623</v>
      </c>
      <c r="H17" s="137" t="s">
        <v>594</v>
      </c>
      <c r="I17" s="138" t="s">
        <v>594</v>
      </c>
      <c r="J17" s="9"/>
      <c r="K17" s="140" t="s">
        <v>624</v>
      </c>
      <c r="L17" s="143" t="s">
        <v>608</v>
      </c>
      <c r="M17" s="15">
        <v>6000</v>
      </c>
      <c r="N17" s="467">
        <v>3</v>
      </c>
      <c r="O17" s="143" t="s">
        <v>595</v>
      </c>
      <c r="P17" s="461">
        <v>9000</v>
      </c>
    </row>
    <row r="18" spans="1:16" s="171" customFormat="1" x14ac:dyDescent="0.2">
      <c r="A18" s="67" t="s">
        <v>590</v>
      </c>
      <c r="B18" s="12" t="s">
        <v>591</v>
      </c>
      <c r="C18" s="12" t="s">
        <v>101</v>
      </c>
      <c r="D18" s="25" t="s">
        <v>625</v>
      </c>
      <c r="E18" s="15">
        <v>2600</v>
      </c>
      <c r="F18" s="12">
        <v>70755762</v>
      </c>
      <c r="G18" s="137" t="s">
        <v>626</v>
      </c>
      <c r="H18" s="137" t="s">
        <v>617</v>
      </c>
      <c r="I18" s="138" t="s">
        <v>617</v>
      </c>
      <c r="J18" s="9"/>
      <c r="K18" s="140" t="s">
        <v>595</v>
      </c>
      <c r="L18" s="143" t="s">
        <v>596</v>
      </c>
      <c r="M18" s="15">
        <v>31200</v>
      </c>
      <c r="N18" s="467">
        <v>7</v>
      </c>
      <c r="O18" s="143" t="s">
        <v>595</v>
      </c>
      <c r="P18" s="461">
        <v>15600</v>
      </c>
    </row>
    <row r="19" spans="1:16" s="171" customFormat="1" x14ac:dyDescent="0.2">
      <c r="A19" s="67" t="s">
        <v>590</v>
      </c>
      <c r="B19" s="12" t="s">
        <v>591</v>
      </c>
      <c r="C19" s="12" t="s">
        <v>627</v>
      </c>
      <c r="D19" s="25" t="s">
        <v>628</v>
      </c>
      <c r="E19" s="15">
        <v>2600</v>
      </c>
      <c r="F19" s="12">
        <v>43658923</v>
      </c>
      <c r="G19" s="137" t="s">
        <v>629</v>
      </c>
      <c r="H19" s="137" t="s">
        <v>607</v>
      </c>
      <c r="I19" s="138" t="s">
        <v>607</v>
      </c>
      <c r="J19" s="9"/>
      <c r="K19" s="140" t="s">
        <v>620</v>
      </c>
      <c r="L19" s="143" t="s">
        <v>630</v>
      </c>
      <c r="M19" s="15">
        <v>23400</v>
      </c>
      <c r="N19" s="467"/>
      <c r="O19" s="143"/>
      <c r="P19" s="461"/>
    </row>
    <row r="20" spans="1:16" s="171" customFormat="1" x14ac:dyDescent="0.2">
      <c r="A20" s="67" t="s">
        <v>590</v>
      </c>
      <c r="B20" s="12" t="s">
        <v>591</v>
      </c>
      <c r="C20" s="12" t="s">
        <v>627</v>
      </c>
      <c r="D20" s="25" t="s">
        <v>631</v>
      </c>
      <c r="E20" s="15">
        <v>3000</v>
      </c>
      <c r="F20" s="12">
        <v>40819403</v>
      </c>
      <c r="G20" s="137" t="s">
        <v>632</v>
      </c>
      <c r="H20" s="137" t="s">
        <v>617</v>
      </c>
      <c r="I20" s="138" t="s">
        <v>617</v>
      </c>
      <c r="J20" s="9"/>
      <c r="K20" s="140" t="s">
        <v>624</v>
      </c>
      <c r="L20" s="143" t="s">
        <v>608</v>
      </c>
      <c r="M20" s="15">
        <v>12000</v>
      </c>
      <c r="N20" s="467"/>
      <c r="O20" s="143"/>
      <c r="P20" s="461"/>
    </row>
    <row r="21" spans="1:16" s="171" customFormat="1" x14ac:dyDescent="0.2">
      <c r="A21" s="67" t="s">
        <v>590</v>
      </c>
      <c r="B21" s="12" t="s">
        <v>591</v>
      </c>
      <c r="C21" s="12" t="s">
        <v>627</v>
      </c>
      <c r="D21" s="25" t="s">
        <v>633</v>
      </c>
      <c r="E21" s="15">
        <v>2600</v>
      </c>
      <c r="F21" s="12">
        <v>70379002</v>
      </c>
      <c r="G21" s="137" t="s">
        <v>634</v>
      </c>
      <c r="H21" s="137" t="s">
        <v>635</v>
      </c>
      <c r="I21" s="138" t="s">
        <v>635</v>
      </c>
      <c r="J21" s="9"/>
      <c r="K21" s="140" t="s">
        <v>618</v>
      </c>
      <c r="L21" s="143" t="s">
        <v>620</v>
      </c>
      <c r="M21" s="15">
        <v>7800</v>
      </c>
      <c r="N21" s="467"/>
      <c r="O21" s="143"/>
      <c r="P21" s="461"/>
    </row>
    <row r="22" spans="1:16" s="171" customFormat="1" x14ac:dyDescent="0.2">
      <c r="A22" s="67" t="s">
        <v>590</v>
      </c>
      <c r="B22" s="12" t="s">
        <v>591</v>
      </c>
      <c r="C22" s="12" t="s">
        <v>627</v>
      </c>
      <c r="D22" s="25" t="s">
        <v>636</v>
      </c>
      <c r="E22" s="15">
        <v>2600</v>
      </c>
      <c r="F22" s="12">
        <v>46416803</v>
      </c>
      <c r="G22" s="137" t="s">
        <v>637</v>
      </c>
      <c r="H22" s="137" t="s">
        <v>638</v>
      </c>
      <c r="I22" s="138" t="s">
        <v>638</v>
      </c>
      <c r="J22" s="9"/>
      <c r="K22" s="140" t="s">
        <v>620</v>
      </c>
      <c r="L22" s="143" t="s">
        <v>630</v>
      </c>
      <c r="M22" s="15">
        <v>23400</v>
      </c>
      <c r="N22" s="467"/>
      <c r="O22" s="143"/>
      <c r="P22" s="461"/>
    </row>
    <row r="23" spans="1:16" s="171" customFormat="1" x14ac:dyDescent="0.2">
      <c r="A23" s="67" t="s">
        <v>590</v>
      </c>
      <c r="B23" s="12" t="s">
        <v>591</v>
      </c>
      <c r="C23" s="12" t="s">
        <v>627</v>
      </c>
      <c r="D23" s="25" t="s">
        <v>639</v>
      </c>
      <c r="E23" s="15">
        <v>2600</v>
      </c>
      <c r="F23" s="12">
        <v>44926591</v>
      </c>
      <c r="G23" s="137" t="s">
        <v>640</v>
      </c>
      <c r="H23" s="137" t="s">
        <v>641</v>
      </c>
      <c r="I23" s="138" t="s">
        <v>641</v>
      </c>
      <c r="J23" s="9"/>
      <c r="K23" s="140" t="s">
        <v>618</v>
      </c>
      <c r="L23" s="143" t="s">
        <v>608</v>
      </c>
      <c r="M23" s="15">
        <v>10400</v>
      </c>
      <c r="N23" s="467"/>
      <c r="O23" s="143"/>
      <c r="P23" s="461"/>
    </row>
    <row r="24" spans="1:16" s="171" customFormat="1" x14ac:dyDescent="0.2">
      <c r="A24" s="67" t="s">
        <v>590</v>
      </c>
      <c r="B24" s="12" t="s">
        <v>591</v>
      </c>
      <c r="C24" s="12" t="s">
        <v>101</v>
      </c>
      <c r="D24" s="25" t="s">
        <v>642</v>
      </c>
      <c r="E24" s="15">
        <v>2200</v>
      </c>
      <c r="F24" s="12">
        <v>70536785</v>
      </c>
      <c r="G24" s="137" t="s">
        <v>643</v>
      </c>
      <c r="H24" s="137" t="s">
        <v>644</v>
      </c>
      <c r="I24" s="138" t="s">
        <v>644</v>
      </c>
      <c r="J24" s="9"/>
      <c r="K24" s="140"/>
      <c r="L24" s="143"/>
      <c r="M24" s="15"/>
      <c r="N24" s="467" t="s">
        <v>618</v>
      </c>
      <c r="O24" s="143" t="s">
        <v>624</v>
      </c>
      <c r="P24" s="461">
        <v>4400</v>
      </c>
    </row>
    <row r="25" spans="1:16" s="171" customFormat="1" x14ac:dyDescent="0.2">
      <c r="A25" s="67" t="s">
        <v>590</v>
      </c>
      <c r="B25" s="12" t="s">
        <v>591</v>
      </c>
      <c r="C25" s="12" t="s">
        <v>101</v>
      </c>
      <c r="D25" s="25" t="s">
        <v>645</v>
      </c>
      <c r="E25" s="15">
        <v>2200</v>
      </c>
      <c r="F25" s="12">
        <v>41181339</v>
      </c>
      <c r="G25" s="137" t="s">
        <v>646</v>
      </c>
      <c r="H25" s="137" t="s">
        <v>647</v>
      </c>
      <c r="I25" s="138" t="s">
        <v>648</v>
      </c>
      <c r="J25" s="9"/>
      <c r="K25" s="140"/>
      <c r="L25" s="143"/>
      <c r="M25" s="15"/>
      <c r="N25" s="467" t="s">
        <v>618</v>
      </c>
      <c r="O25" s="143" t="s">
        <v>624</v>
      </c>
      <c r="P25" s="461">
        <v>4400</v>
      </c>
    </row>
    <row r="26" spans="1:16" s="171" customFormat="1" x14ac:dyDescent="0.2">
      <c r="A26" s="67" t="s">
        <v>590</v>
      </c>
      <c r="B26" s="12" t="s">
        <v>591</v>
      </c>
      <c r="C26" s="12" t="s">
        <v>101</v>
      </c>
      <c r="D26" s="25" t="s">
        <v>649</v>
      </c>
      <c r="E26" s="15">
        <v>2200</v>
      </c>
      <c r="F26" s="12">
        <v>41880882</v>
      </c>
      <c r="G26" s="137" t="s">
        <v>650</v>
      </c>
      <c r="H26" s="137" t="s">
        <v>617</v>
      </c>
      <c r="I26" s="138" t="s">
        <v>617</v>
      </c>
      <c r="J26" s="9"/>
      <c r="K26" s="140"/>
      <c r="L26" s="143"/>
      <c r="M26" s="15"/>
      <c r="N26" s="467" t="s">
        <v>618</v>
      </c>
      <c r="O26" s="143" t="s">
        <v>624</v>
      </c>
      <c r="P26" s="461">
        <v>4400</v>
      </c>
    </row>
    <row r="27" spans="1:16" s="171" customFormat="1" x14ac:dyDescent="0.2">
      <c r="A27" s="67" t="s">
        <v>590</v>
      </c>
      <c r="B27" s="12" t="s">
        <v>591</v>
      </c>
      <c r="C27" s="12" t="s">
        <v>101</v>
      </c>
      <c r="D27" s="25" t="s">
        <v>651</v>
      </c>
      <c r="E27" s="15">
        <v>2600</v>
      </c>
      <c r="F27" s="12">
        <v>42986590</v>
      </c>
      <c r="G27" s="137" t="s">
        <v>652</v>
      </c>
      <c r="H27" s="137" t="s">
        <v>653</v>
      </c>
      <c r="I27" s="138" t="s">
        <v>635</v>
      </c>
      <c r="J27" s="9"/>
      <c r="K27" s="140"/>
      <c r="L27" s="143"/>
      <c r="M27" s="15"/>
      <c r="N27" s="467" t="s">
        <v>618</v>
      </c>
      <c r="O27" s="143" t="s">
        <v>618</v>
      </c>
      <c r="P27" s="461">
        <v>2600</v>
      </c>
    </row>
    <row r="28" spans="1:16" s="171" customFormat="1" x14ac:dyDescent="0.2">
      <c r="A28" s="67" t="s">
        <v>590</v>
      </c>
      <c r="B28" s="12" t="s">
        <v>591</v>
      </c>
      <c r="C28" s="12" t="s">
        <v>101</v>
      </c>
      <c r="D28" s="25" t="s">
        <v>628</v>
      </c>
      <c r="E28" s="15">
        <v>2600</v>
      </c>
      <c r="F28" s="12">
        <v>43658923</v>
      </c>
      <c r="G28" s="137" t="s">
        <v>629</v>
      </c>
      <c r="H28" s="137" t="s">
        <v>607</v>
      </c>
      <c r="I28" s="138" t="s">
        <v>607</v>
      </c>
      <c r="J28" s="9"/>
      <c r="K28" s="140"/>
      <c r="L28" s="143"/>
      <c r="M28" s="15"/>
      <c r="N28" s="467" t="s">
        <v>618</v>
      </c>
      <c r="O28" s="143" t="s">
        <v>624</v>
      </c>
      <c r="P28" s="461">
        <v>5200</v>
      </c>
    </row>
    <row r="29" spans="1:16" s="171" customFormat="1" x14ac:dyDescent="0.2">
      <c r="A29" s="67" t="s">
        <v>590</v>
      </c>
      <c r="B29" s="12" t="s">
        <v>591</v>
      </c>
      <c r="C29" s="12" t="s">
        <v>101</v>
      </c>
      <c r="D29" s="25" t="s">
        <v>654</v>
      </c>
      <c r="E29" s="15">
        <v>2600</v>
      </c>
      <c r="F29" s="12">
        <v>28307057</v>
      </c>
      <c r="G29" s="137" t="s">
        <v>655</v>
      </c>
      <c r="H29" s="137" t="s">
        <v>656</v>
      </c>
      <c r="I29" s="138" t="s">
        <v>656</v>
      </c>
      <c r="J29" s="9"/>
      <c r="K29" s="140"/>
      <c r="L29" s="143"/>
      <c r="M29" s="15"/>
      <c r="N29" s="467" t="s">
        <v>618</v>
      </c>
      <c r="O29" s="143" t="s">
        <v>624</v>
      </c>
      <c r="P29" s="461">
        <v>5200</v>
      </c>
    </row>
    <row r="30" spans="1:16" s="171" customFormat="1" x14ac:dyDescent="0.2">
      <c r="A30" s="67" t="s">
        <v>590</v>
      </c>
      <c r="B30" s="12" t="s">
        <v>591</v>
      </c>
      <c r="C30" s="12" t="s">
        <v>101</v>
      </c>
      <c r="D30" s="25" t="s">
        <v>657</v>
      </c>
      <c r="E30" s="15">
        <v>2600</v>
      </c>
      <c r="F30" s="12">
        <v>44740508</v>
      </c>
      <c r="G30" s="137" t="s">
        <v>658</v>
      </c>
      <c r="H30" s="137" t="s">
        <v>659</v>
      </c>
      <c r="I30" s="138" t="s">
        <v>659</v>
      </c>
      <c r="J30" s="9"/>
      <c r="K30" s="140"/>
      <c r="L30" s="143"/>
      <c r="M30" s="15"/>
      <c r="N30" s="467" t="s">
        <v>618</v>
      </c>
      <c r="O30" s="143" t="s">
        <v>624</v>
      </c>
      <c r="P30" s="461">
        <v>5200</v>
      </c>
    </row>
    <row r="31" spans="1:16" s="171" customFormat="1" x14ac:dyDescent="0.2">
      <c r="A31" s="67" t="s">
        <v>590</v>
      </c>
      <c r="B31" s="12" t="s">
        <v>591</v>
      </c>
      <c r="C31" s="12" t="s">
        <v>101</v>
      </c>
      <c r="D31" s="25" t="s">
        <v>660</v>
      </c>
      <c r="E31" s="15">
        <v>2200</v>
      </c>
      <c r="F31" s="12">
        <v>42961007</v>
      </c>
      <c r="G31" s="137" t="s">
        <v>661</v>
      </c>
      <c r="H31" s="137" t="s">
        <v>647</v>
      </c>
      <c r="I31" s="138" t="s">
        <v>647</v>
      </c>
      <c r="J31" s="9"/>
      <c r="K31" s="140"/>
      <c r="L31" s="143"/>
      <c r="M31" s="15"/>
      <c r="N31" s="467" t="s">
        <v>618</v>
      </c>
      <c r="O31" s="143" t="s">
        <v>624</v>
      </c>
      <c r="P31" s="461">
        <v>4400</v>
      </c>
    </row>
    <row r="32" spans="1:16" s="171" customFormat="1" x14ac:dyDescent="0.2">
      <c r="A32" s="67" t="s">
        <v>590</v>
      </c>
      <c r="B32" s="12" t="s">
        <v>591</v>
      </c>
      <c r="C32" s="12" t="s">
        <v>101</v>
      </c>
      <c r="D32" s="25" t="s">
        <v>662</v>
      </c>
      <c r="E32" s="15">
        <v>2600</v>
      </c>
      <c r="F32" s="12">
        <v>42036947</v>
      </c>
      <c r="G32" s="137" t="s">
        <v>663</v>
      </c>
      <c r="H32" s="137" t="s">
        <v>602</v>
      </c>
      <c r="I32" s="138" t="s">
        <v>602</v>
      </c>
      <c r="J32" s="9"/>
      <c r="K32" s="140"/>
      <c r="L32" s="143"/>
      <c r="M32" s="15"/>
      <c r="N32" s="467" t="s">
        <v>618</v>
      </c>
      <c r="O32" s="143" t="s">
        <v>618</v>
      </c>
      <c r="P32" s="461">
        <v>2600</v>
      </c>
    </row>
    <row r="33" spans="1:16" s="171" customFormat="1" x14ac:dyDescent="0.2">
      <c r="A33" s="67" t="s">
        <v>590</v>
      </c>
      <c r="B33" s="12" t="s">
        <v>591</v>
      </c>
      <c r="C33" s="12" t="s">
        <v>101</v>
      </c>
      <c r="D33" s="25" t="s">
        <v>664</v>
      </c>
      <c r="E33" s="15">
        <v>2600</v>
      </c>
      <c r="F33" s="12">
        <v>42357216</v>
      </c>
      <c r="G33" s="137" t="s">
        <v>665</v>
      </c>
      <c r="H33" s="137" t="s">
        <v>666</v>
      </c>
      <c r="I33" s="138" t="s">
        <v>666</v>
      </c>
      <c r="J33" s="9"/>
      <c r="K33" s="140"/>
      <c r="L33" s="143"/>
      <c r="M33" s="15"/>
      <c r="N33" s="467" t="s">
        <v>618</v>
      </c>
      <c r="O33" s="143" t="s">
        <v>618</v>
      </c>
      <c r="P33" s="461">
        <v>2600</v>
      </c>
    </row>
    <row r="34" spans="1:16" s="171" customFormat="1" x14ac:dyDescent="0.2">
      <c r="A34" s="470" t="s">
        <v>0</v>
      </c>
      <c r="B34" s="473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5"/>
      <c r="P34" s="471">
        <f>SUM(P7:P33)</f>
        <v>196600</v>
      </c>
    </row>
    <row r="35" spans="1:16" s="171" customFormat="1" x14ac:dyDescent="0.2">
      <c r="A35" s="67" t="s">
        <v>677</v>
      </c>
      <c r="B35" s="12" t="s">
        <v>591</v>
      </c>
      <c r="C35" s="12" t="s">
        <v>101</v>
      </c>
      <c r="D35" s="25" t="s">
        <v>668</v>
      </c>
      <c r="E35" s="15">
        <v>2500</v>
      </c>
      <c r="F35" s="12">
        <v>42151832</v>
      </c>
      <c r="G35" s="137" t="s">
        <v>669</v>
      </c>
      <c r="H35" s="137" t="s">
        <v>670</v>
      </c>
      <c r="I35" s="138" t="s">
        <v>671</v>
      </c>
      <c r="J35" s="9"/>
      <c r="K35" s="140"/>
      <c r="L35" s="143"/>
      <c r="M35" s="15"/>
      <c r="N35" s="467" t="s">
        <v>672</v>
      </c>
      <c r="O35" s="476">
        <v>2.5</v>
      </c>
      <c r="P35" s="461">
        <v>6250</v>
      </c>
    </row>
    <row r="36" spans="1:16" s="171" customFormat="1" x14ac:dyDescent="0.2">
      <c r="A36" s="67" t="s">
        <v>677</v>
      </c>
      <c r="B36" s="12" t="s">
        <v>591</v>
      </c>
      <c r="C36" s="12" t="s">
        <v>101</v>
      </c>
      <c r="D36" s="25" t="s">
        <v>673</v>
      </c>
      <c r="E36" s="15">
        <v>1500</v>
      </c>
      <c r="F36" s="12">
        <v>29082138</v>
      </c>
      <c r="G36" s="137" t="s">
        <v>674</v>
      </c>
      <c r="H36" s="137" t="s">
        <v>675</v>
      </c>
      <c r="I36" s="138" t="s">
        <v>675</v>
      </c>
      <c r="J36" s="9"/>
      <c r="K36" s="140"/>
      <c r="L36" s="143"/>
      <c r="M36" s="15"/>
      <c r="N36" s="467" t="s">
        <v>676</v>
      </c>
      <c r="O36" s="476">
        <v>2.5</v>
      </c>
      <c r="P36" s="461">
        <v>3750</v>
      </c>
    </row>
    <row r="37" spans="1:16" s="171" customFormat="1" x14ac:dyDescent="0.2">
      <c r="A37" s="470" t="s">
        <v>0</v>
      </c>
      <c r="B37" s="12"/>
      <c r="C37" s="12"/>
      <c r="D37" s="25"/>
      <c r="E37" s="15"/>
      <c r="F37" s="12"/>
      <c r="G37" s="137"/>
      <c r="H37" s="137"/>
      <c r="I37" s="138"/>
      <c r="J37" s="9"/>
      <c r="K37" s="140"/>
      <c r="L37" s="143"/>
      <c r="M37" s="15"/>
      <c r="N37" s="467"/>
      <c r="O37" s="143"/>
      <c r="P37" s="471">
        <f>SUM(P35:P36)</f>
        <v>10000</v>
      </c>
    </row>
    <row r="38" spans="1:16" s="171" customFormat="1" x14ac:dyDescent="0.2">
      <c r="A38" s="67" t="s">
        <v>678</v>
      </c>
      <c r="B38" s="12" t="s">
        <v>589</v>
      </c>
      <c r="C38" s="12"/>
      <c r="D38" s="25"/>
      <c r="E38" s="15"/>
      <c r="F38" s="12"/>
      <c r="G38" s="137"/>
      <c r="H38" s="137"/>
      <c r="I38" s="138"/>
      <c r="J38" s="9"/>
      <c r="K38" s="140"/>
      <c r="L38" s="143"/>
      <c r="M38" s="15"/>
      <c r="N38" s="467"/>
      <c r="O38" s="143"/>
      <c r="P38" s="135"/>
    </row>
    <row r="39" spans="1:16" s="171" customFormat="1" x14ac:dyDescent="0.2">
      <c r="A39" s="67"/>
      <c r="B39" s="12"/>
      <c r="C39" s="12"/>
      <c r="D39" s="25"/>
      <c r="E39" s="15"/>
      <c r="F39" s="12"/>
      <c r="G39" s="137"/>
      <c r="H39" s="137"/>
      <c r="I39" s="138"/>
      <c r="J39" s="9"/>
      <c r="K39" s="140"/>
      <c r="L39" s="143"/>
      <c r="M39" s="15"/>
      <c r="N39" s="467"/>
      <c r="O39" s="143"/>
      <c r="P39" s="135"/>
    </row>
    <row r="40" spans="1:16" x14ac:dyDescent="0.2">
      <c r="B40" s="12"/>
      <c r="C40" s="12" t="s">
        <v>98</v>
      </c>
      <c r="D40" s="25"/>
      <c r="E40" s="15"/>
      <c r="F40" s="12"/>
      <c r="G40" s="25"/>
      <c r="H40" s="25"/>
      <c r="I40" s="12"/>
      <c r="J40" s="9"/>
      <c r="K40" s="140"/>
      <c r="L40" s="143"/>
      <c r="M40" s="15"/>
      <c r="N40" s="467"/>
      <c r="O40" s="143"/>
      <c r="P40" s="135"/>
    </row>
    <row r="41" spans="1:16" x14ac:dyDescent="0.2">
      <c r="A41" s="67"/>
      <c r="B41" s="12"/>
      <c r="C41" s="12" t="s">
        <v>103</v>
      </c>
      <c r="D41" s="25"/>
      <c r="E41" s="15"/>
      <c r="F41" s="12"/>
      <c r="G41" s="25"/>
      <c r="H41" s="25"/>
      <c r="I41" s="12"/>
      <c r="J41" s="9"/>
      <c r="K41" s="140"/>
      <c r="L41" s="143"/>
      <c r="M41" s="15"/>
      <c r="N41" s="467"/>
      <c r="O41" s="143"/>
      <c r="P41" s="135"/>
    </row>
    <row r="42" spans="1:16" x14ac:dyDescent="0.2">
      <c r="A42" s="67"/>
      <c r="B42" s="12"/>
      <c r="C42" s="12" t="s">
        <v>100</v>
      </c>
      <c r="D42" s="25"/>
      <c r="E42" s="15"/>
      <c r="F42" s="12"/>
      <c r="G42" s="25"/>
      <c r="H42" s="25"/>
      <c r="I42" s="12"/>
      <c r="J42" s="9"/>
      <c r="K42" s="140"/>
      <c r="L42" s="143"/>
      <c r="M42" s="15"/>
      <c r="N42" s="467"/>
      <c r="O42" s="143"/>
      <c r="P42" s="135"/>
    </row>
    <row r="43" spans="1:16" x14ac:dyDescent="0.2">
      <c r="A43" s="67"/>
      <c r="B43" s="12"/>
      <c r="C43" s="12" t="s">
        <v>103</v>
      </c>
      <c r="D43" s="77"/>
      <c r="E43" s="79"/>
      <c r="F43" s="12"/>
      <c r="G43" s="77"/>
      <c r="H43" s="77"/>
      <c r="I43" s="76"/>
      <c r="J43" s="78"/>
      <c r="K43" s="140"/>
      <c r="L43" s="143"/>
      <c r="M43" s="15"/>
      <c r="N43" s="467"/>
      <c r="O43" s="143"/>
      <c r="P43" s="135"/>
    </row>
    <row r="44" spans="1:16" x14ac:dyDescent="0.2">
      <c r="A44" s="67"/>
      <c r="B44" s="12"/>
      <c r="C44" s="12" t="s">
        <v>101</v>
      </c>
      <c r="D44" s="25"/>
      <c r="E44" s="15"/>
      <c r="F44" s="12"/>
      <c r="G44" s="25"/>
      <c r="H44" s="25"/>
      <c r="I44" s="12"/>
      <c r="J44" s="9"/>
      <c r="K44" s="140"/>
      <c r="L44" s="143"/>
      <c r="M44" s="15"/>
      <c r="N44" s="467"/>
      <c r="O44" s="143"/>
      <c r="P44" s="135"/>
    </row>
    <row r="45" spans="1:16" x14ac:dyDescent="0.2">
      <c r="A45" s="67"/>
      <c r="B45" s="12"/>
      <c r="C45" s="12" t="s">
        <v>103</v>
      </c>
      <c r="D45" s="25"/>
      <c r="E45" s="15"/>
      <c r="F45" s="12"/>
      <c r="G45" s="25"/>
      <c r="H45" s="25"/>
      <c r="I45" s="12"/>
      <c r="J45" s="9"/>
      <c r="K45" s="140"/>
      <c r="L45" s="143"/>
      <c r="M45" s="15"/>
      <c r="N45" s="467"/>
      <c r="O45" s="143"/>
      <c r="P45" s="135"/>
    </row>
    <row r="46" spans="1:16" x14ac:dyDescent="0.2">
      <c r="A46" s="67"/>
      <c r="B46" s="12"/>
      <c r="C46" s="12" t="s">
        <v>102</v>
      </c>
      <c r="D46" s="25"/>
      <c r="E46" s="15"/>
      <c r="F46" s="12"/>
      <c r="G46" s="25"/>
      <c r="H46" s="25"/>
      <c r="I46" s="12"/>
      <c r="J46" s="9"/>
      <c r="K46" s="140"/>
      <c r="L46" s="143"/>
      <c r="M46" s="15"/>
      <c r="N46" s="467"/>
      <c r="O46" s="143"/>
      <c r="P46" s="135"/>
    </row>
    <row r="47" spans="1:16" x14ac:dyDescent="0.2">
      <c r="A47" s="67"/>
      <c r="B47" s="12"/>
      <c r="C47" s="12" t="s">
        <v>103</v>
      </c>
      <c r="D47" s="25"/>
      <c r="E47" s="15"/>
      <c r="F47" s="12"/>
      <c r="G47" s="25"/>
      <c r="H47" s="25"/>
      <c r="I47" s="12"/>
      <c r="J47" s="9"/>
      <c r="K47" s="140"/>
      <c r="L47" s="143"/>
      <c r="M47" s="15"/>
      <c r="N47" s="467"/>
      <c r="O47" s="143"/>
      <c r="P47" s="135"/>
    </row>
    <row r="48" spans="1:16" x14ac:dyDescent="0.2">
      <c r="A48" s="67"/>
      <c r="B48" s="12"/>
      <c r="C48" s="12" t="s">
        <v>106</v>
      </c>
      <c r="D48" s="25"/>
      <c r="E48" s="15"/>
      <c r="F48" s="12"/>
      <c r="G48" s="25"/>
      <c r="H48" s="25"/>
      <c r="I48" s="12"/>
      <c r="J48" s="9"/>
      <c r="K48" s="140"/>
      <c r="L48" s="143"/>
      <c r="M48" s="15"/>
      <c r="N48" s="467"/>
      <c r="O48" s="143"/>
      <c r="P48" s="135"/>
    </row>
    <row r="49" spans="1:16" x14ac:dyDescent="0.2">
      <c r="A49" s="67"/>
      <c r="B49" s="12"/>
      <c r="C49" s="12" t="s">
        <v>103</v>
      </c>
      <c r="D49" s="25"/>
      <c r="E49" s="15"/>
      <c r="F49" s="12"/>
      <c r="G49" s="25"/>
      <c r="H49" s="25"/>
      <c r="I49" s="12"/>
      <c r="J49" s="9"/>
      <c r="K49" s="140"/>
      <c r="L49" s="143"/>
      <c r="M49" s="15"/>
      <c r="N49" s="467"/>
      <c r="O49" s="143"/>
      <c r="P49" s="135"/>
    </row>
    <row r="50" spans="1:16" ht="12.75" thickBot="1" x14ac:dyDescent="0.25">
      <c r="A50" s="68"/>
      <c r="B50" s="100"/>
      <c r="C50" s="100"/>
      <c r="D50" s="95"/>
      <c r="E50" s="8"/>
      <c r="F50" s="12"/>
      <c r="G50" s="25"/>
      <c r="H50" s="95"/>
      <c r="I50" s="12"/>
      <c r="J50" s="9"/>
      <c r="K50" s="140"/>
      <c r="L50" s="143"/>
      <c r="M50" s="15"/>
      <c r="N50" s="467"/>
      <c r="O50" s="143"/>
      <c r="P50" s="135"/>
    </row>
    <row r="51" spans="1:16" ht="12.75" thickBot="1" x14ac:dyDescent="0.25">
      <c r="A51" s="92"/>
      <c r="B51" s="94"/>
      <c r="C51" s="94"/>
      <c r="D51" s="70"/>
      <c r="E51" s="18"/>
      <c r="F51" s="94"/>
      <c r="G51" s="70"/>
      <c r="H51" s="70"/>
      <c r="I51" s="72"/>
      <c r="J51" s="16"/>
      <c r="K51" s="141"/>
      <c r="L51" s="144"/>
      <c r="M51" s="18"/>
      <c r="N51" s="468"/>
      <c r="O51" s="144"/>
      <c r="P51" s="136"/>
    </row>
    <row r="52" spans="1:16" x14ac:dyDescent="0.2">
      <c r="A52" s="167" t="s">
        <v>563</v>
      </c>
    </row>
  </sheetData>
  <mergeCells count="4">
    <mergeCell ref="K4:M4"/>
    <mergeCell ref="N4:P4"/>
    <mergeCell ref="A4:E4"/>
    <mergeCell ref="F4:J4"/>
  </mergeCells>
  <printOptions horizontalCentered="1"/>
  <pageMargins left="0.25" right="0.25" top="0.75" bottom="0.75" header="0.3" footer="0.3"/>
  <pageSetup paperSize="9" scale="60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S19"/>
  <sheetViews>
    <sheetView view="pageLayout" zoomScale="85" zoomScaleNormal="100" zoomScaleSheetLayoutView="100" zoomScalePageLayoutView="85" workbookViewId="0">
      <selection activeCell="A5" sqref="A5:B5"/>
    </sheetView>
  </sheetViews>
  <sheetFormatPr baseColWidth="10" defaultColWidth="11.42578125" defaultRowHeight="12" x14ac:dyDescent="0.2"/>
  <cols>
    <col min="1" max="6" width="18.7109375" style="171" customWidth="1"/>
    <col min="7" max="8" width="6.7109375" style="71" customWidth="1"/>
    <col min="9" max="9" width="6.7109375" style="171" customWidth="1"/>
    <col min="10" max="12" width="18.7109375" style="171" customWidth="1"/>
    <col min="13" max="13" width="18.28515625" style="171" customWidth="1"/>
    <col min="14" max="14" width="20.42578125" style="171" customWidth="1"/>
    <col min="15" max="16384" width="11.42578125" style="171"/>
  </cols>
  <sheetData>
    <row r="1" spans="1:19" s="148" customFormat="1" x14ac:dyDescent="0.2">
      <c r="A1" s="173" t="s">
        <v>564</v>
      </c>
      <c r="B1" s="173"/>
      <c r="C1" s="173"/>
      <c r="D1" s="173"/>
      <c r="E1" s="173"/>
      <c r="F1" s="173"/>
      <c r="G1" s="173"/>
      <c r="H1" s="173"/>
      <c r="J1" s="173"/>
      <c r="K1" s="173"/>
      <c r="L1" s="173"/>
      <c r="M1" s="173"/>
      <c r="N1" s="173"/>
    </row>
    <row r="2" spans="1:19" s="5" customFormat="1" x14ac:dyDescent="0.2">
      <c r="A2" s="172" t="s">
        <v>354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2.75" thickBot="1" x14ac:dyDescent="0.25"/>
    <row r="4" spans="1:19" s="93" customFormat="1" ht="12.75" customHeight="1" thickBot="1" x14ac:dyDescent="0.25">
      <c r="A4" s="569" t="s">
        <v>326</v>
      </c>
      <c r="B4" s="571"/>
      <c r="C4" s="570" t="s">
        <v>327</v>
      </c>
      <c r="D4" s="570"/>
      <c r="E4" s="572" t="s">
        <v>330</v>
      </c>
      <c r="F4" s="573"/>
      <c r="G4" s="573"/>
      <c r="H4" s="573"/>
      <c r="I4" s="575"/>
      <c r="J4" s="570" t="s">
        <v>331</v>
      </c>
      <c r="K4" s="570"/>
      <c r="L4" s="571"/>
      <c r="M4" s="523" t="s">
        <v>565</v>
      </c>
      <c r="N4" s="534" t="s">
        <v>566</v>
      </c>
    </row>
    <row r="5" spans="1:19" s="96" customFormat="1" ht="86.25" customHeight="1" thickBot="1" x14ac:dyDescent="0.25">
      <c r="A5" s="274" t="s">
        <v>104</v>
      </c>
      <c r="B5" s="282" t="s">
        <v>105</v>
      </c>
      <c r="C5" s="275" t="s">
        <v>329</v>
      </c>
      <c r="D5" s="283" t="s">
        <v>328</v>
      </c>
      <c r="E5" s="274" t="s">
        <v>334</v>
      </c>
      <c r="F5" s="276" t="s">
        <v>335</v>
      </c>
      <c r="G5" s="284" t="s">
        <v>336</v>
      </c>
      <c r="H5" s="284" t="s">
        <v>337</v>
      </c>
      <c r="I5" s="285" t="s">
        <v>26</v>
      </c>
      <c r="J5" s="274" t="s">
        <v>332</v>
      </c>
      <c r="K5" s="275" t="s">
        <v>333</v>
      </c>
      <c r="L5" s="286" t="s">
        <v>338</v>
      </c>
      <c r="M5" s="524"/>
      <c r="N5" s="576"/>
    </row>
    <row r="6" spans="1:19" x14ac:dyDescent="0.2">
      <c r="A6" s="91" t="s">
        <v>584</v>
      </c>
      <c r="B6" s="23"/>
      <c r="C6" s="138"/>
      <c r="D6" s="213"/>
      <c r="E6" s="67"/>
      <c r="F6" s="25"/>
      <c r="G6" s="25"/>
      <c r="H6" s="25"/>
      <c r="I6" s="75"/>
      <c r="J6" s="67"/>
      <c r="K6" s="138"/>
      <c r="L6" s="15"/>
      <c r="M6" s="15"/>
      <c r="N6" s="15"/>
    </row>
    <row r="7" spans="1:19" x14ac:dyDescent="0.2">
      <c r="A7" s="67"/>
      <c r="B7" s="15"/>
      <c r="C7" s="12"/>
      <c r="D7" s="214"/>
      <c r="E7" s="67"/>
      <c r="F7" s="25"/>
      <c r="G7" s="25"/>
      <c r="H7" s="25"/>
      <c r="I7" s="75"/>
      <c r="J7" s="67"/>
      <c r="K7" s="12"/>
      <c r="L7" s="15"/>
      <c r="M7" s="15"/>
      <c r="N7" s="15"/>
    </row>
    <row r="8" spans="1:19" x14ac:dyDescent="0.2">
      <c r="A8" s="67"/>
      <c r="B8" s="15"/>
      <c r="C8" s="12"/>
      <c r="D8" s="214"/>
      <c r="E8" s="67"/>
      <c r="F8" s="77"/>
      <c r="G8" s="77"/>
      <c r="H8" s="77"/>
      <c r="I8" s="127"/>
      <c r="J8" s="128"/>
      <c r="K8" s="12"/>
      <c r="L8" s="15"/>
      <c r="M8" s="15"/>
      <c r="N8" s="15"/>
    </row>
    <row r="9" spans="1:19" x14ac:dyDescent="0.2">
      <c r="A9" s="67"/>
      <c r="B9" s="15"/>
      <c r="C9" s="12"/>
      <c r="D9" s="214"/>
      <c r="E9" s="67"/>
      <c r="F9" s="25"/>
      <c r="G9" s="25"/>
      <c r="H9" s="25"/>
      <c r="I9" s="75"/>
      <c r="J9" s="67"/>
      <c r="K9" s="12"/>
      <c r="L9" s="15"/>
      <c r="M9" s="15"/>
      <c r="N9" s="15"/>
    </row>
    <row r="10" spans="1:19" x14ac:dyDescent="0.2">
      <c r="A10" s="67"/>
      <c r="B10" s="15"/>
      <c r="C10" s="76"/>
      <c r="D10" s="215"/>
      <c r="E10" s="128"/>
      <c r="F10" s="25"/>
      <c r="G10" s="25"/>
      <c r="H10" s="25"/>
      <c r="I10" s="75"/>
      <c r="J10" s="67"/>
      <c r="K10" s="76"/>
      <c r="L10" s="79"/>
      <c r="M10" s="79"/>
      <c r="N10" s="79"/>
    </row>
    <row r="11" spans="1:19" x14ac:dyDescent="0.2">
      <c r="A11" s="67"/>
      <c r="B11" s="15"/>
      <c r="C11" s="12"/>
      <c r="D11" s="214"/>
      <c r="E11" s="67"/>
      <c r="F11" s="25"/>
      <c r="G11" s="25"/>
      <c r="H11" s="25"/>
      <c r="I11" s="75"/>
      <c r="J11" s="67"/>
      <c r="K11" s="12"/>
      <c r="L11" s="15"/>
      <c r="M11" s="15"/>
      <c r="N11" s="15"/>
    </row>
    <row r="12" spans="1:19" x14ac:dyDescent="0.2">
      <c r="A12" s="67"/>
      <c r="B12" s="15"/>
      <c r="C12" s="12"/>
      <c r="D12" s="214"/>
      <c r="E12" s="67"/>
      <c r="F12" s="25"/>
      <c r="G12" s="25"/>
      <c r="H12" s="25"/>
      <c r="I12" s="75"/>
      <c r="J12" s="67"/>
      <c r="K12" s="12"/>
      <c r="L12" s="15"/>
      <c r="M12" s="15"/>
      <c r="N12" s="15"/>
    </row>
    <row r="13" spans="1:19" x14ac:dyDescent="0.2">
      <c r="A13" s="67"/>
      <c r="B13" s="15"/>
      <c r="C13" s="12"/>
      <c r="D13" s="214"/>
      <c r="E13" s="67"/>
      <c r="F13" s="25"/>
      <c r="G13" s="25"/>
      <c r="H13" s="25"/>
      <c r="I13" s="75"/>
      <c r="J13" s="67"/>
      <c r="K13" s="12"/>
      <c r="L13" s="15"/>
      <c r="M13" s="15"/>
      <c r="N13" s="15"/>
    </row>
    <row r="14" spans="1:19" x14ac:dyDescent="0.2">
      <c r="A14" s="67"/>
      <c r="B14" s="15"/>
      <c r="C14" s="12"/>
      <c r="D14" s="214"/>
      <c r="E14" s="67"/>
      <c r="F14" s="77"/>
      <c r="G14" s="77"/>
      <c r="H14" s="77"/>
      <c r="I14" s="127"/>
      <c r="J14" s="128"/>
      <c r="K14" s="12"/>
      <c r="L14" s="15"/>
      <c r="M14" s="15"/>
      <c r="N14" s="15"/>
    </row>
    <row r="15" spans="1:19" x14ac:dyDescent="0.2">
      <c r="A15" s="67"/>
      <c r="B15" s="15"/>
      <c r="C15" s="12"/>
      <c r="D15" s="214"/>
      <c r="E15" s="67"/>
      <c r="F15" s="25"/>
      <c r="G15" s="25"/>
      <c r="H15" s="25"/>
      <c r="I15" s="75"/>
      <c r="J15" s="67"/>
      <c r="K15" s="12"/>
      <c r="L15" s="15"/>
      <c r="M15" s="15"/>
      <c r="N15" s="15"/>
    </row>
    <row r="16" spans="1:19" x14ac:dyDescent="0.2">
      <c r="A16" s="67"/>
      <c r="B16" s="15"/>
      <c r="C16" s="12"/>
      <c r="D16" s="214"/>
      <c r="E16" s="67"/>
      <c r="F16" s="25"/>
      <c r="G16" s="25"/>
      <c r="H16" s="25"/>
      <c r="I16" s="75"/>
      <c r="J16" s="67"/>
      <c r="K16" s="12"/>
      <c r="L16" s="15"/>
      <c r="M16" s="15"/>
      <c r="N16" s="15"/>
    </row>
    <row r="17" spans="1:14" ht="12.75" thickBot="1" x14ac:dyDescent="0.25">
      <c r="A17" s="68"/>
      <c r="B17" s="8"/>
      <c r="C17" s="12"/>
      <c r="D17" s="214"/>
      <c r="E17" s="67"/>
      <c r="F17" s="25"/>
      <c r="G17" s="25"/>
      <c r="H17" s="25"/>
      <c r="I17" s="75"/>
      <c r="J17" s="67"/>
      <c r="K17" s="12"/>
      <c r="L17" s="15"/>
      <c r="M17" s="15"/>
      <c r="N17" s="15"/>
    </row>
    <row r="18" spans="1:14" ht="12.75" thickBot="1" x14ac:dyDescent="0.25">
      <c r="A18" s="92"/>
      <c r="B18" s="211"/>
      <c r="C18" s="72"/>
      <c r="D18" s="216"/>
      <c r="E18" s="217"/>
      <c r="F18" s="70"/>
      <c r="G18" s="70"/>
      <c r="H18" s="70"/>
      <c r="I18" s="212"/>
      <c r="J18" s="17"/>
      <c r="K18" s="72"/>
      <c r="L18" s="18"/>
      <c r="M18" s="18"/>
      <c r="N18" s="18"/>
    </row>
    <row r="19" spans="1:14" x14ac:dyDescent="0.2">
      <c r="A19" s="171" t="s">
        <v>567</v>
      </c>
    </row>
  </sheetData>
  <mergeCells count="6">
    <mergeCell ref="M4:M5"/>
    <mergeCell ref="N4:N5"/>
    <mergeCell ref="C4:D4"/>
    <mergeCell ref="A4:B4"/>
    <mergeCell ref="J4:L4"/>
    <mergeCell ref="E4:I4"/>
  </mergeCells>
  <printOptions horizontalCentered="1"/>
  <pageMargins left="0.25" right="0.25" top="0.75" bottom="0.75" header="0.3" footer="0.3"/>
  <pageSetup paperSize="9" scale="64" orientation="landscape" r:id="rId1"/>
  <headerFooter alignWithMargins="0">
    <oddHeader>&amp;C&amp;"Arial,Negrita"&amp;18PROYECTO DE PRESUPUESTO 2022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13"/>
  <sheetViews>
    <sheetView zoomScale="150" zoomScaleNormal="150" zoomScaleSheetLayoutView="100" workbookViewId="0">
      <selection activeCell="A2" sqref="A2"/>
    </sheetView>
  </sheetViews>
  <sheetFormatPr baseColWidth="10" defaultColWidth="2" defaultRowHeight="11.25" x14ac:dyDescent="0.2"/>
  <cols>
    <col min="1" max="1" width="11.7109375" style="98" customWidth="1"/>
    <col min="2" max="2" width="9.5703125" style="98" customWidth="1"/>
    <col min="3" max="3" width="22.7109375" style="98" customWidth="1"/>
    <col min="4" max="4" width="26.85546875" style="98" customWidth="1"/>
    <col min="5" max="5" width="6.28515625" style="98" customWidth="1"/>
    <col min="6" max="6" width="5.85546875" style="98" customWidth="1"/>
    <col min="7" max="7" width="10.140625" style="98" customWidth="1"/>
    <col min="8" max="8" width="11" style="98" customWidth="1"/>
    <col min="9" max="9" width="5.85546875" style="98" customWidth="1"/>
    <col min="10" max="10" width="5.140625" style="98" customWidth="1"/>
    <col min="11" max="11" width="6" style="98" customWidth="1"/>
    <col min="12" max="12" width="6.28515625" style="98" customWidth="1"/>
    <col min="13" max="13" width="5.7109375" style="98" customWidth="1"/>
    <col min="14" max="14" width="5.140625" style="98" customWidth="1"/>
    <col min="15" max="15" width="8.7109375" style="98" customWidth="1"/>
    <col min="16" max="16384" width="2" style="98"/>
  </cols>
  <sheetData>
    <row r="1" spans="1:14" s="181" customFormat="1" ht="12.75" x14ac:dyDescent="0.2">
      <c r="A1" s="180" t="s">
        <v>544</v>
      </c>
      <c r="B1" s="221"/>
      <c r="C1" s="180"/>
    </row>
    <row r="2" spans="1:14" s="181" customFormat="1" ht="12" thickBot="1" x14ac:dyDescent="0.25">
      <c r="A2" s="182" t="s">
        <v>534</v>
      </c>
      <c r="B2" s="182"/>
      <c r="C2" s="182"/>
    </row>
    <row r="3" spans="1:14" s="97" customFormat="1" ht="22.5" customHeight="1" x14ac:dyDescent="0.2">
      <c r="A3" s="489" t="s">
        <v>308</v>
      </c>
      <c r="B3" s="489" t="s">
        <v>312</v>
      </c>
      <c r="C3" s="489" t="s">
        <v>311</v>
      </c>
      <c r="D3" s="491" t="s">
        <v>309</v>
      </c>
      <c r="E3" s="491" t="s">
        <v>286</v>
      </c>
      <c r="F3" s="491" t="s">
        <v>287</v>
      </c>
      <c r="G3" s="491" t="s">
        <v>142</v>
      </c>
      <c r="H3" s="491" t="s">
        <v>288</v>
      </c>
      <c r="I3" s="487">
        <v>2018</v>
      </c>
      <c r="J3" s="488"/>
      <c r="K3" s="487">
        <v>2019</v>
      </c>
      <c r="L3" s="488"/>
      <c r="M3" s="230">
        <v>2020</v>
      </c>
      <c r="N3" s="230">
        <v>2021</v>
      </c>
    </row>
    <row r="4" spans="1:14" s="97" customFormat="1" ht="22.5" x14ac:dyDescent="0.2">
      <c r="A4" s="490"/>
      <c r="B4" s="490"/>
      <c r="C4" s="490"/>
      <c r="D4" s="492"/>
      <c r="E4" s="492"/>
      <c r="F4" s="492"/>
      <c r="G4" s="492"/>
      <c r="H4" s="492"/>
      <c r="I4" s="231" t="s">
        <v>291</v>
      </c>
      <c r="J4" s="231" t="s">
        <v>289</v>
      </c>
      <c r="K4" s="231" t="s">
        <v>291</v>
      </c>
      <c r="L4" s="231" t="s">
        <v>290</v>
      </c>
      <c r="M4" s="231" t="s">
        <v>291</v>
      </c>
      <c r="N4" s="231" t="s">
        <v>291</v>
      </c>
    </row>
    <row r="5" spans="1:14" s="185" customFormat="1" ht="56.25" customHeight="1" x14ac:dyDescent="0.2">
      <c r="A5" s="484" t="s">
        <v>445</v>
      </c>
      <c r="B5" s="287" t="s">
        <v>310</v>
      </c>
      <c r="C5" s="183" t="s">
        <v>437</v>
      </c>
      <c r="D5" s="184" t="s">
        <v>453</v>
      </c>
      <c r="E5" s="184">
        <v>10.199999999999999</v>
      </c>
      <c r="F5" s="184">
        <v>21.3</v>
      </c>
      <c r="G5" s="184" t="s">
        <v>454</v>
      </c>
      <c r="H5" s="184" t="s">
        <v>468</v>
      </c>
      <c r="I5" s="184">
        <v>61.9</v>
      </c>
      <c r="J5" s="184"/>
      <c r="K5" s="184">
        <v>66.8</v>
      </c>
      <c r="L5" s="184">
        <v>37.9</v>
      </c>
      <c r="M5" s="184">
        <v>17.600000000000001</v>
      </c>
      <c r="N5" s="184">
        <v>21.3</v>
      </c>
    </row>
    <row r="6" spans="1:14" s="185" customFormat="1" ht="43.5" customHeight="1" x14ac:dyDescent="0.2">
      <c r="A6" s="485"/>
      <c r="B6" s="287" t="s">
        <v>446</v>
      </c>
      <c r="C6" s="183" t="s">
        <v>438</v>
      </c>
      <c r="D6" s="184" t="s">
        <v>455</v>
      </c>
      <c r="E6" s="184">
        <v>20.2</v>
      </c>
      <c r="F6" s="184">
        <v>14</v>
      </c>
      <c r="G6" s="184" t="s">
        <v>456</v>
      </c>
      <c r="H6" s="184" t="s">
        <v>469</v>
      </c>
      <c r="I6" s="184">
        <v>14.3</v>
      </c>
      <c r="J6" s="184"/>
      <c r="K6" s="184">
        <v>12</v>
      </c>
      <c r="L6" s="184">
        <v>17.3</v>
      </c>
      <c r="M6" s="184">
        <v>16</v>
      </c>
      <c r="N6" s="184">
        <v>14</v>
      </c>
    </row>
    <row r="7" spans="1:14" s="185" customFormat="1" ht="45" customHeight="1" x14ac:dyDescent="0.2">
      <c r="A7" s="485"/>
      <c r="B7" s="287" t="s">
        <v>447</v>
      </c>
      <c r="C7" s="183" t="s">
        <v>439</v>
      </c>
      <c r="D7" s="184" t="s">
        <v>457</v>
      </c>
      <c r="E7" s="184">
        <v>67.2</v>
      </c>
      <c r="F7" s="184">
        <v>40</v>
      </c>
      <c r="G7" s="184" t="s">
        <v>465</v>
      </c>
      <c r="H7" s="184" t="s">
        <v>465</v>
      </c>
      <c r="I7" s="184">
        <v>30</v>
      </c>
      <c r="J7" s="184"/>
      <c r="K7" s="184">
        <v>26</v>
      </c>
      <c r="L7" s="184">
        <v>10.7</v>
      </c>
      <c r="M7" s="184">
        <v>50</v>
      </c>
      <c r="N7" s="184">
        <v>40</v>
      </c>
    </row>
    <row r="8" spans="1:14" s="185" customFormat="1" ht="33.75" customHeight="1" x14ac:dyDescent="0.2">
      <c r="A8" s="485"/>
      <c r="B8" s="287" t="s">
        <v>448</v>
      </c>
      <c r="C8" s="183" t="s">
        <v>440</v>
      </c>
      <c r="D8" s="184" t="s">
        <v>458</v>
      </c>
      <c r="E8" s="184">
        <v>21.8</v>
      </c>
      <c r="F8" s="184">
        <v>26</v>
      </c>
      <c r="G8" s="184" t="s">
        <v>464</v>
      </c>
      <c r="H8" s="184" t="s">
        <v>464</v>
      </c>
      <c r="I8" s="386">
        <v>80000</v>
      </c>
      <c r="J8" s="184"/>
      <c r="K8" s="386">
        <v>90000</v>
      </c>
      <c r="L8" s="386">
        <v>84818</v>
      </c>
      <c r="M8" s="184">
        <v>24</v>
      </c>
      <c r="N8" s="184">
        <v>26</v>
      </c>
    </row>
    <row r="9" spans="1:14" s="185" customFormat="1" ht="43.5" customHeight="1" x14ac:dyDescent="0.2">
      <c r="A9" s="485"/>
      <c r="B9" s="287" t="s">
        <v>449</v>
      </c>
      <c r="C9" s="183" t="s">
        <v>441</v>
      </c>
      <c r="D9" s="184" t="s">
        <v>459</v>
      </c>
      <c r="E9" s="184">
        <v>0</v>
      </c>
      <c r="F9" s="184">
        <v>10</v>
      </c>
      <c r="G9" s="184" t="s">
        <v>463</v>
      </c>
      <c r="H9" s="184" t="s">
        <v>463</v>
      </c>
      <c r="I9" s="184">
        <v>33</v>
      </c>
      <c r="J9" s="184"/>
      <c r="K9" s="184">
        <v>35</v>
      </c>
      <c r="L9" s="184">
        <v>34.4</v>
      </c>
      <c r="M9" s="184">
        <v>5</v>
      </c>
      <c r="N9" s="184">
        <v>10</v>
      </c>
    </row>
    <row r="10" spans="1:14" s="185" customFormat="1" ht="40.5" customHeight="1" x14ac:dyDescent="0.2">
      <c r="A10" s="485"/>
      <c r="B10" s="287" t="s">
        <v>450</v>
      </c>
      <c r="C10" s="183" t="s">
        <v>442</v>
      </c>
      <c r="D10" s="184" t="s">
        <v>460</v>
      </c>
      <c r="E10" s="184">
        <v>0</v>
      </c>
      <c r="F10" s="184">
        <v>3</v>
      </c>
      <c r="G10" s="184" t="s">
        <v>466</v>
      </c>
      <c r="H10" s="184" t="s">
        <v>466</v>
      </c>
      <c r="I10" s="184">
        <v>1</v>
      </c>
      <c r="J10" s="184"/>
      <c r="K10" s="184">
        <v>3</v>
      </c>
      <c r="L10" s="184">
        <v>0.3</v>
      </c>
      <c r="M10" s="184">
        <v>1</v>
      </c>
      <c r="N10" s="184">
        <v>3</v>
      </c>
    </row>
    <row r="11" spans="1:14" s="185" customFormat="1" ht="45" x14ac:dyDescent="0.2">
      <c r="A11" s="485"/>
      <c r="B11" s="287" t="s">
        <v>451</v>
      </c>
      <c r="C11" s="183" t="s">
        <v>443</v>
      </c>
      <c r="D11" s="184" t="s">
        <v>461</v>
      </c>
      <c r="E11" s="184">
        <v>7</v>
      </c>
      <c r="F11" s="184">
        <v>5.5</v>
      </c>
      <c r="G11" s="184" t="s">
        <v>495</v>
      </c>
      <c r="H11" s="184" t="s">
        <v>495</v>
      </c>
      <c r="I11" s="184">
        <v>5</v>
      </c>
      <c r="J11" s="184"/>
      <c r="K11" s="184">
        <v>10</v>
      </c>
      <c r="L11" s="184">
        <v>3.4</v>
      </c>
      <c r="M11" s="184">
        <v>6.8</v>
      </c>
      <c r="N11" s="184">
        <v>5.5</v>
      </c>
    </row>
    <row r="12" spans="1:14" s="185" customFormat="1" ht="51" customHeight="1" x14ac:dyDescent="0.2">
      <c r="A12" s="486"/>
      <c r="B12" s="287" t="s">
        <v>452</v>
      </c>
      <c r="C12" s="183" t="s">
        <v>444</v>
      </c>
      <c r="D12" s="184" t="s">
        <v>462</v>
      </c>
      <c r="E12" s="184">
        <v>53.3</v>
      </c>
      <c r="F12" s="184">
        <v>70</v>
      </c>
      <c r="G12" s="184" t="s">
        <v>467</v>
      </c>
      <c r="H12" s="184" t="s">
        <v>467</v>
      </c>
      <c r="I12" s="184">
        <v>60</v>
      </c>
      <c r="J12" s="184"/>
      <c r="K12" s="184">
        <v>70</v>
      </c>
      <c r="L12" s="184">
        <v>14.3</v>
      </c>
      <c r="M12" s="184">
        <v>60</v>
      </c>
      <c r="N12" s="184">
        <v>70</v>
      </c>
    </row>
    <row r="13" spans="1:14" s="185" customFormat="1" ht="12" thickBot="1" x14ac:dyDescent="0.25">
      <c r="A13" s="186"/>
      <c r="B13" s="186"/>
      <c r="C13" s="186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</sheetData>
  <mergeCells count="11">
    <mergeCell ref="A5:A12"/>
    <mergeCell ref="I3:J3"/>
    <mergeCell ref="K3:L3"/>
    <mergeCell ref="C3:C4"/>
    <mergeCell ref="B3:B4"/>
    <mergeCell ref="A3:A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D21"/>
  <sheetViews>
    <sheetView view="pageLayout" zoomScaleNormal="100" workbookViewId="0">
      <selection activeCell="C25" sqref="C25"/>
    </sheetView>
  </sheetViews>
  <sheetFormatPr baseColWidth="10" defaultColWidth="11.28515625" defaultRowHeight="12.75" x14ac:dyDescent="0.2"/>
  <cols>
    <col min="1" max="1" width="43" customWidth="1"/>
    <col min="2" max="2" width="14" customWidth="1"/>
    <col min="3" max="3" width="14.42578125" customWidth="1"/>
    <col min="4" max="4" width="15.28515625" customWidth="1"/>
  </cols>
  <sheetData>
    <row r="1" spans="1:4" x14ac:dyDescent="0.2">
      <c r="A1" s="180" t="s">
        <v>581</v>
      </c>
    </row>
    <row r="2" spans="1:4" x14ac:dyDescent="0.2">
      <c r="A2" s="182" t="s">
        <v>535</v>
      </c>
    </row>
    <row r="3" spans="1:4" s="218" customFormat="1" ht="28.35" customHeight="1" x14ac:dyDescent="0.2">
      <c r="A3" s="228" t="s">
        <v>348</v>
      </c>
      <c r="B3" s="229">
        <v>2019</v>
      </c>
      <c r="C3" s="229">
        <v>2020</v>
      </c>
      <c r="D3" s="229">
        <v>2021</v>
      </c>
    </row>
    <row r="4" spans="1:4" s="221" customFormat="1" x14ac:dyDescent="0.2">
      <c r="A4" s="220" t="s">
        <v>345</v>
      </c>
      <c r="B4" s="387">
        <v>115216402</v>
      </c>
      <c r="C4" s="387">
        <v>124799310</v>
      </c>
      <c r="D4" s="387">
        <v>122870607</v>
      </c>
    </row>
    <row r="5" spans="1:4" s="221" customFormat="1" x14ac:dyDescent="0.2">
      <c r="A5" s="220" t="s">
        <v>346</v>
      </c>
      <c r="B5" s="387">
        <v>423577421</v>
      </c>
      <c r="C5" s="387">
        <v>332661389</v>
      </c>
      <c r="D5" s="387">
        <v>329364913</v>
      </c>
    </row>
    <row r="6" spans="1:4" s="221" customFormat="1" x14ac:dyDescent="0.2">
      <c r="A6" s="220" t="s">
        <v>347</v>
      </c>
      <c r="B6" s="387">
        <v>874243915</v>
      </c>
      <c r="C6" s="387">
        <v>956247750</v>
      </c>
      <c r="D6" s="387">
        <v>993217641</v>
      </c>
    </row>
    <row r="7" spans="1:4" s="225" customFormat="1" ht="28.35" customHeight="1" x14ac:dyDescent="0.2">
      <c r="A7" s="226" t="s">
        <v>339</v>
      </c>
      <c r="B7" s="388">
        <f>SUM(B4:B6)</f>
        <v>1413037738</v>
      </c>
      <c r="C7" s="388">
        <f>SUM(C4:C6)</f>
        <v>1413708449</v>
      </c>
      <c r="D7" s="388">
        <f>SUM(D4:D6)</f>
        <v>1445453161</v>
      </c>
    </row>
    <row r="9" spans="1:4" s="218" customFormat="1" ht="28.35" customHeight="1" x14ac:dyDescent="0.2">
      <c r="A9" s="228" t="s">
        <v>349</v>
      </c>
      <c r="B9" s="229">
        <v>2019</v>
      </c>
      <c r="C9" s="229" t="s">
        <v>398</v>
      </c>
      <c r="D9" s="229" t="s">
        <v>399</v>
      </c>
    </row>
    <row r="10" spans="1:4" s="221" customFormat="1" x14ac:dyDescent="0.2">
      <c r="A10" s="220" t="s">
        <v>345</v>
      </c>
      <c r="B10" s="387">
        <v>138783357</v>
      </c>
      <c r="C10" s="387">
        <v>132065475</v>
      </c>
      <c r="D10" s="387">
        <v>122870607</v>
      </c>
    </row>
    <row r="11" spans="1:4" s="221" customFormat="1" x14ac:dyDescent="0.2">
      <c r="A11" s="220" t="s">
        <v>346</v>
      </c>
      <c r="B11" s="387">
        <v>468069500</v>
      </c>
      <c r="C11" s="387">
        <v>560579296</v>
      </c>
      <c r="D11" s="387">
        <v>329364913</v>
      </c>
    </row>
    <row r="12" spans="1:4" s="221" customFormat="1" x14ac:dyDescent="0.2">
      <c r="A12" s="220" t="s">
        <v>347</v>
      </c>
      <c r="B12" s="387">
        <v>1092231504</v>
      </c>
      <c r="C12" s="387">
        <v>1087943789</v>
      </c>
      <c r="D12" s="387">
        <v>993217641</v>
      </c>
    </row>
    <row r="13" spans="1:4" s="225" customFormat="1" ht="28.35" customHeight="1" x14ac:dyDescent="0.2">
      <c r="A13" s="226" t="s">
        <v>340</v>
      </c>
      <c r="B13" s="388">
        <f>SUM(B10:B12)</f>
        <v>1699084361</v>
      </c>
      <c r="C13" s="388">
        <f t="shared" ref="C13" si="0">SUM(C10:C12)</f>
        <v>1780588560</v>
      </c>
      <c r="D13" s="388">
        <f>SUM(D10:D12)</f>
        <v>1445453161</v>
      </c>
    </row>
    <row r="15" spans="1:4" s="218" customFormat="1" ht="28.35" customHeight="1" x14ac:dyDescent="0.2">
      <c r="A15" s="228" t="s">
        <v>350</v>
      </c>
      <c r="B15" s="229">
        <v>2019</v>
      </c>
      <c r="C15" s="229" t="s">
        <v>398</v>
      </c>
      <c r="D15" s="229" t="s">
        <v>399</v>
      </c>
    </row>
    <row r="16" spans="1:4" s="221" customFormat="1" x14ac:dyDescent="0.2">
      <c r="A16" s="220" t="s">
        <v>345</v>
      </c>
      <c r="B16" s="387">
        <v>122537690</v>
      </c>
      <c r="C16" s="387">
        <v>132065475</v>
      </c>
      <c r="D16" s="387">
        <v>122870607</v>
      </c>
    </row>
    <row r="17" spans="1:4" s="221" customFormat="1" x14ac:dyDescent="0.2">
      <c r="A17" s="220" t="s">
        <v>346</v>
      </c>
      <c r="B17" s="387">
        <v>429205701</v>
      </c>
      <c r="C17" s="387">
        <v>560579296</v>
      </c>
      <c r="D17" s="387">
        <v>329364913</v>
      </c>
    </row>
    <row r="18" spans="1:4" s="221" customFormat="1" x14ac:dyDescent="0.2">
      <c r="A18" s="220" t="s">
        <v>347</v>
      </c>
      <c r="B18" s="387">
        <v>1020564722</v>
      </c>
      <c r="C18" s="387">
        <v>1087943789</v>
      </c>
      <c r="D18" s="387">
        <v>993217641</v>
      </c>
    </row>
    <row r="19" spans="1:4" s="225" customFormat="1" ht="28.35" customHeight="1" x14ac:dyDescent="0.2">
      <c r="A19" s="226" t="s">
        <v>341</v>
      </c>
      <c r="B19" s="388">
        <f t="shared" ref="B19:C19" si="1">SUM(B16:B18)</f>
        <v>1572308113</v>
      </c>
      <c r="C19" s="388">
        <f t="shared" si="1"/>
        <v>1780588560</v>
      </c>
      <c r="D19" s="388">
        <f>SUM(D16:D18)</f>
        <v>1445453161</v>
      </c>
    </row>
    <row r="20" spans="1:4" x14ac:dyDescent="0.2">
      <c r="A20" s="382" t="s">
        <v>400</v>
      </c>
    </row>
    <row r="21" spans="1:4" x14ac:dyDescent="0.2">
      <c r="A21" s="383" t="s">
        <v>401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2022&amp;R&amp;"Arial,Negrita"&amp;14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54"/>
  <sheetViews>
    <sheetView view="pageLayout" zoomScaleNormal="100" workbookViewId="0">
      <selection activeCell="E37" sqref="E37"/>
    </sheetView>
  </sheetViews>
  <sheetFormatPr baseColWidth="10" defaultColWidth="11.28515625" defaultRowHeight="12.75" x14ac:dyDescent="0.2"/>
  <cols>
    <col min="1" max="1" width="52.140625" customWidth="1"/>
    <col min="2" max="2" width="12.140625" customWidth="1"/>
    <col min="3" max="3" width="12.5703125" customWidth="1"/>
    <col min="4" max="4" width="11.85546875" customWidth="1"/>
  </cols>
  <sheetData>
    <row r="1" spans="1:4" x14ac:dyDescent="0.2">
      <c r="A1" s="180" t="s">
        <v>582</v>
      </c>
    </row>
    <row r="2" spans="1:4" x14ac:dyDescent="0.2">
      <c r="A2" s="182" t="s">
        <v>535</v>
      </c>
    </row>
    <row r="3" spans="1:4" s="218" customFormat="1" ht="28.35" customHeight="1" x14ac:dyDescent="0.2">
      <c r="A3" s="228" t="s">
        <v>344</v>
      </c>
      <c r="B3" s="229">
        <v>2019</v>
      </c>
      <c r="C3" s="229">
        <v>2020</v>
      </c>
      <c r="D3" s="229">
        <v>2021</v>
      </c>
    </row>
    <row r="4" spans="1:4" s="223" customFormat="1" x14ac:dyDescent="0.2">
      <c r="A4" s="222" t="s">
        <v>123</v>
      </c>
      <c r="B4" s="389">
        <f>SUM(B5:B10)</f>
        <v>954905140</v>
      </c>
      <c r="C4" s="389">
        <f t="shared" ref="C4:D4" si="0">SUM(C5:C10)</f>
        <v>1044712425</v>
      </c>
      <c r="D4" s="389">
        <f t="shared" si="0"/>
        <v>1097458565</v>
      </c>
    </row>
    <row r="5" spans="1:4" s="221" customFormat="1" x14ac:dyDescent="0.2">
      <c r="A5" s="219" t="s">
        <v>112</v>
      </c>
      <c r="B5" s="390">
        <v>0</v>
      </c>
      <c r="C5" s="390">
        <v>0</v>
      </c>
      <c r="D5" s="390">
        <v>0</v>
      </c>
    </row>
    <row r="6" spans="1:4" s="221" customFormat="1" x14ac:dyDescent="0.2">
      <c r="A6" s="219" t="s">
        <v>113</v>
      </c>
      <c r="B6" s="390">
        <v>732358357</v>
      </c>
      <c r="C6" s="390">
        <v>807586109</v>
      </c>
      <c r="D6" s="390">
        <v>863081533</v>
      </c>
    </row>
    <row r="7" spans="1:4" s="221" customFormat="1" x14ac:dyDescent="0.2">
      <c r="A7" s="219" t="s">
        <v>114</v>
      </c>
      <c r="B7" s="390">
        <v>56932659</v>
      </c>
      <c r="C7" s="390">
        <v>58371566</v>
      </c>
      <c r="D7" s="390">
        <v>54696949</v>
      </c>
    </row>
    <row r="8" spans="1:4" s="221" customFormat="1" x14ac:dyDescent="0.2">
      <c r="A8" s="219" t="s">
        <v>115</v>
      </c>
      <c r="B8" s="390">
        <v>164499469</v>
      </c>
      <c r="C8" s="390">
        <v>177640095</v>
      </c>
      <c r="D8" s="390">
        <v>178565428</v>
      </c>
    </row>
    <row r="9" spans="1:4" s="221" customFormat="1" x14ac:dyDescent="0.2">
      <c r="A9" s="219" t="s">
        <v>144</v>
      </c>
      <c r="B9" s="390">
        <v>0</v>
      </c>
      <c r="C9" s="390">
        <v>0</v>
      </c>
      <c r="D9" s="390">
        <v>0</v>
      </c>
    </row>
    <row r="10" spans="1:4" s="221" customFormat="1" x14ac:dyDescent="0.2">
      <c r="A10" s="219" t="s">
        <v>145</v>
      </c>
      <c r="B10" s="390">
        <v>1114655</v>
      </c>
      <c r="C10" s="390">
        <v>1114655</v>
      </c>
      <c r="D10" s="390">
        <v>1114655</v>
      </c>
    </row>
    <row r="11" spans="1:4" s="221" customFormat="1" x14ac:dyDescent="0.2">
      <c r="A11" s="222" t="s">
        <v>111</v>
      </c>
      <c r="B11" s="389">
        <f>SUM(B12:B15)</f>
        <v>458132598</v>
      </c>
      <c r="C11" s="389">
        <f t="shared" ref="C11:D11" si="1">SUM(C12:C15)</f>
        <v>368996024</v>
      </c>
      <c r="D11" s="389">
        <f t="shared" si="1"/>
        <v>347994596</v>
      </c>
    </row>
    <row r="12" spans="1:4" s="221" customFormat="1" x14ac:dyDescent="0.2">
      <c r="A12" s="219" t="s">
        <v>143</v>
      </c>
      <c r="B12" s="390">
        <v>0</v>
      </c>
      <c r="C12" s="390">
        <v>0</v>
      </c>
      <c r="D12" s="390">
        <v>0</v>
      </c>
    </row>
    <row r="13" spans="1:4" s="221" customFormat="1" x14ac:dyDescent="0.2">
      <c r="A13" s="219" t="s">
        <v>146</v>
      </c>
      <c r="B13" s="390">
        <v>0</v>
      </c>
      <c r="C13" s="390">
        <v>0</v>
      </c>
      <c r="D13" s="390">
        <v>0</v>
      </c>
    </row>
    <row r="14" spans="1:4" s="221" customFormat="1" x14ac:dyDescent="0.2">
      <c r="A14" s="219" t="s">
        <v>120</v>
      </c>
      <c r="B14" s="390">
        <v>458132598</v>
      </c>
      <c r="C14" s="390">
        <v>368996024</v>
      </c>
      <c r="D14" s="390">
        <v>347994596</v>
      </c>
    </row>
    <row r="15" spans="1:4" s="221" customFormat="1" x14ac:dyDescent="0.2">
      <c r="A15" s="219" t="s">
        <v>121</v>
      </c>
      <c r="B15" s="390">
        <v>0</v>
      </c>
      <c r="C15" s="390">
        <v>0</v>
      </c>
      <c r="D15" s="390"/>
    </row>
    <row r="16" spans="1:4" s="221" customFormat="1" x14ac:dyDescent="0.2">
      <c r="A16" s="222" t="s">
        <v>95</v>
      </c>
      <c r="B16" s="389">
        <f>+B17</f>
        <v>0</v>
      </c>
      <c r="C16" s="389">
        <f t="shared" ref="C16:D16" si="2">+C17</f>
        <v>0</v>
      </c>
      <c r="D16" s="389">
        <f t="shared" si="2"/>
        <v>0</v>
      </c>
    </row>
    <row r="17" spans="1:4" s="221" customFormat="1" x14ac:dyDescent="0.2">
      <c r="A17" s="219" t="s">
        <v>122</v>
      </c>
      <c r="B17" s="390">
        <v>0</v>
      </c>
      <c r="C17" s="390">
        <v>0</v>
      </c>
      <c r="D17" s="390">
        <v>0</v>
      </c>
    </row>
    <row r="18" spans="1:4" s="225" customFormat="1" ht="18" customHeight="1" x14ac:dyDescent="0.2">
      <c r="A18" s="224" t="s">
        <v>339</v>
      </c>
      <c r="B18" s="391">
        <f>+B4+B11+B16</f>
        <v>1413037738</v>
      </c>
      <c r="C18" s="391">
        <f t="shared" ref="C18:D18" si="3">+C4+C11+C16</f>
        <v>1413708449</v>
      </c>
      <c r="D18" s="391">
        <f t="shared" si="3"/>
        <v>1445453161</v>
      </c>
    </row>
    <row r="19" spans="1:4" x14ac:dyDescent="0.2">
      <c r="B19" s="392"/>
      <c r="C19" s="392"/>
      <c r="D19" s="392"/>
    </row>
    <row r="20" spans="1:4" s="218" customFormat="1" ht="28.35" customHeight="1" x14ac:dyDescent="0.2">
      <c r="A20" s="228" t="s">
        <v>343</v>
      </c>
      <c r="B20" s="393">
        <v>2019</v>
      </c>
      <c r="C20" s="393">
        <v>2020</v>
      </c>
      <c r="D20" s="393">
        <v>2021</v>
      </c>
    </row>
    <row r="21" spans="1:4" s="223" customFormat="1" x14ac:dyDescent="0.2">
      <c r="A21" s="222" t="s">
        <v>123</v>
      </c>
      <c r="B21" s="389">
        <f>SUM(B22:B27)</f>
        <v>1174155327</v>
      </c>
      <c r="C21" s="389">
        <f t="shared" ref="C21" si="4">SUM(C22:C27)</f>
        <v>1258725234</v>
      </c>
      <c r="D21" s="389">
        <f t="shared" ref="D21" si="5">SUM(D22:D27)</f>
        <v>1097458565</v>
      </c>
    </row>
    <row r="22" spans="1:4" s="221" customFormat="1" x14ac:dyDescent="0.2">
      <c r="A22" s="219" t="s">
        <v>112</v>
      </c>
      <c r="B22" s="390">
        <v>0</v>
      </c>
      <c r="C22" s="390">
        <v>0</v>
      </c>
      <c r="D22" s="390">
        <v>0</v>
      </c>
    </row>
    <row r="23" spans="1:4" s="221" customFormat="1" x14ac:dyDescent="0.2">
      <c r="A23" s="219" t="s">
        <v>113</v>
      </c>
      <c r="B23" s="390">
        <v>866724491</v>
      </c>
      <c r="C23" s="390">
        <v>916009707</v>
      </c>
      <c r="D23" s="390">
        <v>863081533</v>
      </c>
    </row>
    <row r="24" spans="1:4" s="221" customFormat="1" x14ac:dyDescent="0.2">
      <c r="A24" s="219" t="s">
        <v>114</v>
      </c>
      <c r="B24" s="390">
        <v>59794899</v>
      </c>
      <c r="C24" s="390">
        <v>59932472</v>
      </c>
      <c r="D24" s="390">
        <v>54696949</v>
      </c>
    </row>
    <row r="25" spans="1:4" s="221" customFormat="1" x14ac:dyDescent="0.2">
      <c r="A25" s="219" t="s">
        <v>115</v>
      </c>
      <c r="B25" s="390">
        <v>239026150</v>
      </c>
      <c r="C25" s="390">
        <v>281027190</v>
      </c>
      <c r="D25" s="390">
        <v>178565428</v>
      </c>
    </row>
    <row r="26" spans="1:4" s="221" customFormat="1" x14ac:dyDescent="0.2">
      <c r="A26" s="219" t="s">
        <v>144</v>
      </c>
      <c r="B26" s="390">
        <v>729024</v>
      </c>
      <c r="C26" s="390">
        <v>50000</v>
      </c>
      <c r="D26" s="390">
        <v>0</v>
      </c>
    </row>
    <row r="27" spans="1:4" s="221" customFormat="1" x14ac:dyDescent="0.2">
      <c r="A27" s="219" t="s">
        <v>145</v>
      </c>
      <c r="B27" s="390">
        <v>7880763</v>
      </c>
      <c r="C27" s="390">
        <v>1705865</v>
      </c>
      <c r="D27" s="390">
        <v>1114655</v>
      </c>
    </row>
    <row r="28" spans="1:4" s="221" customFormat="1" x14ac:dyDescent="0.2">
      <c r="A28" s="222" t="s">
        <v>111</v>
      </c>
      <c r="B28" s="389">
        <f>SUM(B29:B32)</f>
        <v>525200984</v>
      </c>
      <c r="C28" s="389">
        <f t="shared" ref="C28" si="6">SUM(C29:C32)</f>
        <v>522176427</v>
      </c>
      <c r="D28" s="389">
        <f t="shared" ref="D28" si="7">SUM(D29:D32)</f>
        <v>347994596</v>
      </c>
    </row>
    <row r="29" spans="1:4" s="221" customFormat="1" x14ac:dyDescent="0.2">
      <c r="A29" s="219" t="s">
        <v>143</v>
      </c>
      <c r="B29" s="390">
        <v>9336117</v>
      </c>
      <c r="C29" s="390">
        <v>55795539</v>
      </c>
      <c r="D29" s="390">
        <v>0</v>
      </c>
    </row>
    <row r="30" spans="1:4" s="221" customFormat="1" x14ac:dyDescent="0.2">
      <c r="A30" s="219" t="s">
        <v>146</v>
      </c>
      <c r="B30" s="390">
        <v>0</v>
      </c>
      <c r="C30" s="390">
        <v>0</v>
      </c>
      <c r="D30" s="390">
        <v>0</v>
      </c>
    </row>
    <row r="31" spans="1:4" s="221" customFormat="1" x14ac:dyDescent="0.2">
      <c r="A31" s="219" t="s">
        <v>120</v>
      </c>
      <c r="B31" s="390">
        <v>515864867</v>
      </c>
      <c r="C31" s="390">
        <v>466380888</v>
      </c>
      <c r="D31" s="390">
        <v>347994596</v>
      </c>
    </row>
    <row r="32" spans="1:4" s="221" customFormat="1" x14ac:dyDescent="0.2">
      <c r="A32" s="219" t="s">
        <v>121</v>
      </c>
      <c r="B32" s="390">
        <v>0</v>
      </c>
      <c r="C32" s="390">
        <v>0</v>
      </c>
      <c r="D32" s="390"/>
    </row>
    <row r="33" spans="1:4" s="221" customFormat="1" x14ac:dyDescent="0.2">
      <c r="A33" s="222" t="s">
        <v>95</v>
      </c>
      <c r="B33" s="389">
        <f>+B34</f>
        <v>0</v>
      </c>
      <c r="C33" s="389">
        <f t="shared" ref="C33:D33" si="8">+C34</f>
        <v>0</v>
      </c>
      <c r="D33" s="389">
        <f t="shared" si="8"/>
        <v>0</v>
      </c>
    </row>
    <row r="34" spans="1:4" s="221" customFormat="1" x14ac:dyDescent="0.2">
      <c r="A34" s="219" t="s">
        <v>122</v>
      </c>
      <c r="B34" s="390">
        <v>0</v>
      </c>
      <c r="C34" s="390">
        <v>0</v>
      </c>
      <c r="D34" s="390">
        <v>0</v>
      </c>
    </row>
    <row r="35" spans="1:4" s="225" customFormat="1" ht="18" customHeight="1" x14ac:dyDescent="0.2">
      <c r="A35" s="224" t="s">
        <v>340</v>
      </c>
      <c r="B35" s="391">
        <f>+B21+B28+B33</f>
        <v>1699356311</v>
      </c>
      <c r="C35" s="391">
        <f t="shared" ref="C35:D35" si="9">+C21+C28+C33</f>
        <v>1780901661</v>
      </c>
      <c r="D35" s="391">
        <f t="shared" si="9"/>
        <v>1445453161</v>
      </c>
    </row>
    <row r="36" spans="1:4" x14ac:dyDescent="0.2">
      <c r="B36" s="392"/>
      <c r="C36" s="392"/>
      <c r="D36" s="392"/>
    </row>
    <row r="37" spans="1:4" s="218" customFormat="1" ht="28.35" customHeight="1" x14ac:dyDescent="0.2">
      <c r="A37" s="228" t="s">
        <v>342</v>
      </c>
      <c r="B37" s="393">
        <v>2019</v>
      </c>
      <c r="C37" s="393">
        <v>2020</v>
      </c>
      <c r="D37" s="393">
        <v>2021</v>
      </c>
    </row>
    <row r="38" spans="1:4" s="223" customFormat="1" x14ac:dyDescent="0.2">
      <c r="A38" s="222" t="s">
        <v>123</v>
      </c>
      <c r="B38" s="389">
        <f>SUM(B39:B44)</f>
        <v>1103752678</v>
      </c>
      <c r="C38" s="389">
        <f t="shared" ref="C38" si="10">SUM(C39:C44)</f>
        <v>1258725234</v>
      </c>
      <c r="D38" s="389">
        <f t="shared" ref="D38" si="11">SUM(D39:D44)</f>
        <v>1097458565</v>
      </c>
    </row>
    <row r="39" spans="1:4" s="221" customFormat="1" x14ac:dyDescent="0.2">
      <c r="A39" s="219" t="s">
        <v>112</v>
      </c>
      <c r="B39" s="390">
        <v>0</v>
      </c>
      <c r="C39" s="390">
        <v>0</v>
      </c>
      <c r="D39" s="390">
        <v>0</v>
      </c>
    </row>
    <row r="40" spans="1:4" s="221" customFormat="1" x14ac:dyDescent="0.2">
      <c r="A40" s="219" t="s">
        <v>113</v>
      </c>
      <c r="B40" s="390">
        <v>827747860</v>
      </c>
      <c r="C40" s="390">
        <v>916009707</v>
      </c>
      <c r="D40" s="390">
        <v>863081533</v>
      </c>
    </row>
    <row r="41" spans="1:4" s="221" customFormat="1" x14ac:dyDescent="0.2">
      <c r="A41" s="219" t="s">
        <v>114</v>
      </c>
      <c r="B41" s="390">
        <v>53939682</v>
      </c>
      <c r="C41" s="390">
        <v>59932472</v>
      </c>
      <c r="D41" s="390">
        <v>54696949</v>
      </c>
    </row>
    <row r="42" spans="1:4" s="221" customFormat="1" x14ac:dyDescent="0.2">
      <c r="A42" s="219" t="s">
        <v>115</v>
      </c>
      <c r="B42" s="390">
        <v>214012277</v>
      </c>
      <c r="C42" s="390">
        <v>281027190</v>
      </c>
      <c r="D42" s="390">
        <v>178565428</v>
      </c>
    </row>
    <row r="43" spans="1:4" s="221" customFormat="1" x14ac:dyDescent="0.2">
      <c r="A43" s="219" t="s">
        <v>144</v>
      </c>
      <c r="B43" s="390">
        <v>729024</v>
      </c>
      <c r="C43" s="390">
        <v>50000</v>
      </c>
      <c r="D43" s="390">
        <v>0</v>
      </c>
    </row>
    <row r="44" spans="1:4" s="221" customFormat="1" x14ac:dyDescent="0.2">
      <c r="A44" s="219" t="s">
        <v>145</v>
      </c>
      <c r="B44" s="390">
        <v>7323835</v>
      </c>
      <c r="C44" s="390">
        <v>1705865</v>
      </c>
      <c r="D44" s="390">
        <v>1114655</v>
      </c>
    </row>
    <row r="45" spans="1:4" s="221" customFormat="1" x14ac:dyDescent="0.2">
      <c r="A45" s="222" t="s">
        <v>111</v>
      </c>
      <c r="B45" s="389">
        <f>SUM(B46:B49)</f>
        <v>477529471</v>
      </c>
      <c r="C45" s="389">
        <f t="shared" ref="C45" si="12">SUM(C46:C49)</f>
        <v>522176427</v>
      </c>
      <c r="D45" s="389">
        <f t="shared" ref="D45" si="13">SUM(D46:D49)</f>
        <v>347994596</v>
      </c>
    </row>
    <row r="46" spans="1:4" s="221" customFormat="1" x14ac:dyDescent="0.2">
      <c r="A46" s="219" t="s">
        <v>143</v>
      </c>
      <c r="B46" s="390">
        <v>9336117</v>
      </c>
      <c r="C46" s="390">
        <v>55795539</v>
      </c>
      <c r="D46" s="390">
        <v>0</v>
      </c>
    </row>
    <row r="47" spans="1:4" s="221" customFormat="1" x14ac:dyDescent="0.2">
      <c r="A47" s="219" t="s">
        <v>146</v>
      </c>
      <c r="B47" s="390">
        <v>0</v>
      </c>
      <c r="C47" s="390">
        <v>0</v>
      </c>
      <c r="D47" s="390">
        <v>0</v>
      </c>
    </row>
    <row r="48" spans="1:4" s="221" customFormat="1" x14ac:dyDescent="0.2">
      <c r="A48" s="219" t="s">
        <v>120</v>
      </c>
      <c r="B48" s="390">
        <v>468193354</v>
      </c>
      <c r="C48" s="390">
        <v>466380888</v>
      </c>
      <c r="D48" s="390">
        <v>347994596</v>
      </c>
    </row>
    <row r="49" spans="1:4" s="221" customFormat="1" x14ac:dyDescent="0.2">
      <c r="A49" s="219" t="s">
        <v>121</v>
      </c>
      <c r="B49" s="390">
        <v>0</v>
      </c>
      <c r="C49" s="390">
        <v>0</v>
      </c>
      <c r="D49" s="390"/>
    </row>
    <row r="50" spans="1:4" s="221" customFormat="1" x14ac:dyDescent="0.2">
      <c r="A50" s="222" t="s">
        <v>95</v>
      </c>
      <c r="B50" s="389">
        <f>+B51</f>
        <v>0</v>
      </c>
      <c r="C50" s="389">
        <f t="shared" ref="C50:D50" si="14">+C51</f>
        <v>0</v>
      </c>
      <c r="D50" s="389">
        <f t="shared" si="14"/>
        <v>0</v>
      </c>
    </row>
    <row r="51" spans="1:4" s="221" customFormat="1" x14ac:dyDescent="0.2">
      <c r="A51" s="219" t="s">
        <v>122</v>
      </c>
      <c r="B51" s="390"/>
      <c r="C51" s="390">
        <v>0</v>
      </c>
      <c r="D51" s="390">
        <v>0</v>
      </c>
    </row>
    <row r="52" spans="1:4" s="225" customFormat="1" ht="18" customHeight="1" x14ac:dyDescent="0.2">
      <c r="A52" s="381" t="s">
        <v>341</v>
      </c>
      <c r="B52" s="391">
        <f>+B38+B45+B50</f>
        <v>1581282149</v>
      </c>
      <c r="C52" s="391">
        <f t="shared" ref="C52:D52" si="15">+C38+C45+C50</f>
        <v>1780901661</v>
      </c>
      <c r="D52" s="391">
        <f t="shared" si="15"/>
        <v>1445453161</v>
      </c>
    </row>
    <row r="53" spans="1:4" x14ac:dyDescent="0.2">
      <c r="A53" s="382" t="s">
        <v>400</v>
      </c>
    </row>
    <row r="54" spans="1:4" x14ac:dyDescent="0.2">
      <c r="A54" s="383" t="s">
        <v>401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2022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9" tint="-0.249977111117893"/>
  </sheetPr>
  <dimension ref="A1:W31"/>
  <sheetViews>
    <sheetView view="pageLayout" zoomScaleNormal="100" zoomScaleSheetLayoutView="100" workbookViewId="0">
      <selection activeCell="N17" sqref="N17"/>
    </sheetView>
  </sheetViews>
  <sheetFormatPr baseColWidth="10" defaultColWidth="11.28515625" defaultRowHeight="11.25" x14ac:dyDescent="0.2"/>
  <cols>
    <col min="1" max="1" width="12.42578125" style="192" customWidth="1"/>
    <col min="2" max="2" width="39.28515625" style="192" customWidth="1"/>
    <col min="3" max="3" width="3.42578125" style="192" customWidth="1"/>
    <col min="4" max="4" width="8.85546875" style="192" customWidth="1"/>
    <col min="5" max="5" width="7.28515625" style="192" customWidth="1"/>
    <col min="6" max="6" width="7.42578125" style="192" customWidth="1"/>
    <col min="7" max="7" width="5" style="192" customWidth="1"/>
    <col min="8" max="8" width="6.140625" style="192" customWidth="1"/>
    <col min="9" max="9" width="8.5703125" style="192" customWidth="1"/>
    <col min="10" max="10" width="5" style="192" customWidth="1"/>
    <col min="11" max="11" width="3.85546875" style="192" customWidth="1"/>
    <col min="12" max="12" width="8.7109375" style="192" customWidth="1"/>
    <col min="13" max="13" width="5" style="192" customWidth="1"/>
    <col min="14" max="14" width="8" style="192" customWidth="1"/>
    <col min="15" max="16" width="5" style="192" customWidth="1"/>
    <col min="17" max="17" width="8.7109375" style="192" customWidth="1"/>
    <col min="18" max="18" width="5" style="192" customWidth="1"/>
    <col min="19" max="16384" width="11.28515625" style="192"/>
  </cols>
  <sheetData>
    <row r="1" spans="1:23" s="191" customFormat="1" x14ac:dyDescent="0.2">
      <c r="A1" s="180" t="s">
        <v>583</v>
      </c>
      <c r="B1" s="180"/>
      <c r="C1" s="288"/>
      <c r="D1" s="288"/>
      <c r="E1" s="288"/>
      <c r="F1" s="288"/>
      <c r="G1" s="288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3" s="191" customFormat="1" ht="12" thickBot="1" x14ac:dyDescent="0.25">
      <c r="A2" s="180" t="s">
        <v>535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90"/>
      <c r="T2" s="190"/>
      <c r="U2" s="190"/>
      <c r="V2" s="190"/>
      <c r="W2" s="190"/>
    </row>
    <row r="3" spans="1:23" s="195" customFormat="1" ht="28.35" customHeight="1" thickBot="1" x14ac:dyDescent="0.25">
      <c r="A3" s="496" t="s">
        <v>307</v>
      </c>
      <c r="B3" s="496" t="s">
        <v>292</v>
      </c>
      <c r="C3" s="498" t="s">
        <v>123</v>
      </c>
      <c r="D3" s="499"/>
      <c r="E3" s="499"/>
      <c r="F3" s="499"/>
      <c r="G3" s="499"/>
      <c r="H3" s="499"/>
      <c r="I3" s="500"/>
      <c r="J3" s="498" t="s">
        <v>111</v>
      </c>
      <c r="K3" s="499"/>
      <c r="L3" s="499"/>
      <c r="M3" s="499"/>
      <c r="N3" s="500"/>
      <c r="O3" s="498" t="s">
        <v>95</v>
      </c>
      <c r="P3" s="500"/>
      <c r="Q3" s="498" t="s">
        <v>0</v>
      </c>
      <c r="R3" s="500"/>
    </row>
    <row r="4" spans="1:23" s="196" customFormat="1" ht="109.5" customHeight="1" thickBot="1" x14ac:dyDescent="0.25">
      <c r="A4" s="497"/>
      <c r="B4" s="497"/>
      <c r="C4" s="290" t="s">
        <v>112</v>
      </c>
      <c r="D4" s="291" t="s">
        <v>113</v>
      </c>
      <c r="E4" s="291" t="s">
        <v>114</v>
      </c>
      <c r="F4" s="291" t="s">
        <v>115</v>
      </c>
      <c r="G4" s="291" t="s">
        <v>116</v>
      </c>
      <c r="H4" s="291" t="s">
        <v>117</v>
      </c>
      <c r="I4" s="292" t="s">
        <v>108</v>
      </c>
      <c r="J4" s="290" t="s">
        <v>118</v>
      </c>
      <c r="K4" s="291" t="s">
        <v>119</v>
      </c>
      <c r="L4" s="291" t="s">
        <v>120</v>
      </c>
      <c r="M4" s="291" t="s">
        <v>121</v>
      </c>
      <c r="N4" s="292" t="s">
        <v>109</v>
      </c>
      <c r="O4" s="290" t="s">
        <v>122</v>
      </c>
      <c r="P4" s="292" t="s">
        <v>110</v>
      </c>
      <c r="Q4" s="293" t="s">
        <v>147</v>
      </c>
      <c r="R4" s="294" t="s">
        <v>94</v>
      </c>
    </row>
    <row r="5" spans="1:23" ht="15.75" customHeight="1" x14ac:dyDescent="0.2">
      <c r="A5" s="493" t="s">
        <v>445</v>
      </c>
      <c r="B5" s="395" t="s">
        <v>470</v>
      </c>
      <c r="C5" s="396">
        <v>0</v>
      </c>
      <c r="D5" s="397">
        <v>16735602</v>
      </c>
      <c r="E5" s="397">
        <v>2639731</v>
      </c>
      <c r="F5" s="397">
        <v>19993169</v>
      </c>
      <c r="G5" s="397">
        <v>0</v>
      </c>
      <c r="H5" s="397">
        <v>767421</v>
      </c>
      <c r="I5" s="398">
        <f>+C5+D5+E5+F5+G5+H5</f>
        <v>40135923</v>
      </c>
      <c r="J5" s="399">
        <v>0</v>
      </c>
      <c r="K5" s="397">
        <v>0</v>
      </c>
      <c r="L5" s="397">
        <v>311856363</v>
      </c>
      <c r="M5" s="397">
        <v>0</v>
      </c>
      <c r="N5" s="398">
        <f>+J5+K5+L5+M5</f>
        <v>311856363</v>
      </c>
      <c r="O5" s="399">
        <v>0</v>
      </c>
      <c r="P5" s="398">
        <f>+O5</f>
        <v>0</v>
      </c>
      <c r="Q5" s="400">
        <f>+I5+N5+P5</f>
        <v>351992286</v>
      </c>
      <c r="R5" s="404">
        <f>+Q5/Q30</f>
        <v>0.24351690908924581</v>
      </c>
    </row>
    <row r="6" spans="1:23" ht="12.75" x14ac:dyDescent="0.2">
      <c r="A6" s="494"/>
      <c r="B6" s="395" t="s">
        <v>471</v>
      </c>
      <c r="C6" s="396">
        <v>0</v>
      </c>
      <c r="D6" s="397">
        <v>0</v>
      </c>
      <c r="E6" s="397">
        <v>0</v>
      </c>
      <c r="F6" s="397">
        <v>65600</v>
      </c>
      <c r="G6" s="397">
        <v>0</v>
      </c>
      <c r="H6" s="397">
        <v>0</v>
      </c>
      <c r="I6" s="398">
        <f t="shared" ref="I6:I29" si="0">+C6+D6+E6+F6+G6+H6</f>
        <v>65600</v>
      </c>
      <c r="J6" s="399">
        <v>0</v>
      </c>
      <c r="K6" s="397">
        <v>0</v>
      </c>
      <c r="L6" s="397">
        <v>27437497</v>
      </c>
      <c r="M6" s="397">
        <v>0</v>
      </c>
      <c r="N6" s="398">
        <f t="shared" ref="N6:N29" si="1">+J6+K6+L6+M6</f>
        <v>27437497</v>
      </c>
      <c r="O6" s="399">
        <v>0</v>
      </c>
      <c r="P6" s="398">
        <f t="shared" ref="P6:P29" si="2">+O6</f>
        <v>0</v>
      </c>
      <c r="Q6" s="400">
        <f t="shared" ref="Q6:Q29" si="3">+I6+N6+P6</f>
        <v>27503097</v>
      </c>
      <c r="R6" s="405">
        <f>+Q6/Q30</f>
        <v>1.9027318035662037E-2</v>
      </c>
    </row>
    <row r="7" spans="1:23" ht="12.75" x14ac:dyDescent="0.2">
      <c r="A7" s="494"/>
      <c r="B7" s="395" t="s">
        <v>472</v>
      </c>
      <c r="C7" s="396">
        <v>0</v>
      </c>
      <c r="D7" s="397">
        <v>7412962</v>
      </c>
      <c r="E7" s="397">
        <v>1703375</v>
      </c>
      <c r="F7" s="397">
        <v>2297856</v>
      </c>
      <c r="G7" s="397">
        <v>0</v>
      </c>
      <c r="H7" s="397">
        <v>0</v>
      </c>
      <c r="I7" s="398">
        <f t="shared" si="0"/>
        <v>11414193</v>
      </c>
      <c r="J7" s="399">
        <v>0</v>
      </c>
      <c r="K7" s="397">
        <v>0</v>
      </c>
      <c r="L7" s="397">
        <v>7252336</v>
      </c>
      <c r="M7" s="397">
        <v>0</v>
      </c>
      <c r="N7" s="398">
        <f t="shared" si="1"/>
        <v>7252336</v>
      </c>
      <c r="O7" s="399">
        <v>0</v>
      </c>
      <c r="P7" s="398">
        <f t="shared" si="2"/>
        <v>0</v>
      </c>
      <c r="Q7" s="400">
        <f t="shared" si="3"/>
        <v>18666529</v>
      </c>
      <c r="R7" s="405">
        <f>+Q7/Q30</f>
        <v>1.2913963249480902E-2</v>
      </c>
    </row>
    <row r="8" spans="1:23" ht="12.75" x14ac:dyDescent="0.2">
      <c r="A8" s="494"/>
      <c r="B8" s="395" t="s">
        <v>473</v>
      </c>
      <c r="C8" s="396">
        <v>0</v>
      </c>
      <c r="D8" s="397">
        <v>3900982</v>
      </c>
      <c r="E8" s="397">
        <v>648801</v>
      </c>
      <c r="F8" s="397">
        <v>2120266</v>
      </c>
      <c r="G8" s="397">
        <v>0</v>
      </c>
      <c r="H8" s="397">
        <v>0</v>
      </c>
      <c r="I8" s="398">
        <f t="shared" si="0"/>
        <v>6670049</v>
      </c>
      <c r="J8" s="399">
        <v>0</v>
      </c>
      <c r="K8" s="397">
        <v>0</v>
      </c>
      <c r="L8" s="397">
        <v>500000</v>
      </c>
      <c r="M8" s="397">
        <v>0</v>
      </c>
      <c r="N8" s="398">
        <f t="shared" si="1"/>
        <v>500000</v>
      </c>
      <c r="O8" s="399">
        <v>0</v>
      </c>
      <c r="P8" s="398">
        <f t="shared" si="2"/>
        <v>0</v>
      </c>
      <c r="Q8" s="400">
        <f t="shared" si="3"/>
        <v>7170049</v>
      </c>
      <c r="R8" s="405">
        <f>+Q8/Q30</f>
        <v>4.9604160089418495E-3</v>
      </c>
    </row>
    <row r="9" spans="1:23" ht="12.75" x14ac:dyDescent="0.2">
      <c r="A9" s="494"/>
      <c r="B9" s="395" t="s">
        <v>474</v>
      </c>
      <c r="C9" s="396">
        <v>0</v>
      </c>
      <c r="D9" s="397">
        <v>31201205</v>
      </c>
      <c r="E9" s="397">
        <v>36860481</v>
      </c>
      <c r="F9" s="397">
        <v>3706056</v>
      </c>
      <c r="G9" s="397">
        <v>0</v>
      </c>
      <c r="H9" s="397">
        <v>0</v>
      </c>
      <c r="I9" s="398">
        <f t="shared" si="0"/>
        <v>71767742</v>
      </c>
      <c r="J9" s="399">
        <v>0</v>
      </c>
      <c r="K9" s="397">
        <v>0</v>
      </c>
      <c r="L9" s="397">
        <v>0</v>
      </c>
      <c r="M9" s="397">
        <v>0</v>
      </c>
      <c r="N9" s="398">
        <f t="shared" si="1"/>
        <v>0</v>
      </c>
      <c r="O9" s="399">
        <v>0</v>
      </c>
      <c r="P9" s="398">
        <f t="shared" si="2"/>
        <v>0</v>
      </c>
      <c r="Q9" s="400">
        <f t="shared" si="3"/>
        <v>71767742</v>
      </c>
      <c r="R9" s="405">
        <f>+Q9/Q30</f>
        <v>4.9650686674862096E-2</v>
      </c>
    </row>
    <row r="10" spans="1:23" ht="12.75" x14ac:dyDescent="0.2">
      <c r="A10" s="494"/>
      <c r="B10" s="395" t="s">
        <v>475</v>
      </c>
      <c r="C10" s="396">
        <v>0</v>
      </c>
      <c r="D10" s="397">
        <v>28267237</v>
      </c>
      <c r="E10" s="397">
        <v>88754</v>
      </c>
      <c r="F10" s="397">
        <v>1648489</v>
      </c>
      <c r="G10" s="397">
        <v>0</v>
      </c>
      <c r="H10" s="397">
        <v>0</v>
      </c>
      <c r="I10" s="398">
        <f t="shared" si="0"/>
        <v>30004480</v>
      </c>
      <c r="J10" s="399">
        <v>0</v>
      </c>
      <c r="K10" s="397">
        <v>0</v>
      </c>
      <c r="L10" s="397">
        <v>0</v>
      </c>
      <c r="M10" s="397">
        <v>0</v>
      </c>
      <c r="N10" s="398">
        <f t="shared" si="1"/>
        <v>0</v>
      </c>
      <c r="O10" s="399">
        <v>0</v>
      </c>
      <c r="P10" s="398">
        <f t="shared" si="2"/>
        <v>0</v>
      </c>
      <c r="Q10" s="400">
        <f t="shared" si="3"/>
        <v>30004480</v>
      </c>
      <c r="R10" s="405">
        <f>+Q10/Q30</f>
        <v>2.0757836234030692E-2</v>
      </c>
    </row>
    <row r="11" spans="1:23" s="227" customFormat="1" ht="12.75" x14ac:dyDescent="0.2">
      <c r="A11" s="494"/>
      <c r="B11" s="395" t="s">
        <v>476</v>
      </c>
      <c r="C11" s="396">
        <v>0</v>
      </c>
      <c r="D11" s="397">
        <v>68127223</v>
      </c>
      <c r="E11" s="397">
        <v>3950512</v>
      </c>
      <c r="F11" s="397">
        <v>2304626</v>
      </c>
      <c r="G11" s="397">
        <v>0</v>
      </c>
      <c r="H11" s="397">
        <v>0</v>
      </c>
      <c r="I11" s="398">
        <f t="shared" si="0"/>
        <v>74382361</v>
      </c>
      <c r="J11" s="399">
        <v>0</v>
      </c>
      <c r="K11" s="397">
        <v>0</v>
      </c>
      <c r="L11" s="397">
        <v>0</v>
      </c>
      <c r="M11" s="397">
        <v>0</v>
      </c>
      <c r="N11" s="398">
        <f t="shared" si="1"/>
        <v>0</v>
      </c>
      <c r="O11" s="399">
        <v>0</v>
      </c>
      <c r="P11" s="398">
        <f t="shared" si="2"/>
        <v>0</v>
      </c>
      <c r="Q11" s="400">
        <f t="shared" si="3"/>
        <v>74382361</v>
      </c>
      <c r="R11" s="405">
        <f>+Q11/Q30</f>
        <v>5.1459544319333361E-2</v>
      </c>
    </row>
    <row r="12" spans="1:23" s="227" customFormat="1" ht="12.75" x14ac:dyDescent="0.2">
      <c r="A12" s="494"/>
      <c r="B12" s="395" t="s">
        <v>477</v>
      </c>
      <c r="C12" s="396">
        <v>0</v>
      </c>
      <c r="D12" s="397">
        <v>39057870</v>
      </c>
      <c r="E12" s="397">
        <v>2422880</v>
      </c>
      <c r="F12" s="397">
        <v>1677345</v>
      </c>
      <c r="G12" s="397">
        <v>0</v>
      </c>
      <c r="H12" s="397">
        <v>0</v>
      </c>
      <c r="I12" s="398">
        <f t="shared" si="0"/>
        <v>43158095</v>
      </c>
      <c r="J12" s="399">
        <v>0</v>
      </c>
      <c r="K12" s="397">
        <v>0</v>
      </c>
      <c r="L12" s="397">
        <v>0</v>
      </c>
      <c r="M12" s="397">
        <v>0</v>
      </c>
      <c r="N12" s="398">
        <f t="shared" si="1"/>
        <v>0</v>
      </c>
      <c r="O12" s="399">
        <v>0</v>
      </c>
      <c r="P12" s="398">
        <f t="shared" si="2"/>
        <v>0</v>
      </c>
      <c r="Q12" s="400">
        <f t="shared" si="3"/>
        <v>43158095</v>
      </c>
      <c r="R12" s="405">
        <f>+Q12/Q30</f>
        <v>2.9857830170119223E-2</v>
      </c>
    </row>
    <row r="13" spans="1:23" s="227" customFormat="1" ht="12.75" x14ac:dyDescent="0.2">
      <c r="A13" s="494"/>
      <c r="B13" s="395" t="s">
        <v>478</v>
      </c>
      <c r="C13" s="396">
        <v>0</v>
      </c>
      <c r="D13" s="397">
        <v>20158338</v>
      </c>
      <c r="E13" s="397">
        <v>737209</v>
      </c>
      <c r="F13" s="397">
        <v>905935</v>
      </c>
      <c r="G13" s="397">
        <v>0</v>
      </c>
      <c r="H13" s="397">
        <v>0</v>
      </c>
      <c r="I13" s="398">
        <f t="shared" si="0"/>
        <v>21801482</v>
      </c>
      <c r="J13" s="399">
        <v>0</v>
      </c>
      <c r="K13" s="397">
        <v>0</v>
      </c>
      <c r="L13" s="397">
        <v>0</v>
      </c>
      <c r="M13" s="397">
        <v>0</v>
      </c>
      <c r="N13" s="398">
        <f t="shared" si="1"/>
        <v>0</v>
      </c>
      <c r="O13" s="399">
        <v>0</v>
      </c>
      <c r="P13" s="398">
        <f t="shared" si="2"/>
        <v>0</v>
      </c>
      <c r="Q13" s="400">
        <f t="shared" si="3"/>
        <v>21801482</v>
      </c>
      <c r="R13" s="405">
        <f>+Q13/Q30</f>
        <v>1.5082800735595748E-2</v>
      </c>
    </row>
    <row r="14" spans="1:23" s="227" customFormat="1" ht="12.75" x14ac:dyDescent="0.2">
      <c r="A14" s="494"/>
      <c r="B14" s="395" t="s">
        <v>479</v>
      </c>
      <c r="C14" s="396">
        <v>0</v>
      </c>
      <c r="D14" s="397">
        <v>84744469</v>
      </c>
      <c r="E14" s="397">
        <v>194373</v>
      </c>
      <c r="F14" s="397">
        <v>3306992</v>
      </c>
      <c r="G14" s="397">
        <v>0</v>
      </c>
      <c r="H14" s="397">
        <v>0</v>
      </c>
      <c r="I14" s="398">
        <f t="shared" si="0"/>
        <v>88245834</v>
      </c>
      <c r="J14" s="399">
        <v>0</v>
      </c>
      <c r="K14" s="397">
        <v>0</v>
      </c>
      <c r="L14" s="397">
        <v>0</v>
      </c>
      <c r="M14" s="397">
        <v>0</v>
      </c>
      <c r="N14" s="398">
        <f t="shared" si="1"/>
        <v>0</v>
      </c>
      <c r="O14" s="399">
        <v>0</v>
      </c>
      <c r="P14" s="398">
        <f t="shared" si="2"/>
        <v>0</v>
      </c>
      <c r="Q14" s="400">
        <f t="shared" si="3"/>
        <v>88245834</v>
      </c>
      <c r="R14" s="405">
        <f>+Q14/Q30</f>
        <v>6.105063545535392E-2</v>
      </c>
    </row>
    <row r="15" spans="1:23" s="227" customFormat="1" ht="12.75" x14ac:dyDescent="0.2">
      <c r="A15" s="494"/>
      <c r="B15" s="395" t="s">
        <v>480</v>
      </c>
      <c r="C15" s="396">
        <v>0</v>
      </c>
      <c r="D15" s="397">
        <v>76849405</v>
      </c>
      <c r="E15" s="397">
        <v>150000</v>
      </c>
      <c r="F15" s="397">
        <v>2812538</v>
      </c>
      <c r="G15" s="397">
        <v>0</v>
      </c>
      <c r="H15" s="397">
        <v>0</v>
      </c>
      <c r="I15" s="398">
        <f t="shared" si="0"/>
        <v>79811943</v>
      </c>
      <c r="J15" s="399">
        <v>0</v>
      </c>
      <c r="K15" s="397">
        <v>0</v>
      </c>
      <c r="L15" s="397">
        <v>0</v>
      </c>
      <c r="M15" s="397">
        <v>0</v>
      </c>
      <c r="N15" s="398">
        <f t="shared" si="1"/>
        <v>0</v>
      </c>
      <c r="O15" s="399">
        <v>0</v>
      </c>
      <c r="P15" s="398">
        <f t="shared" si="2"/>
        <v>0</v>
      </c>
      <c r="Q15" s="400">
        <f t="shared" si="3"/>
        <v>79811943</v>
      </c>
      <c r="R15" s="405">
        <f>+Q15/Q30</f>
        <v>5.5215862508325164E-2</v>
      </c>
    </row>
    <row r="16" spans="1:23" s="227" customFormat="1" ht="12.75" x14ac:dyDescent="0.2">
      <c r="A16" s="494"/>
      <c r="B16" s="395" t="s">
        <v>481</v>
      </c>
      <c r="C16" s="396">
        <v>0</v>
      </c>
      <c r="D16" s="397">
        <v>182755965</v>
      </c>
      <c r="E16" s="397">
        <v>1088147</v>
      </c>
      <c r="F16" s="397">
        <v>6352052</v>
      </c>
      <c r="G16" s="397">
        <v>0</v>
      </c>
      <c r="H16" s="397">
        <v>0</v>
      </c>
      <c r="I16" s="398">
        <f t="shared" si="0"/>
        <v>190196164</v>
      </c>
      <c r="J16" s="399">
        <v>0</v>
      </c>
      <c r="K16" s="397">
        <v>0</v>
      </c>
      <c r="L16" s="397">
        <v>0</v>
      </c>
      <c r="M16" s="397">
        <v>0</v>
      </c>
      <c r="N16" s="398">
        <f t="shared" si="1"/>
        <v>0</v>
      </c>
      <c r="O16" s="399">
        <v>0</v>
      </c>
      <c r="P16" s="398">
        <f t="shared" si="2"/>
        <v>0</v>
      </c>
      <c r="Q16" s="400">
        <f t="shared" si="3"/>
        <v>190196164</v>
      </c>
      <c r="R16" s="405">
        <f>+Q16/Q30</f>
        <v>0.13158237785333537</v>
      </c>
    </row>
    <row r="17" spans="1:18" s="227" customFormat="1" ht="12.75" x14ac:dyDescent="0.2">
      <c r="A17" s="494"/>
      <c r="B17" s="395" t="s">
        <v>482</v>
      </c>
      <c r="C17" s="396">
        <v>0</v>
      </c>
      <c r="D17" s="397">
        <v>20228933</v>
      </c>
      <c r="E17" s="397">
        <v>57000</v>
      </c>
      <c r="F17" s="397">
        <v>785108</v>
      </c>
      <c r="G17" s="397">
        <v>0</v>
      </c>
      <c r="H17" s="397">
        <v>0</v>
      </c>
      <c r="I17" s="398">
        <f t="shared" si="0"/>
        <v>21071041</v>
      </c>
      <c r="J17" s="399">
        <v>0</v>
      </c>
      <c r="K17" s="397">
        <v>0</v>
      </c>
      <c r="L17" s="397">
        <v>0</v>
      </c>
      <c r="M17" s="397">
        <v>0</v>
      </c>
      <c r="N17" s="398">
        <f t="shared" si="1"/>
        <v>0</v>
      </c>
      <c r="O17" s="399">
        <v>0</v>
      </c>
      <c r="P17" s="398">
        <f t="shared" si="2"/>
        <v>0</v>
      </c>
      <c r="Q17" s="400">
        <f t="shared" si="3"/>
        <v>21071041</v>
      </c>
      <c r="R17" s="405">
        <f>+Q17/Q30</f>
        <v>1.4577463710704079E-2</v>
      </c>
    </row>
    <row r="18" spans="1:18" s="227" customFormat="1" ht="12.75" x14ac:dyDescent="0.2">
      <c r="A18" s="494"/>
      <c r="B18" s="395" t="s">
        <v>483</v>
      </c>
      <c r="C18" s="396">
        <v>0</v>
      </c>
      <c r="D18" s="397">
        <v>21683903</v>
      </c>
      <c r="E18" s="397">
        <v>60418</v>
      </c>
      <c r="F18" s="397">
        <v>831568</v>
      </c>
      <c r="G18" s="397">
        <v>0</v>
      </c>
      <c r="H18" s="397">
        <v>0</v>
      </c>
      <c r="I18" s="398">
        <f t="shared" si="0"/>
        <v>22575889</v>
      </c>
      <c r="J18" s="399">
        <v>0</v>
      </c>
      <c r="K18" s="397">
        <v>0</v>
      </c>
      <c r="L18" s="397">
        <v>0</v>
      </c>
      <c r="M18" s="397">
        <v>0</v>
      </c>
      <c r="N18" s="398">
        <f t="shared" si="1"/>
        <v>0</v>
      </c>
      <c r="O18" s="399">
        <v>0</v>
      </c>
      <c r="P18" s="398">
        <f t="shared" si="2"/>
        <v>0</v>
      </c>
      <c r="Q18" s="400">
        <f t="shared" si="3"/>
        <v>22575889</v>
      </c>
      <c r="R18" s="405">
        <f>+Q18/Q30</f>
        <v>1.5618554519180301E-2</v>
      </c>
    </row>
    <row r="19" spans="1:18" s="227" customFormat="1" ht="12.75" x14ac:dyDescent="0.2">
      <c r="A19" s="494"/>
      <c r="B19" s="395" t="s">
        <v>484</v>
      </c>
      <c r="C19" s="396">
        <v>0</v>
      </c>
      <c r="D19" s="397">
        <v>23083587</v>
      </c>
      <c r="E19" s="397">
        <v>27000</v>
      </c>
      <c r="F19" s="397">
        <v>1841618</v>
      </c>
      <c r="G19" s="397">
        <v>0</v>
      </c>
      <c r="H19" s="397">
        <v>0</v>
      </c>
      <c r="I19" s="398">
        <f t="shared" si="0"/>
        <v>24952205</v>
      </c>
      <c r="J19" s="399">
        <v>0</v>
      </c>
      <c r="K19" s="397">
        <v>0</v>
      </c>
      <c r="L19" s="397">
        <v>0</v>
      </c>
      <c r="M19" s="397">
        <v>0</v>
      </c>
      <c r="N19" s="398">
        <f t="shared" si="1"/>
        <v>0</v>
      </c>
      <c r="O19" s="399">
        <v>0</v>
      </c>
      <c r="P19" s="398">
        <f t="shared" si="2"/>
        <v>0</v>
      </c>
      <c r="Q19" s="400">
        <f t="shared" si="3"/>
        <v>24952205</v>
      </c>
      <c r="R19" s="405">
        <f>+Q19/Q30</f>
        <v>1.7262548295053332E-2</v>
      </c>
    </row>
    <row r="20" spans="1:18" s="227" customFormat="1" ht="12.75" x14ac:dyDescent="0.2">
      <c r="A20" s="494"/>
      <c r="B20" s="395" t="s">
        <v>485</v>
      </c>
      <c r="C20" s="396">
        <v>0</v>
      </c>
      <c r="D20" s="397">
        <v>10473067</v>
      </c>
      <c r="E20" s="397">
        <v>27066</v>
      </c>
      <c r="F20" s="397">
        <v>725230</v>
      </c>
      <c r="G20" s="397">
        <v>0</v>
      </c>
      <c r="H20" s="397">
        <v>0</v>
      </c>
      <c r="I20" s="398">
        <f t="shared" si="0"/>
        <v>11225363</v>
      </c>
      <c r="J20" s="399">
        <v>0</v>
      </c>
      <c r="K20" s="397">
        <v>0</v>
      </c>
      <c r="L20" s="397">
        <v>0</v>
      </c>
      <c r="M20" s="397">
        <v>0</v>
      </c>
      <c r="N20" s="398">
        <f t="shared" si="1"/>
        <v>0</v>
      </c>
      <c r="O20" s="399">
        <v>0</v>
      </c>
      <c r="P20" s="398">
        <f t="shared" si="2"/>
        <v>0</v>
      </c>
      <c r="Q20" s="400">
        <f t="shared" si="3"/>
        <v>11225363</v>
      </c>
      <c r="R20" s="405">
        <f>+Q20/Q30</f>
        <v>7.7659818407633616E-3</v>
      </c>
    </row>
    <row r="21" spans="1:18" ht="12.75" x14ac:dyDescent="0.2">
      <c r="A21" s="494"/>
      <c r="B21" s="395" t="s">
        <v>486</v>
      </c>
      <c r="C21" s="396">
        <v>0</v>
      </c>
      <c r="D21" s="397">
        <v>14392133</v>
      </c>
      <c r="E21" s="397">
        <v>3144009</v>
      </c>
      <c r="F21" s="397">
        <v>6742904</v>
      </c>
      <c r="G21" s="397">
        <v>0</v>
      </c>
      <c r="H21" s="397">
        <v>0</v>
      </c>
      <c r="I21" s="398">
        <f t="shared" si="0"/>
        <v>24279046</v>
      </c>
      <c r="J21" s="399">
        <v>0</v>
      </c>
      <c r="K21" s="397">
        <v>0</v>
      </c>
      <c r="L21" s="397">
        <v>0</v>
      </c>
      <c r="M21" s="397">
        <v>0</v>
      </c>
      <c r="N21" s="398">
        <f t="shared" si="1"/>
        <v>0</v>
      </c>
      <c r="O21" s="399">
        <v>0</v>
      </c>
      <c r="P21" s="398">
        <f t="shared" si="2"/>
        <v>0</v>
      </c>
      <c r="Q21" s="400">
        <f t="shared" si="3"/>
        <v>24279046</v>
      </c>
      <c r="R21" s="405">
        <f>+Q21/Q30</f>
        <v>1.6796840364722131E-2</v>
      </c>
    </row>
    <row r="22" spans="1:18" s="227" customFormat="1" ht="12.75" x14ac:dyDescent="0.2">
      <c r="A22" s="494"/>
      <c r="B22" s="395" t="s">
        <v>487</v>
      </c>
      <c r="C22" s="396">
        <v>0</v>
      </c>
      <c r="D22" s="397">
        <v>38009241</v>
      </c>
      <c r="E22" s="397">
        <v>15982</v>
      </c>
      <c r="F22" s="397">
        <v>57659673</v>
      </c>
      <c r="G22" s="397">
        <v>0</v>
      </c>
      <c r="H22" s="397">
        <v>0</v>
      </c>
      <c r="I22" s="398">
        <f t="shared" si="0"/>
        <v>95684896</v>
      </c>
      <c r="J22" s="399">
        <v>0</v>
      </c>
      <c r="K22" s="397">
        <v>0</v>
      </c>
      <c r="L22" s="397">
        <v>814000</v>
      </c>
      <c r="M22" s="397">
        <v>0</v>
      </c>
      <c r="N22" s="398">
        <f t="shared" si="1"/>
        <v>814000</v>
      </c>
      <c r="O22" s="399">
        <v>0</v>
      </c>
      <c r="P22" s="398">
        <f t="shared" si="2"/>
        <v>0</v>
      </c>
      <c r="Q22" s="400">
        <f t="shared" si="3"/>
        <v>96498896</v>
      </c>
      <c r="R22" s="405">
        <f>+Q22/Q30</f>
        <v>6.6760306458660823E-2</v>
      </c>
    </row>
    <row r="23" spans="1:18" s="227" customFormat="1" ht="12.75" x14ac:dyDescent="0.2">
      <c r="A23" s="494"/>
      <c r="B23" s="395" t="s">
        <v>488</v>
      </c>
      <c r="C23" s="396">
        <v>0</v>
      </c>
      <c r="D23" s="397">
        <v>20442169</v>
      </c>
      <c r="E23" s="397">
        <v>426667</v>
      </c>
      <c r="F23" s="397">
        <v>8469668</v>
      </c>
      <c r="G23" s="397">
        <v>0</v>
      </c>
      <c r="H23" s="397">
        <v>64572</v>
      </c>
      <c r="I23" s="398">
        <f t="shared" si="0"/>
        <v>29403076</v>
      </c>
      <c r="J23" s="399">
        <v>0</v>
      </c>
      <c r="K23" s="397">
        <v>0</v>
      </c>
      <c r="L23" s="397">
        <v>22400</v>
      </c>
      <c r="M23" s="397">
        <v>0</v>
      </c>
      <c r="N23" s="398">
        <f t="shared" si="1"/>
        <v>22400</v>
      </c>
      <c r="O23" s="399">
        <v>0</v>
      </c>
      <c r="P23" s="398">
        <f t="shared" si="2"/>
        <v>0</v>
      </c>
      <c r="Q23" s="400">
        <f t="shared" si="3"/>
        <v>29425476</v>
      </c>
      <c r="R23" s="405">
        <f>+Q23/Q30</f>
        <v>2.0357267045334582E-2</v>
      </c>
    </row>
    <row r="24" spans="1:18" s="227" customFormat="1" ht="12.75" x14ac:dyDescent="0.2">
      <c r="A24" s="494"/>
      <c r="B24" s="395" t="s">
        <v>489</v>
      </c>
      <c r="C24" s="396">
        <v>0</v>
      </c>
      <c r="D24" s="397">
        <v>33831686</v>
      </c>
      <c r="E24" s="397">
        <v>0</v>
      </c>
      <c r="F24" s="397">
        <v>11085830</v>
      </c>
      <c r="G24" s="397">
        <v>0</v>
      </c>
      <c r="H24" s="397">
        <v>0</v>
      </c>
      <c r="I24" s="398">
        <f t="shared" si="0"/>
        <v>44917516</v>
      </c>
      <c r="J24" s="399">
        <v>0</v>
      </c>
      <c r="K24" s="397">
        <v>0</v>
      </c>
      <c r="L24" s="397">
        <v>22400</v>
      </c>
      <c r="M24" s="397">
        <v>0</v>
      </c>
      <c r="N24" s="398">
        <f t="shared" si="1"/>
        <v>22400</v>
      </c>
      <c r="O24" s="399">
        <v>0</v>
      </c>
      <c r="P24" s="398">
        <f t="shared" si="2"/>
        <v>0</v>
      </c>
      <c r="Q24" s="400">
        <f t="shared" si="3"/>
        <v>44939916</v>
      </c>
      <c r="R24" s="405">
        <f>+Q24/Q30</f>
        <v>3.1090537703006207E-2</v>
      </c>
    </row>
    <row r="25" spans="1:18" s="227" customFormat="1" ht="12.75" x14ac:dyDescent="0.2">
      <c r="A25" s="494"/>
      <c r="B25" s="395" t="s">
        <v>490</v>
      </c>
      <c r="C25" s="396">
        <v>0</v>
      </c>
      <c r="D25" s="397">
        <v>15796231</v>
      </c>
      <c r="E25" s="397">
        <v>454544</v>
      </c>
      <c r="F25" s="397">
        <v>5880931</v>
      </c>
      <c r="G25" s="397">
        <v>0</v>
      </c>
      <c r="H25" s="397">
        <v>0</v>
      </c>
      <c r="I25" s="398">
        <f t="shared" si="0"/>
        <v>22131706</v>
      </c>
      <c r="J25" s="399">
        <v>0</v>
      </c>
      <c r="K25" s="397">
        <v>0</v>
      </c>
      <c r="L25" s="397">
        <v>0</v>
      </c>
      <c r="M25" s="397">
        <v>0</v>
      </c>
      <c r="N25" s="398">
        <f t="shared" si="1"/>
        <v>0</v>
      </c>
      <c r="O25" s="399">
        <v>0</v>
      </c>
      <c r="P25" s="398">
        <f t="shared" si="2"/>
        <v>0</v>
      </c>
      <c r="Q25" s="400">
        <f t="shared" si="3"/>
        <v>22131706</v>
      </c>
      <c r="R25" s="405">
        <f>+Q25/Q30</f>
        <v>1.531125780975756E-2</v>
      </c>
    </row>
    <row r="26" spans="1:18" s="227" customFormat="1" ht="12.75" x14ac:dyDescent="0.2">
      <c r="A26" s="494"/>
      <c r="B26" s="395" t="s">
        <v>491</v>
      </c>
      <c r="C26" s="396">
        <v>0</v>
      </c>
      <c r="D26" s="397">
        <v>23836194</v>
      </c>
      <c r="E26" s="397">
        <v>0</v>
      </c>
      <c r="F26" s="397">
        <v>8621597</v>
      </c>
      <c r="G26" s="397">
        <v>0</v>
      </c>
      <c r="H26" s="397">
        <v>0</v>
      </c>
      <c r="I26" s="398">
        <f t="shared" si="0"/>
        <v>32457791</v>
      </c>
      <c r="J26" s="399">
        <v>0</v>
      </c>
      <c r="K26" s="397">
        <v>0</v>
      </c>
      <c r="L26" s="397">
        <v>22400</v>
      </c>
      <c r="M26" s="397">
        <v>0</v>
      </c>
      <c r="N26" s="398">
        <f t="shared" si="1"/>
        <v>22400</v>
      </c>
      <c r="O26" s="399">
        <v>0</v>
      </c>
      <c r="P26" s="398">
        <f t="shared" si="2"/>
        <v>0</v>
      </c>
      <c r="Q26" s="400">
        <f t="shared" si="3"/>
        <v>32480191</v>
      </c>
      <c r="R26" s="405">
        <f>+Q26/Q30</f>
        <v>2.2470593912243691E-2</v>
      </c>
    </row>
    <row r="27" spans="1:18" s="227" customFormat="1" ht="12.75" x14ac:dyDescent="0.2">
      <c r="A27" s="494"/>
      <c r="B27" s="395" t="s">
        <v>492</v>
      </c>
      <c r="C27" s="396">
        <v>0</v>
      </c>
      <c r="D27" s="397">
        <v>50797050</v>
      </c>
      <c r="E27" s="397">
        <v>0</v>
      </c>
      <c r="F27" s="397">
        <v>13451623</v>
      </c>
      <c r="G27" s="397">
        <v>0</v>
      </c>
      <c r="H27" s="397">
        <v>100000</v>
      </c>
      <c r="I27" s="398">
        <f t="shared" si="0"/>
        <v>64348673</v>
      </c>
      <c r="J27" s="399">
        <v>0</v>
      </c>
      <c r="K27" s="397">
        <v>0</v>
      </c>
      <c r="L27" s="397">
        <v>44800</v>
      </c>
      <c r="M27" s="397">
        <v>0</v>
      </c>
      <c r="N27" s="398">
        <f t="shared" si="1"/>
        <v>44800</v>
      </c>
      <c r="O27" s="399">
        <v>0</v>
      </c>
      <c r="P27" s="398">
        <f t="shared" si="2"/>
        <v>0</v>
      </c>
      <c r="Q27" s="400">
        <f t="shared" si="3"/>
        <v>64393473</v>
      </c>
      <c r="R27" s="405">
        <f>+Q27/Q30</f>
        <v>4.4548986253868661E-2</v>
      </c>
    </row>
    <row r="28" spans="1:18" s="227" customFormat="1" ht="12.75" x14ac:dyDescent="0.2">
      <c r="A28" s="494"/>
      <c r="B28" s="395" t="s">
        <v>493</v>
      </c>
      <c r="C28" s="396">
        <v>0</v>
      </c>
      <c r="D28" s="397">
        <v>14646113</v>
      </c>
      <c r="E28" s="397">
        <v>0</v>
      </c>
      <c r="F28" s="397">
        <v>5627016</v>
      </c>
      <c r="G28" s="397">
        <v>0</v>
      </c>
      <c r="H28" s="397">
        <v>0</v>
      </c>
      <c r="I28" s="398">
        <f t="shared" si="0"/>
        <v>20273129</v>
      </c>
      <c r="J28" s="399">
        <v>0</v>
      </c>
      <c r="K28" s="397">
        <v>0</v>
      </c>
      <c r="L28" s="397">
        <v>0</v>
      </c>
      <c r="M28" s="397">
        <v>0</v>
      </c>
      <c r="N28" s="398">
        <f t="shared" si="1"/>
        <v>0</v>
      </c>
      <c r="O28" s="399">
        <v>0</v>
      </c>
      <c r="P28" s="398">
        <f t="shared" si="2"/>
        <v>0</v>
      </c>
      <c r="Q28" s="400">
        <f t="shared" si="3"/>
        <v>20273129</v>
      </c>
      <c r="R28" s="405">
        <f>+Q28/Q30</f>
        <v>1.4025448590789722E-2</v>
      </c>
    </row>
    <row r="29" spans="1:18" s="227" customFormat="1" ht="13.5" thickBot="1" x14ac:dyDescent="0.25">
      <c r="A29" s="495"/>
      <c r="B29" s="395" t="s">
        <v>494</v>
      </c>
      <c r="C29" s="396">
        <v>0</v>
      </c>
      <c r="D29" s="397">
        <v>16649968</v>
      </c>
      <c r="E29" s="397">
        <v>0</v>
      </c>
      <c r="F29" s="397">
        <v>9651738</v>
      </c>
      <c r="G29" s="397">
        <v>0</v>
      </c>
      <c r="H29" s="397">
        <v>182662</v>
      </c>
      <c r="I29" s="398">
        <f t="shared" si="0"/>
        <v>26484368</v>
      </c>
      <c r="J29" s="399">
        <v>0</v>
      </c>
      <c r="K29" s="397">
        <v>0</v>
      </c>
      <c r="L29" s="397">
        <v>22400</v>
      </c>
      <c r="M29" s="397">
        <v>0</v>
      </c>
      <c r="N29" s="398">
        <f t="shared" si="1"/>
        <v>22400</v>
      </c>
      <c r="O29" s="399">
        <v>0</v>
      </c>
      <c r="P29" s="398">
        <f t="shared" si="2"/>
        <v>0</v>
      </c>
      <c r="Q29" s="400">
        <f t="shared" si="3"/>
        <v>26506768</v>
      </c>
      <c r="R29" s="405">
        <f>+Q29/Q30</f>
        <v>1.8338033161629373E-2</v>
      </c>
    </row>
    <row r="30" spans="1:18" ht="12" thickBot="1" x14ac:dyDescent="0.25">
      <c r="A30" s="394" t="s">
        <v>87</v>
      </c>
      <c r="B30" s="394" t="s">
        <v>87</v>
      </c>
      <c r="C30" s="401">
        <v>0</v>
      </c>
      <c r="D30" s="401">
        <f t="shared" ref="D30:I30" si="4">SUM(D5:D29)</f>
        <v>863081533</v>
      </c>
      <c r="E30" s="401">
        <f t="shared" si="4"/>
        <v>54696949</v>
      </c>
      <c r="F30" s="401">
        <f t="shared" si="4"/>
        <v>178565428</v>
      </c>
      <c r="G30" s="401">
        <f t="shared" si="4"/>
        <v>0</v>
      </c>
      <c r="H30" s="401">
        <f t="shared" si="4"/>
        <v>1114655</v>
      </c>
      <c r="I30" s="401">
        <f t="shared" si="4"/>
        <v>1097458565</v>
      </c>
      <c r="J30" s="401">
        <f>SUM(J5:J29)</f>
        <v>0</v>
      </c>
      <c r="K30" s="402">
        <f>SUM(K5:K29)</f>
        <v>0</v>
      </c>
      <c r="L30" s="408">
        <f t="shared" ref="L30:N30" si="5">SUM(L5:L29)</f>
        <v>347994596</v>
      </c>
      <c r="M30" s="402">
        <f t="shared" si="5"/>
        <v>0</v>
      </c>
      <c r="N30" s="408">
        <f t="shared" si="5"/>
        <v>347994596</v>
      </c>
      <c r="O30" s="401">
        <f>SUM(O5:O29)</f>
        <v>0</v>
      </c>
      <c r="P30" s="403">
        <f>SUM(P5:P29)</f>
        <v>0</v>
      </c>
      <c r="Q30" s="407">
        <f>SUM(Q5:Q29)</f>
        <v>1445453161</v>
      </c>
      <c r="R30" s="406">
        <f>SUM(R5:R29)</f>
        <v>1</v>
      </c>
    </row>
    <row r="31" spans="1:18" x14ac:dyDescent="0.2">
      <c r="A31" s="197"/>
      <c r="B31" s="197"/>
      <c r="C31" s="198"/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</row>
  </sheetData>
  <mergeCells count="7">
    <mergeCell ref="A5:A29"/>
    <mergeCell ref="A3:A4"/>
    <mergeCell ref="J3:N3"/>
    <mergeCell ref="O3:P3"/>
    <mergeCell ref="Q3:R3"/>
    <mergeCell ref="C3:I3"/>
    <mergeCell ref="B3:B4"/>
  </mergeCells>
  <phoneticPr fontId="0" type="noConversion"/>
  <pageMargins left="0.31666666666666665" right="0.23622047244094491" top="0.74803149606299213" bottom="0.15748031496062992" header="0.31496062992125984" footer="0.31496062992125984"/>
  <pageSetup paperSize="9" scale="95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122"/>
  <sheetViews>
    <sheetView zoomScale="140" zoomScaleNormal="140" zoomScalePageLayoutView="120" workbookViewId="0">
      <selection activeCell="F17" sqref="F17"/>
    </sheetView>
  </sheetViews>
  <sheetFormatPr baseColWidth="10" defaultColWidth="11.28515625" defaultRowHeight="12.75" x14ac:dyDescent="0.2"/>
  <cols>
    <col min="1" max="1" width="60.85546875" customWidth="1"/>
    <col min="2" max="4" width="11.7109375" customWidth="1"/>
  </cols>
  <sheetData>
    <row r="1" spans="1:4" x14ac:dyDescent="0.2">
      <c r="A1" s="180" t="s">
        <v>543</v>
      </c>
    </row>
    <row r="2" spans="1:4" x14ac:dyDescent="0.2">
      <c r="A2" s="182" t="s">
        <v>536</v>
      </c>
    </row>
    <row r="3" spans="1:4" s="218" customFormat="1" ht="28.35" customHeight="1" x14ac:dyDescent="0.2">
      <c r="A3" s="228" t="s">
        <v>351</v>
      </c>
      <c r="B3" s="415">
        <v>2019</v>
      </c>
      <c r="C3" s="415">
        <v>2020</v>
      </c>
      <c r="D3" s="229">
        <v>2021</v>
      </c>
    </row>
    <row r="4" spans="1:4" x14ac:dyDescent="0.2">
      <c r="A4" s="412" t="s">
        <v>496</v>
      </c>
      <c r="B4" s="425">
        <v>76885873</v>
      </c>
      <c r="C4" s="417">
        <v>69658474</v>
      </c>
      <c r="D4" s="413">
        <v>72161944</v>
      </c>
    </row>
    <row r="5" spans="1:4" s="221" customFormat="1" x14ac:dyDescent="0.2">
      <c r="A5" s="412" t="s">
        <v>497</v>
      </c>
      <c r="B5" s="426">
        <v>56124283</v>
      </c>
      <c r="C5" s="418">
        <v>50625906</v>
      </c>
      <c r="D5" s="413">
        <v>59275665</v>
      </c>
    </row>
    <row r="6" spans="1:4" s="221" customFormat="1" x14ac:dyDescent="0.2">
      <c r="A6" s="412" t="s">
        <v>498</v>
      </c>
      <c r="B6" s="426">
        <v>9264063</v>
      </c>
      <c r="C6" s="418">
        <v>10047102</v>
      </c>
      <c r="D6" s="413">
        <v>11441818</v>
      </c>
    </row>
    <row r="7" spans="1:4" s="221" customFormat="1" x14ac:dyDescent="0.2">
      <c r="A7" s="412" t="s">
        <v>499</v>
      </c>
      <c r="B7" s="426">
        <v>6308473</v>
      </c>
      <c r="C7" s="418">
        <v>6420227</v>
      </c>
      <c r="D7" s="413">
        <v>6890515</v>
      </c>
    </row>
    <row r="8" spans="1:4" s="221" customFormat="1" x14ac:dyDescent="0.2">
      <c r="A8" s="412" t="s">
        <v>500</v>
      </c>
      <c r="B8" s="426">
        <v>8750902</v>
      </c>
      <c r="C8" s="418">
        <v>10259914</v>
      </c>
      <c r="D8" s="413">
        <v>11053521</v>
      </c>
    </row>
    <row r="9" spans="1:4" s="221" customFormat="1" x14ac:dyDescent="0.2">
      <c r="A9" s="420" t="s">
        <v>501</v>
      </c>
      <c r="B9" s="427">
        <v>3136713</v>
      </c>
      <c r="C9" s="419">
        <v>6834530</v>
      </c>
      <c r="D9" s="413">
        <v>7851726</v>
      </c>
    </row>
    <row r="10" spans="1:4" s="221" customFormat="1" x14ac:dyDescent="0.2">
      <c r="A10" s="429" t="s">
        <v>528</v>
      </c>
      <c r="B10" s="428">
        <v>0</v>
      </c>
      <c r="C10" s="418">
        <v>18946</v>
      </c>
      <c r="D10" s="413">
        <v>0</v>
      </c>
    </row>
    <row r="11" spans="1:4" s="221" customFormat="1" x14ac:dyDescent="0.2">
      <c r="A11" s="423" t="s">
        <v>502</v>
      </c>
      <c r="B11" s="426">
        <v>65262456</v>
      </c>
      <c r="C11" s="418">
        <v>31318667</v>
      </c>
      <c r="D11" s="413">
        <v>28065314</v>
      </c>
    </row>
    <row r="12" spans="1:4" s="221" customFormat="1" x14ac:dyDescent="0.2">
      <c r="A12" s="412" t="s">
        <v>503</v>
      </c>
      <c r="B12" s="426">
        <v>427892</v>
      </c>
      <c r="C12" s="418">
        <v>719489</v>
      </c>
      <c r="D12" s="413">
        <v>653831</v>
      </c>
    </row>
    <row r="13" spans="1:4" s="221" customFormat="1" x14ac:dyDescent="0.2">
      <c r="A13" s="412" t="s">
        <v>504</v>
      </c>
      <c r="B13" s="426">
        <v>500000</v>
      </c>
      <c r="C13" s="418">
        <v>1959444</v>
      </c>
      <c r="D13" s="413">
        <v>500000</v>
      </c>
    </row>
    <row r="14" spans="1:4" s="221" customFormat="1" x14ac:dyDescent="0.2">
      <c r="A14" s="420" t="s">
        <v>505</v>
      </c>
      <c r="B14" s="427">
        <v>8979566</v>
      </c>
      <c r="C14" s="418">
        <v>12318346</v>
      </c>
      <c r="D14" s="413">
        <v>5998996</v>
      </c>
    </row>
    <row r="15" spans="1:4" s="221" customFormat="1" x14ac:dyDescent="0.2">
      <c r="A15" s="421" t="s">
        <v>524</v>
      </c>
      <c r="B15" s="418">
        <v>755311</v>
      </c>
      <c r="C15" s="430"/>
      <c r="D15" s="409"/>
    </row>
    <row r="16" spans="1:4" s="221" customFormat="1" x14ac:dyDescent="0.2">
      <c r="A16" s="422" t="s">
        <v>525</v>
      </c>
      <c r="B16" s="426">
        <v>4919791</v>
      </c>
      <c r="C16" s="418">
        <v>58580</v>
      </c>
      <c r="D16" s="413"/>
    </row>
    <row r="17" spans="1:4" s="221" customFormat="1" x14ac:dyDescent="0.2">
      <c r="A17" s="423" t="s">
        <v>506</v>
      </c>
      <c r="B17" s="426">
        <v>1093078</v>
      </c>
      <c r="C17" s="418">
        <v>1233345</v>
      </c>
      <c r="D17" s="413">
        <v>1185889</v>
      </c>
    </row>
    <row r="18" spans="1:4" s="221" customFormat="1" x14ac:dyDescent="0.2">
      <c r="A18" s="420" t="s">
        <v>507</v>
      </c>
      <c r="B18" s="427">
        <v>545040938</v>
      </c>
      <c r="C18" s="418">
        <v>603676918</v>
      </c>
      <c r="D18" s="413">
        <v>601808320</v>
      </c>
    </row>
    <row r="19" spans="1:4" s="221" customFormat="1" x14ac:dyDescent="0.2">
      <c r="A19" s="422" t="s">
        <v>526</v>
      </c>
      <c r="B19" s="418">
        <v>18618233</v>
      </c>
      <c r="C19" s="430"/>
      <c r="D19" s="409"/>
    </row>
    <row r="20" spans="1:4" s="221" customFormat="1" x14ac:dyDescent="0.2">
      <c r="A20" s="423" t="s">
        <v>508</v>
      </c>
      <c r="B20" s="426">
        <v>29364</v>
      </c>
      <c r="C20" s="418">
        <v>29364</v>
      </c>
      <c r="D20" s="413">
        <v>4300</v>
      </c>
    </row>
    <row r="21" spans="1:4" s="221" customFormat="1" x14ac:dyDescent="0.2">
      <c r="A21" s="412" t="s">
        <v>509</v>
      </c>
      <c r="B21" s="427">
        <v>30146</v>
      </c>
      <c r="C21" s="418">
        <v>30146</v>
      </c>
      <c r="D21" s="413">
        <v>3900</v>
      </c>
    </row>
    <row r="22" spans="1:4" s="221" customFormat="1" x14ac:dyDescent="0.2">
      <c r="A22" s="412" t="s">
        <v>510</v>
      </c>
      <c r="B22" s="426">
        <v>317038</v>
      </c>
      <c r="C22" s="418">
        <v>317038</v>
      </c>
      <c r="D22" s="413">
        <v>204385</v>
      </c>
    </row>
    <row r="23" spans="1:4" s="221" customFormat="1" x14ac:dyDescent="0.2">
      <c r="A23" s="412" t="s">
        <v>511</v>
      </c>
      <c r="B23" s="426">
        <v>9219738</v>
      </c>
      <c r="C23" s="418">
        <v>11577606</v>
      </c>
      <c r="D23" s="413">
        <v>18687070</v>
      </c>
    </row>
    <row r="24" spans="1:4" s="221" customFormat="1" x14ac:dyDescent="0.2">
      <c r="A24" s="412" t="s">
        <v>512</v>
      </c>
      <c r="B24" s="426">
        <v>2184332</v>
      </c>
      <c r="C24" s="418">
        <v>2435552</v>
      </c>
      <c r="D24" s="413">
        <v>2779395</v>
      </c>
    </row>
    <row r="25" spans="1:4" s="221" customFormat="1" x14ac:dyDescent="0.2">
      <c r="A25" s="412" t="s">
        <v>513</v>
      </c>
      <c r="B25" s="426">
        <v>5646378</v>
      </c>
      <c r="C25" s="419">
        <v>6992468</v>
      </c>
      <c r="D25" s="413">
        <v>8121118</v>
      </c>
    </row>
    <row r="26" spans="1:4" s="221" customFormat="1" x14ac:dyDescent="0.2">
      <c r="A26" s="412" t="s">
        <v>514</v>
      </c>
      <c r="B26" s="427">
        <v>7422280</v>
      </c>
      <c r="C26" s="419">
        <v>7238154</v>
      </c>
      <c r="D26" s="413">
        <v>6193449</v>
      </c>
    </row>
    <row r="27" spans="1:4" s="221" customFormat="1" x14ac:dyDescent="0.2">
      <c r="A27" s="412" t="s">
        <v>515</v>
      </c>
      <c r="B27" s="426">
        <v>20000</v>
      </c>
      <c r="C27" s="418">
        <v>20000</v>
      </c>
      <c r="D27" s="413">
        <v>2500</v>
      </c>
    </row>
    <row r="28" spans="1:4" s="221" customFormat="1" x14ac:dyDescent="0.2">
      <c r="A28" s="412" t="s">
        <v>516</v>
      </c>
      <c r="B28" s="426">
        <v>1059303</v>
      </c>
      <c r="C28" s="418">
        <v>943530</v>
      </c>
      <c r="D28" s="413">
        <v>1125717</v>
      </c>
    </row>
    <row r="29" spans="1:4" s="221" customFormat="1" x14ac:dyDescent="0.2">
      <c r="A29" s="412" t="s">
        <v>517</v>
      </c>
      <c r="B29" s="426">
        <v>1817251</v>
      </c>
      <c r="C29" s="418">
        <v>3189292</v>
      </c>
      <c r="D29" s="413">
        <v>4690355</v>
      </c>
    </row>
    <row r="30" spans="1:4" s="221" customFormat="1" x14ac:dyDescent="0.2">
      <c r="A30" s="420" t="s">
        <v>518</v>
      </c>
      <c r="B30" s="427">
        <v>1064779</v>
      </c>
      <c r="C30" s="419">
        <v>7491122</v>
      </c>
      <c r="D30" s="413">
        <v>9229595</v>
      </c>
    </row>
    <row r="31" spans="1:4" s="221" customFormat="1" x14ac:dyDescent="0.2">
      <c r="A31" s="429" t="s">
        <v>529</v>
      </c>
      <c r="B31" s="428"/>
      <c r="C31" s="418">
        <v>1333634</v>
      </c>
      <c r="D31" s="413"/>
    </row>
    <row r="32" spans="1:4" s="221" customFormat="1" x14ac:dyDescent="0.2">
      <c r="A32" s="423" t="s">
        <v>519</v>
      </c>
      <c r="B32" s="426">
        <v>36166995</v>
      </c>
      <c r="C32" s="418">
        <v>34178485</v>
      </c>
      <c r="D32" s="413">
        <v>111627050</v>
      </c>
    </row>
    <row r="33" spans="1:4" s="221" customFormat="1" x14ac:dyDescent="0.2">
      <c r="A33" s="420" t="s">
        <v>520</v>
      </c>
      <c r="B33" s="426">
        <v>1000000</v>
      </c>
      <c r="C33" s="418">
        <v>1000000</v>
      </c>
      <c r="D33" s="413">
        <v>2233331</v>
      </c>
    </row>
    <row r="34" spans="1:4" s="221" customFormat="1" x14ac:dyDescent="0.2">
      <c r="A34" s="422" t="s">
        <v>527</v>
      </c>
      <c r="B34" s="426">
        <v>2198739</v>
      </c>
      <c r="C34" s="418">
        <v>443969</v>
      </c>
      <c r="D34" s="413"/>
    </row>
    <row r="35" spans="1:4" s="221" customFormat="1" x14ac:dyDescent="0.2">
      <c r="A35" s="423" t="s">
        <v>521</v>
      </c>
      <c r="B35" s="431">
        <v>0</v>
      </c>
      <c r="C35" s="418">
        <v>73877502</v>
      </c>
      <c r="D35" s="413">
        <v>384369</v>
      </c>
    </row>
    <row r="36" spans="1:4" s="221" customFormat="1" x14ac:dyDescent="0.2">
      <c r="A36" s="410" t="s">
        <v>522</v>
      </c>
      <c r="B36" s="424">
        <v>0</v>
      </c>
      <c r="C36" s="416"/>
      <c r="D36" s="409">
        <v>20911248</v>
      </c>
    </row>
    <row r="37" spans="1:4" s="221" customFormat="1" x14ac:dyDescent="0.2">
      <c r="A37" s="410" t="s">
        <v>523</v>
      </c>
      <c r="B37" s="424">
        <v>0</v>
      </c>
      <c r="C37" s="390"/>
      <c r="D37" s="409">
        <v>132320</v>
      </c>
    </row>
    <row r="38" spans="1:4" s="225" customFormat="1" ht="22.5" customHeight="1" x14ac:dyDescent="0.2">
      <c r="A38" s="226" t="s">
        <v>339</v>
      </c>
      <c r="B38" s="432">
        <f t="shared" ref="B38:C38" si="0">SUM(B4:B37)</f>
        <v>874243915</v>
      </c>
      <c r="C38" s="432">
        <f t="shared" si="0"/>
        <v>956247750</v>
      </c>
      <c r="D38" s="411">
        <f>SUM(D4:D37)</f>
        <v>993217641</v>
      </c>
    </row>
    <row r="40" spans="1:4" s="218" customFormat="1" ht="28.35" customHeight="1" x14ac:dyDescent="0.2">
      <c r="A40" s="228" t="s">
        <v>352</v>
      </c>
      <c r="B40" s="415">
        <v>2019</v>
      </c>
      <c r="C40" s="415" t="s">
        <v>398</v>
      </c>
      <c r="D40" s="229" t="s">
        <v>399</v>
      </c>
    </row>
    <row r="41" spans="1:4" x14ac:dyDescent="0.2">
      <c r="A41" s="412" t="s">
        <v>496</v>
      </c>
      <c r="B41" s="425">
        <v>95621058</v>
      </c>
      <c r="C41" s="417">
        <v>79973458</v>
      </c>
      <c r="D41" s="413">
        <v>72161944</v>
      </c>
    </row>
    <row r="42" spans="1:4" s="221" customFormat="1" x14ac:dyDescent="0.2">
      <c r="A42" s="412" t="s">
        <v>497</v>
      </c>
      <c r="B42" s="426">
        <v>74962097</v>
      </c>
      <c r="C42" s="418">
        <v>64038055</v>
      </c>
      <c r="D42" s="413">
        <v>59275665</v>
      </c>
    </row>
    <row r="43" spans="1:4" s="221" customFormat="1" x14ac:dyDescent="0.2">
      <c r="A43" s="412" t="s">
        <v>498</v>
      </c>
      <c r="B43" s="426">
        <v>11676525</v>
      </c>
      <c r="C43" s="418">
        <v>11352112</v>
      </c>
      <c r="D43" s="413">
        <v>11441818</v>
      </c>
    </row>
    <row r="44" spans="1:4" s="221" customFormat="1" x14ac:dyDescent="0.2">
      <c r="A44" s="412" t="s">
        <v>499</v>
      </c>
      <c r="B44" s="426">
        <v>9529384</v>
      </c>
      <c r="C44" s="418">
        <v>7231488</v>
      </c>
      <c r="D44" s="413">
        <v>6890515</v>
      </c>
    </row>
    <row r="45" spans="1:4" s="221" customFormat="1" x14ac:dyDescent="0.2">
      <c r="A45" s="412" t="s">
        <v>500</v>
      </c>
      <c r="B45" s="426">
        <v>12484604</v>
      </c>
      <c r="C45" s="418">
        <v>13377006</v>
      </c>
      <c r="D45" s="413">
        <v>11053521</v>
      </c>
    </row>
    <row r="46" spans="1:4" s="221" customFormat="1" x14ac:dyDescent="0.2">
      <c r="A46" s="420" t="s">
        <v>501</v>
      </c>
      <c r="B46" s="426">
        <v>4843083</v>
      </c>
      <c r="C46" s="418">
        <v>8649098</v>
      </c>
      <c r="D46" s="413">
        <v>7851726</v>
      </c>
    </row>
    <row r="47" spans="1:4" s="221" customFormat="1" x14ac:dyDescent="0.2">
      <c r="A47" s="433" t="s">
        <v>528</v>
      </c>
      <c r="B47" s="426">
        <v>27246</v>
      </c>
      <c r="C47" s="418">
        <v>18946</v>
      </c>
      <c r="D47" s="413">
        <v>0</v>
      </c>
    </row>
    <row r="48" spans="1:4" s="221" customFormat="1" x14ac:dyDescent="0.2">
      <c r="A48" s="423" t="s">
        <v>502</v>
      </c>
      <c r="B48" s="426">
        <v>84978879</v>
      </c>
      <c r="C48" s="418">
        <v>67937271</v>
      </c>
      <c r="D48" s="413">
        <v>28065314</v>
      </c>
    </row>
    <row r="49" spans="1:4" s="221" customFormat="1" x14ac:dyDescent="0.2">
      <c r="A49" s="412" t="s">
        <v>503</v>
      </c>
      <c r="B49" s="426">
        <v>741449</v>
      </c>
      <c r="C49" s="418">
        <v>738096</v>
      </c>
      <c r="D49" s="413">
        <v>653831</v>
      </c>
    </row>
    <row r="50" spans="1:4" s="221" customFormat="1" x14ac:dyDescent="0.2">
      <c r="A50" s="412" t="s">
        <v>504</v>
      </c>
      <c r="B50" s="426">
        <v>500000</v>
      </c>
      <c r="C50" s="418">
        <v>1114397</v>
      </c>
      <c r="D50" s="413">
        <v>500000</v>
      </c>
    </row>
    <row r="51" spans="1:4" s="221" customFormat="1" x14ac:dyDescent="0.2">
      <c r="A51" s="420" t="s">
        <v>505</v>
      </c>
      <c r="B51" s="426">
        <v>13458461</v>
      </c>
      <c r="C51" s="418">
        <v>13222919</v>
      </c>
      <c r="D51" s="413">
        <v>5998996</v>
      </c>
    </row>
    <row r="52" spans="1:4" s="221" customFormat="1" x14ac:dyDescent="0.2">
      <c r="A52" s="421" t="s">
        <v>524</v>
      </c>
      <c r="B52" s="418">
        <v>755311</v>
      </c>
      <c r="C52" s="430"/>
      <c r="D52" s="409">
        <v>0</v>
      </c>
    </row>
    <row r="53" spans="1:4" s="221" customFormat="1" x14ac:dyDescent="0.2">
      <c r="A53" s="429" t="s">
        <v>532</v>
      </c>
      <c r="B53" s="439">
        <v>0</v>
      </c>
      <c r="C53" s="418">
        <v>1873338</v>
      </c>
      <c r="D53" s="413">
        <v>0</v>
      </c>
    </row>
    <row r="54" spans="1:4" s="221" customFormat="1" x14ac:dyDescent="0.2">
      <c r="A54" s="438" t="s">
        <v>525</v>
      </c>
      <c r="B54" s="426">
        <v>5566788</v>
      </c>
      <c r="C54" s="418">
        <v>1848285</v>
      </c>
      <c r="D54" s="413">
        <v>0</v>
      </c>
    </row>
    <row r="55" spans="1:4" s="221" customFormat="1" x14ac:dyDescent="0.2">
      <c r="A55" s="423" t="s">
        <v>506</v>
      </c>
      <c r="B55" s="426">
        <v>2089266</v>
      </c>
      <c r="C55" s="418">
        <v>1292724</v>
      </c>
      <c r="D55" s="413">
        <v>1185889</v>
      </c>
    </row>
    <row r="56" spans="1:4" s="221" customFormat="1" x14ac:dyDescent="0.2">
      <c r="A56" s="410" t="s">
        <v>507</v>
      </c>
      <c r="B56" s="426">
        <v>619032989</v>
      </c>
      <c r="C56" s="418">
        <v>664442932</v>
      </c>
      <c r="D56" s="413">
        <v>601808320</v>
      </c>
    </row>
    <row r="57" spans="1:4" s="221" customFormat="1" x14ac:dyDescent="0.2">
      <c r="A57" s="422" t="s">
        <v>526</v>
      </c>
      <c r="B57" s="418">
        <v>18207196</v>
      </c>
      <c r="C57" s="390"/>
      <c r="D57" s="413">
        <v>0</v>
      </c>
    </row>
    <row r="58" spans="1:4" s="221" customFormat="1" x14ac:dyDescent="0.2">
      <c r="A58" s="423" t="s">
        <v>508</v>
      </c>
      <c r="B58" s="426">
        <v>29364</v>
      </c>
      <c r="C58" s="418">
        <v>29364</v>
      </c>
      <c r="D58" s="413">
        <v>4300</v>
      </c>
    </row>
    <row r="59" spans="1:4" s="221" customFormat="1" x14ac:dyDescent="0.2">
      <c r="A59" s="420" t="s">
        <v>509</v>
      </c>
      <c r="B59" s="427">
        <v>30146</v>
      </c>
      <c r="C59" s="418">
        <v>32586</v>
      </c>
      <c r="D59" s="413">
        <v>3900</v>
      </c>
    </row>
    <row r="60" spans="1:4" s="221" customFormat="1" x14ac:dyDescent="0.2">
      <c r="A60" s="422" t="s">
        <v>530</v>
      </c>
      <c r="B60" s="418">
        <v>550402</v>
      </c>
      <c r="C60" s="437"/>
      <c r="D60" s="413">
        <v>0</v>
      </c>
    </row>
    <row r="61" spans="1:4" s="221" customFormat="1" x14ac:dyDescent="0.2">
      <c r="A61" s="423" t="s">
        <v>510</v>
      </c>
      <c r="B61" s="426">
        <v>325378</v>
      </c>
      <c r="C61" s="418">
        <v>364322</v>
      </c>
      <c r="D61" s="413">
        <v>204385</v>
      </c>
    </row>
    <row r="62" spans="1:4" s="221" customFormat="1" x14ac:dyDescent="0.2">
      <c r="A62" s="412" t="s">
        <v>511</v>
      </c>
      <c r="B62" s="426">
        <v>18941025</v>
      </c>
      <c r="C62" s="418">
        <v>20427266</v>
      </c>
      <c r="D62" s="413">
        <v>18687070</v>
      </c>
    </row>
    <row r="63" spans="1:4" s="221" customFormat="1" x14ac:dyDescent="0.2">
      <c r="A63" s="412" t="s">
        <v>512</v>
      </c>
      <c r="B63" s="426">
        <v>2684258</v>
      </c>
      <c r="C63" s="418">
        <v>3115009</v>
      </c>
      <c r="D63" s="413">
        <v>2779395</v>
      </c>
    </row>
    <row r="64" spans="1:4" s="221" customFormat="1" x14ac:dyDescent="0.2">
      <c r="A64" s="420" t="s">
        <v>513</v>
      </c>
      <c r="B64" s="426">
        <v>8350720</v>
      </c>
      <c r="C64" s="419">
        <v>7767849</v>
      </c>
      <c r="D64" s="413">
        <v>8121118</v>
      </c>
    </row>
    <row r="65" spans="1:4" s="221" customFormat="1" x14ac:dyDescent="0.2">
      <c r="A65" s="429" t="s">
        <v>533</v>
      </c>
      <c r="B65" s="428"/>
      <c r="C65" s="418">
        <v>60322</v>
      </c>
      <c r="D65" s="413">
        <v>0</v>
      </c>
    </row>
    <row r="66" spans="1:4" s="221" customFormat="1" x14ac:dyDescent="0.2">
      <c r="A66" s="440" t="s">
        <v>514</v>
      </c>
      <c r="B66" s="427">
        <v>8182707</v>
      </c>
      <c r="C66" s="418">
        <v>7824190</v>
      </c>
      <c r="D66" s="413">
        <v>6193449</v>
      </c>
    </row>
    <row r="67" spans="1:4" s="221" customFormat="1" x14ac:dyDescent="0.2">
      <c r="A67" s="422" t="s">
        <v>531</v>
      </c>
      <c r="B67" s="426">
        <v>400300</v>
      </c>
      <c r="C67" s="418">
        <v>331508</v>
      </c>
      <c r="D67" s="413">
        <v>0</v>
      </c>
    </row>
    <row r="68" spans="1:4" s="221" customFormat="1" x14ac:dyDescent="0.2">
      <c r="A68" s="423" t="s">
        <v>515</v>
      </c>
      <c r="B68" s="426">
        <v>107000</v>
      </c>
      <c r="C68" s="418">
        <v>110000</v>
      </c>
      <c r="D68" s="413">
        <v>2500</v>
      </c>
    </row>
    <row r="69" spans="1:4" s="221" customFormat="1" x14ac:dyDescent="0.2">
      <c r="A69" s="412" t="s">
        <v>516</v>
      </c>
      <c r="B69" s="426">
        <v>1153776</v>
      </c>
      <c r="C69" s="418">
        <v>1179822</v>
      </c>
      <c r="D69" s="413">
        <v>1125717</v>
      </c>
    </row>
    <row r="70" spans="1:4" s="221" customFormat="1" x14ac:dyDescent="0.2">
      <c r="A70" s="412" t="s">
        <v>517</v>
      </c>
      <c r="B70" s="426">
        <v>2342487</v>
      </c>
      <c r="C70" s="418">
        <v>3548067</v>
      </c>
      <c r="D70" s="413">
        <v>4690355</v>
      </c>
    </row>
    <row r="71" spans="1:4" s="221" customFormat="1" x14ac:dyDescent="0.2">
      <c r="A71" s="420" t="s">
        <v>518</v>
      </c>
      <c r="B71" s="426">
        <v>7111370</v>
      </c>
      <c r="C71" s="418">
        <v>11025796</v>
      </c>
      <c r="D71" s="413">
        <v>9229595</v>
      </c>
    </row>
    <row r="72" spans="1:4" s="221" customFormat="1" x14ac:dyDescent="0.2">
      <c r="A72" s="433" t="s">
        <v>529</v>
      </c>
      <c r="B72" s="426">
        <v>1222642</v>
      </c>
      <c r="C72" s="418">
        <v>1333634</v>
      </c>
      <c r="D72" s="413"/>
    </row>
    <row r="73" spans="1:4" s="221" customFormat="1" x14ac:dyDescent="0.2">
      <c r="A73" s="423" t="s">
        <v>519</v>
      </c>
      <c r="B73" s="426">
        <v>82090320</v>
      </c>
      <c r="C73" s="418">
        <v>56581313</v>
      </c>
      <c r="D73" s="413">
        <v>111627050</v>
      </c>
    </row>
    <row r="74" spans="1:4" s="221" customFormat="1" x14ac:dyDescent="0.2">
      <c r="A74" s="420" t="s">
        <v>520</v>
      </c>
      <c r="B74" s="426">
        <v>1023224</v>
      </c>
      <c r="C74" s="418">
        <v>1700000</v>
      </c>
      <c r="D74" s="413">
        <v>2233331</v>
      </c>
    </row>
    <row r="75" spans="1:4" s="221" customFormat="1" x14ac:dyDescent="0.2">
      <c r="A75" s="422" t="s">
        <v>527</v>
      </c>
      <c r="B75" s="426">
        <v>2832649</v>
      </c>
      <c r="C75" s="418">
        <v>0</v>
      </c>
      <c r="D75" s="413"/>
    </row>
    <row r="76" spans="1:4" s="221" customFormat="1" x14ac:dyDescent="0.2">
      <c r="A76" s="423" t="s">
        <v>521</v>
      </c>
      <c r="B76" s="426">
        <v>379400</v>
      </c>
      <c r="C76" s="418">
        <v>11847047</v>
      </c>
      <c r="D76" s="413">
        <v>384369</v>
      </c>
    </row>
    <row r="77" spans="1:4" s="221" customFormat="1" x14ac:dyDescent="0.2">
      <c r="A77" s="410" t="s">
        <v>522</v>
      </c>
      <c r="B77" s="441">
        <v>0</v>
      </c>
      <c r="C77" s="418">
        <v>23555569</v>
      </c>
      <c r="D77" s="409">
        <v>20911248</v>
      </c>
    </row>
    <row r="78" spans="1:4" s="221" customFormat="1" x14ac:dyDescent="0.2">
      <c r="A78" s="410" t="s">
        <v>523</v>
      </c>
      <c r="B78" s="431">
        <v>0</v>
      </c>
      <c r="C78" s="390"/>
      <c r="D78" s="409">
        <v>132320</v>
      </c>
    </row>
    <row r="79" spans="1:4" s="225" customFormat="1" ht="22.5" customHeight="1" x14ac:dyDescent="0.2">
      <c r="A79" s="226" t="s">
        <v>339</v>
      </c>
      <c r="B79" s="432">
        <f>SUM(B41:B78)</f>
        <v>1092231504</v>
      </c>
      <c r="C79" s="432">
        <f t="shared" ref="C79:D79" si="1">SUM(C41:C78)</f>
        <v>1087943789</v>
      </c>
      <c r="D79" s="432">
        <f t="shared" si="1"/>
        <v>993217641</v>
      </c>
    </row>
    <row r="81" spans="1:4" s="218" customFormat="1" ht="28.35" customHeight="1" x14ac:dyDescent="0.2">
      <c r="A81" s="228" t="s">
        <v>353</v>
      </c>
      <c r="B81" s="415">
        <v>2019</v>
      </c>
      <c r="C81" s="229" t="s">
        <v>398</v>
      </c>
      <c r="D81" s="229" t="s">
        <v>399</v>
      </c>
    </row>
    <row r="82" spans="1:4" x14ac:dyDescent="0.2">
      <c r="A82" s="412" t="s">
        <v>496</v>
      </c>
      <c r="B82" s="417">
        <v>90734613</v>
      </c>
      <c r="C82" s="434">
        <v>79973458</v>
      </c>
      <c r="D82" s="413">
        <v>72161944</v>
      </c>
    </row>
    <row r="83" spans="1:4" x14ac:dyDescent="0.2">
      <c r="A83" s="412" t="s">
        <v>497</v>
      </c>
      <c r="B83" s="418">
        <v>70717917</v>
      </c>
      <c r="C83" s="435">
        <v>64038055</v>
      </c>
      <c r="D83" s="413">
        <v>59275665</v>
      </c>
    </row>
    <row r="84" spans="1:4" x14ac:dyDescent="0.2">
      <c r="A84" s="412" t="s">
        <v>498</v>
      </c>
      <c r="B84" s="418">
        <v>11453271</v>
      </c>
      <c r="C84" s="435">
        <v>11352112</v>
      </c>
      <c r="D84" s="413">
        <v>11441818</v>
      </c>
    </row>
    <row r="85" spans="1:4" x14ac:dyDescent="0.2">
      <c r="A85" s="412" t="s">
        <v>499</v>
      </c>
      <c r="B85" s="418">
        <v>9213383</v>
      </c>
      <c r="C85" s="435">
        <v>7231488</v>
      </c>
      <c r="D85" s="413">
        <v>6890515</v>
      </c>
    </row>
    <row r="86" spans="1:4" x14ac:dyDescent="0.2">
      <c r="A86" s="412" t="s">
        <v>500</v>
      </c>
      <c r="B86" s="418">
        <v>11890304</v>
      </c>
      <c r="C86" s="435">
        <v>13377006</v>
      </c>
      <c r="D86" s="413">
        <v>11053521</v>
      </c>
    </row>
    <row r="87" spans="1:4" x14ac:dyDescent="0.2">
      <c r="A87" s="420" t="s">
        <v>501</v>
      </c>
      <c r="B87" s="418">
        <v>4569738</v>
      </c>
      <c r="C87" s="435">
        <v>8649098</v>
      </c>
      <c r="D87" s="413">
        <v>7851726</v>
      </c>
    </row>
    <row r="88" spans="1:4" x14ac:dyDescent="0.2">
      <c r="A88" s="433" t="s">
        <v>528</v>
      </c>
      <c r="B88" s="424">
        <v>0</v>
      </c>
      <c r="C88" s="435">
        <v>18946</v>
      </c>
      <c r="D88" s="413">
        <v>0</v>
      </c>
    </row>
    <row r="89" spans="1:4" x14ac:dyDescent="0.2">
      <c r="A89" s="423" t="s">
        <v>502</v>
      </c>
      <c r="B89" s="418">
        <v>74441522</v>
      </c>
      <c r="C89" s="435">
        <v>67937271</v>
      </c>
      <c r="D89" s="413">
        <v>28065314</v>
      </c>
    </row>
    <row r="90" spans="1:4" x14ac:dyDescent="0.2">
      <c r="A90" s="412" t="s">
        <v>503</v>
      </c>
      <c r="B90" s="418">
        <v>694834</v>
      </c>
      <c r="C90" s="435">
        <v>738096</v>
      </c>
      <c r="D90" s="413">
        <v>653831</v>
      </c>
    </row>
    <row r="91" spans="1:4" x14ac:dyDescent="0.2">
      <c r="A91" s="412" t="s">
        <v>504</v>
      </c>
      <c r="B91" s="418">
        <v>442274</v>
      </c>
      <c r="C91" s="435">
        <v>1114397</v>
      </c>
      <c r="D91" s="413">
        <v>500000</v>
      </c>
    </row>
    <row r="92" spans="1:4" x14ac:dyDescent="0.2">
      <c r="A92" s="420" t="s">
        <v>505</v>
      </c>
      <c r="B92" s="418">
        <v>11831671</v>
      </c>
      <c r="C92" s="435">
        <v>13222919</v>
      </c>
      <c r="D92" s="413">
        <v>5998996</v>
      </c>
    </row>
    <row r="93" spans="1:4" x14ac:dyDescent="0.2">
      <c r="A93" s="421" t="s">
        <v>524</v>
      </c>
      <c r="B93" s="418">
        <v>751044</v>
      </c>
      <c r="C93" s="430"/>
      <c r="D93" s="409">
        <v>0</v>
      </c>
    </row>
    <row r="94" spans="1:4" x14ac:dyDescent="0.2">
      <c r="A94" s="429" t="s">
        <v>532</v>
      </c>
      <c r="B94" s="442"/>
      <c r="C94" s="418">
        <v>1873338</v>
      </c>
      <c r="D94" s="413">
        <v>0</v>
      </c>
    </row>
    <row r="95" spans="1:4" x14ac:dyDescent="0.2">
      <c r="A95" s="438" t="s">
        <v>525</v>
      </c>
      <c r="B95" s="418">
        <v>5361437</v>
      </c>
      <c r="C95" s="435">
        <v>1848285</v>
      </c>
      <c r="D95" s="413">
        <v>0</v>
      </c>
    </row>
    <row r="96" spans="1:4" x14ac:dyDescent="0.2">
      <c r="A96" s="423" t="s">
        <v>506</v>
      </c>
      <c r="B96" s="418">
        <v>2038390</v>
      </c>
      <c r="C96" s="435">
        <v>1292724</v>
      </c>
      <c r="D96" s="413">
        <v>1185889</v>
      </c>
    </row>
    <row r="97" spans="1:4" x14ac:dyDescent="0.2">
      <c r="A97" s="412" t="s">
        <v>507</v>
      </c>
      <c r="B97" s="418">
        <v>583052432</v>
      </c>
      <c r="C97" s="435">
        <v>664442932</v>
      </c>
      <c r="D97" s="413">
        <v>601808320</v>
      </c>
    </row>
    <row r="98" spans="1:4" x14ac:dyDescent="0.2">
      <c r="A98" s="422" t="s">
        <v>526</v>
      </c>
      <c r="B98" s="418">
        <v>17022065</v>
      </c>
      <c r="C98" s="414"/>
      <c r="D98" s="413">
        <v>0</v>
      </c>
    </row>
    <row r="99" spans="1:4" x14ac:dyDescent="0.2">
      <c r="A99" s="423" t="s">
        <v>508</v>
      </c>
      <c r="B99" s="418">
        <v>29357</v>
      </c>
      <c r="C99" s="435">
        <v>29364</v>
      </c>
      <c r="D99" s="413">
        <v>4300</v>
      </c>
    </row>
    <row r="100" spans="1:4" x14ac:dyDescent="0.2">
      <c r="A100" s="420" t="s">
        <v>509</v>
      </c>
      <c r="B100" s="418">
        <v>30077</v>
      </c>
      <c r="C100" s="435">
        <v>32586</v>
      </c>
      <c r="D100" s="413">
        <v>3900</v>
      </c>
    </row>
    <row r="101" spans="1:4" x14ac:dyDescent="0.2">
      <c r="A101" s="422" t="s">
        <v>530</v>
      </c>
      <c r="B101" s="418">
        <v>548703</v>
      </c>
      <c r="C101" s="437"/>
      <c r="D101" s="413">
        <v>0</v>
      </c>
    </row>
    <row r="102" spans="1:4" x14ac:dyDescent="0.2">
      <c r="A102" s="423" t="s">
        <v>510</v>
      </c>
      <c r="B102" s="418">
        <v>298948</v>
      </c>
      <c r="C102" s="435">
        <v>364322</v>
      </c>
      <c r="D102" s="413">
        <v>204385</v>
      </c>
    </row>
    <row r="103" spans="1:4" x14ac:dyDescent="0.2">
      <c r="A103" s="412" t="s">
        <v>511</v>
      </c>
      <c r="B103" s="418">
        <v>18648554</v>
      </c>
      <c r="C103" s="435">
        <v>20427266</v>
      </c>
      <c r="D103" s="413">
        <v>18687070</v>
      </c>
    </row>
    <row r="104" spans="1:4" x14ac:dyDescent="0.2">
      <c r="A104" s="412" t="s">
        <v>512</v>
      </c>
      <c r="B104" s="418">
        <v>2517354</v>
      </c>
      <c r="C104" s="435">
        <v>3115009</v>
      </c>
      <c r="D104" s="413">
        <v>2779395</v>
      </c>
    </row>
    <row r="105" spans="1:4" x14ac:dyDescent="0.2">
      <c r="A105" s="420" t="s">
        <v>513</v>
      </c>
      <c r="B105" s="418">
        <v>7876557</v>
      </c>
      <c r="C105" s="436">
        <v>7767849</v>
      </c>
      <c r="D105" s="413">
        <v>8121118</v>
      </c>
    </row>
    <row r="106" spans="1:4" x14ac:dyDescent="0.2">
      <c r="A106" s="429" t="s">
        <v>533</v>
      </c>
      <c r="B106" s="442"/>
      <c r="C106" s="418">
        <v>60322</v>
      </c>
      <c r="D106" s="413">
        <v>0</v>
      </c>
    </row>
    <row r="107" spans="1:4" x14ac:dyDescent="0.2">
      <c r="A107" s="440" t="s">
        <v>514</v>
      </c>
      <c r="B107" s="418">
        <v>7537226</v>
      </c>
      <c r="C107" s="435">
        <v>7824190</v>
      </c>
      <c r="D107" s="413">
        <v>6193449</v>
      </c>
    </row>
    <row r="108" spans="1:4" x14ac:dyDescent="0.2">
      <c r="A108" s="422" t="s">
        <v>531</v>
      </c>
      <c r="B108" s="418">
        <v>213025</v>
      </c>
      <c r="C108" s="435">
        <v>331508</v>
      </c>
      <c r="D108" s="413">
        <v>0</v>
      </c>
    </row>
    <row r="109" spans="1:4" x14ac:dyDescent="0.2">
      <c r="A109" s="423" t="s">
        <v>515</v>
      </c>
      <c r="B109" s="418">
        <v>105669</v>
      </c>
      <c r="C109" s="435">
        <v>110000</v>
      </c>
      <c r="D109" s="413">
        <v>2500</v>
      </c>
    </row>
    <row r="110" spans="1:4" x14ac:dyDescent="0.2">
      <c r="A110" s="412" t="s">
        <v>516</v>
      </c>
      <c r="B110" s="418">
        <v>1127184</v>
      </c>
      <c r="C110" s="435">
        <v>1179822</v>
      </c>
      <c r="D110" s="413">
        <v>1125717</v>
      </c>
    </row>
    <row r="111" spans="1:4" x14ac:dyDescent="0.2">
      <c r="A111" s="412" t="s">
        <v>517</v>
      </c>
      <c r="B111" s="418">
        <v>2264110</v>
      </c>
      <c r="C111" s="435">
        <v>3548067</v>
      </c>
      <c r="D111" s="413">
        <v>4690355</v>
      </c>
    </row>
    <row r="112" spans="1:4" x14ac:dyDescent="0.2">
      <c r="A112" s="420" t="s">
        <v>518</v>
      </c>
      <c r="B112" s="418">
        <v>6360755</v>
      </c>
      <c r="C112" s="435">
        <v>11025796</v>
      </c>
      <c r="D112" s="413">
        <v>9229595</v>
      </c>
    </row>
    <row r="113" spans="1:4" x14ac:dyDescent="0.2">
      <c r="A113" s="433" t="s">
        <v>529</v>
      </c>
      <c r="B113" s="419">
        <v>1222642</v>
      </c>
      <c r="C113" s="435">
        <v>1333634</v>
      </c>
      <c r="D113" s="413"/>
    </row>
    <row r="114" spans="1:4" x14ac:dyDescent="0.2">
      <c r="A114" s="423" t="s">
        <v>519</v>
      </c>
      <c r="B114" s="418">
        <v>73440773</v>
      </c>
      <c r="C114" s="435">
        <v>56581313</v>
      </c>
      <c r="D114" s="413">
        <v>111627050</v>
      </c>
    </row>
    <row r="115" spans="1:4" x14ac:dyDescent="0.2">
      <c r="A115" s="420" t="s">
        <v>520</v>
      </c>
      <c r="B115" s="418">
        <v>982754</v>
      </c>
      <c r="C115" s="435">
        <v>1700000</v>
      </c>
      <c r="D115" s="413">
        <v>2233331</v>
      </c>
    </row>
    <row r="116" spans="1:4" s="221" customFormat="1" x14ac:dyDescent="0.2">
      <c r="A116" s="422" t="s">
        <v>527</v>
      </c>
      <c r="B116" s="418">
        <v>2819858</v>
      </c>
      <c r="C116" s="435">
        <v>0</v>
      </c>
      <c r="D116" s="413"/>
    </row>
    <row r="117" spans="1:4" s="221" customFormat="1" x14ac:dyDescent="0.2">
      <c r="A117" s="423" t="s">
        <v>521</v>
      </c>
      <c r="B117" s="418">
        <v>326281</v>
      </c>
      <c r="C117" s="435">
        <v>11847047</v>
      </c>
      <c r="D117" s="413">
        <v>384369</v>
      </c>
    </row>
    <row r="118" spans="1:4" s="221" customFormat="1" x14ac:dyDescent="0.2">
      <c r="A118" s="410" t="s">
        <v>522</v>
      </c>
      <c r="B118" s="441">
        <v>0</v>
      </c>
      <c r="C118" s="418">
        <v>23555569</v>
      </c>
      <c r="D118" s="409">
        <v>20911248</v>
      </c>
    </row>
    <row r="119" spans="1:4" s="221" customFormat="1" x14ac:dyDescent="0.2">
      <c r="A119" s="410" t="s">
        <v>523</v>
      </c>
      <c r="B119" s="431">
        <v>0</v>
      </c>
      <c r="C119" s="390"/>
      <c r="D119" s="409">
        <v>132320</v>
      </c>
    </row>
    <row r="120" spans="1:4" s="225" customFormat="1" ht="22.5" customHeight="1" x14ac:dyDescent="0.2">
      <c r="A120" s="226" t="s">
        <v>339</v>
      </c>
      <c r="B120" s="432">
        <f>SUM(B82:B119)</f>
        <v>1020564722</v>
      </c>
      <c r="C120" s="432">
        <f t="shared" ref="C120:D120" si="2">SUM(C82:C119)</f>
        <v>1087943789</v>
      </c>
      <c r="D120" s="432">
        <f t="shared" si="2"/>
        <v>993217641</v>
      </c>
    </row>
    <row r="121" spans="1:4" x14ac:dyDescent="0.2">
      <c r="A121" s="382" t="s">
        <v>400</v>
      </c>
    </row>
    <row r="122" spans="1:4" x14ac:dyDescent="0.2">
      <c r="A122" s="383" t="s">
        <v>401</v>
      </c>
    </row>
  </sheetData>
  <pageMargins left="0.46875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rgb="FFFFFF00"/>
  </sheetPr>
  <dimension ref="A1:N51"/>
  <sheetViews>
    <sheetView view="pageLayout" zoomScaleNormal="100" zoomScaleSheetLayoutView="70" workbookViewId="0">
      <selection activeCell="J12" sqref="J12"/>
    </sheetView>
  </sheetViews>
  <sheetFormatPr baseColWidth="10" defaultColWidth="11.28515625" defaultRowHeight="11.25" x14ac:dyDescent="0.2"/>
  <cols>
    <col min="1" max="1" width="30.7109375" style="192" customWidth="1"/>
    <col min="2" max="3" width="8.7109375" style="192" customWidth="1"/>
    <col min="4" max="5" width="8.7109375" style="227" customWidth="1"/>
    <col min="6" max="14" width="8.7109375" style="192" customWidth="1"/>
    <col min="15" max="16384" width="11.28515625" style="192"/>
  </cols>
  <sheetData>
    <row r="1" spans="1:14" s="188" customFormat="1" ht="14.25" customHeight="1" x14ac:dyDescent="0.2">
      <c r="A1" s="295" t="s">
        <v>545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191" customFormat="1" ht="12" thickBot="1" x14ac:dyDescent="0.25">
      <c r="A2" s="182" t="s">
        <v>537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93" customFormat="1" ht="12.75" customHeight="1" thickBot="1" x14ac:dyDescent="0.25">
      <c r="A3" s="506" t="s">
        <v>202</v>
      </c>
      <c r="B3" s="504" t="s">
        <v>235</v>
      </c>
      <c r="C3" s="505"/>
      <c r="D3" s="505"/>
      <c r="E3" s="505"/>
      <c r="F3" s="501" t="s">
        <v>236</v>
      </c>
      <c r="G3" s="502"/>
      <c r="H3" s="503"/>
      <c r="I3" s="501" t="s">
        <v>234</v>
      </c>
      <c r="J3" s="502"/>
      <c r="K3" s="502"/>
      <c r="L3" s="502"/>
      <c r="M3" s="502"/>
      <c r="N3" s="503"/>
    </row>
    <row r="4" spans="1:14" s="205" customFormat="1" ht="84.95" customHeight="1" thickBot="1" x14ac:dyDescent="0.25">
      <c r="A4" s="507"/>
      <c r="B4" s="297">
        <v>2019</v>
      </c>
      <c r="C4" s="298">
        <v>2020</v>
      </c>
      <c r="D4" s="298" t="s">
        <v>402</v>
      </c>
      <c r="E4" s="300" t="s">
        <v>403</v>
      </c>
      <c r="F4" s="297">
        <v>2019</v>
      </c>
      <c r="G4" s="298">
        <v>2020</v>
      </c>
      <c r="H4" s="298" t="s">
        <v>402</v>
      </c>
      <c r="I4" s="297">
        <v>2019</v>
      </c>
      <c r="J4" s="298" t="s">
        <v>398</v>
      </c>
      <c r="K4" s="298" t="s">
        <v>402</v>
      </c>
      <c r="L4" s="299" t="s">
        <v>404</v>
      </c>
      <c r="M4" s="299" t="s">
        <v>403</v>
      </c>
      <c r="N4" s="300" t="s">
        <v>405</v>
      </c>
    </row>
    <row r="5" spans="1:14" x14ac:dyDescent="0.2">
      <c r="A5" s="301"/>
      <c r="B5" s="302"/>
      <c r="C5" s="303"/>
      <c r="D5" s="303"/>
      <c r="E5" s="304"/>
      <c r="F5" s="302"/>
      <c r="G5" s="303"/>
      <c r="H5" s="305"/>
      <c r="I5" s="302"/>
      <c r="J5" s="303"/>
      <c r="K5" s="305"/>
      <c r="L5" s="304"/>
      <c r="M5" s="304"/>
      <c r="N5" s="305"/>
    </row>
    <row r="6" spans="1:14" ht="22.5" x14ac:dyDescent="0.2">
      <c r="A6" s="306" t="s">
        <v>233</v>
      </c>
      <c r="B6" s="307"/>
      <c r="C6" s="308"/>
      <c r="D6" s="308"/>
      <c r="E6" s="309"/>
      <c r="F6" s="307"/>
      <c r="G6" s="308"/>
      <c r="H6" s="310"/>
      <c r="I6" s="307"/>
      <c r="J6" s="308"/>
      <c r="K6" s="310"/>
      <c r="L6" s="309"/>
      <c r="M6" s="309"/>
      <c r="N6" s="310"/>
    </row>
    <row r="7" spans="1:14" x14ac:dyDescent="0.2">
      <c r="A7" s="311" t="s">
        <v>203</v>
      </c>
      <c r="B7" s="312"/>
      <c r="C7" s="313"/>
      <c r="D7" s="313"/>
      <c r="E7" s="314"/>
      <c r="F7" s="312"/>
      <c r="G7" s="313"/>
      <c r="H7" s="315"/>
      <c r="I7" s="312"/>
      <c r="J7" s="313"/>
      <c r="K7" s="315"/>
      <c r="L7" s="314"/>
      <c r="M7" s="314"/>
      <c r="N7" s="315"/>
    </row>
    <row r="8" spans="1:14" s="193" customFormat="1" x14ac:dyDescent="0.2">
      <c r="A8" s="316"/>
      <c r="B8" s="312"/>
      <c r="C8" s="313"/>
      <c r="D8" s="313"/>
      <c r="E8" s="314"/>
      <c r="F8" s="312"/>
      <c r="G8" s="313"/>
      <c r="H8" s="315"/>
      <c r="I8" s="312"/>
      <c r="J8" s="313"/>
      <c r="K8" s="315"/>
      <c r="L8" s="314"/>
      <c r="M8" s="314"/>
      <c r="N8" s="315"/>
    </row>
    <row r="9" spans="1:14" x14ac:dyDescent="0.2">
      <c r="A9" s="306" t="s">
        <v>208</v>
      </c>
      <c r="B9" s="312"/>
      <c r="C9" s="313"/>
      <c r="D9" s="313"/>
      <c r="E9" s="314"/>
      <c r="F9" s="312"/>
      <c r="G9" s="313"/>
      <c r="H9" s="315"/>
      <c r="I9" s="312"/>
      <c r="J9" s="313"/>
      <c r="K9" s="315"/>
      <c r="L9" s="314"/>
      <c r="M9" s="314"/>
      <c r="N9" s="315"/>
    </row>
    <row r="10" spans="1:14" x14ac:dyDescent="0.2">
      <c r="A10" s="317" t="s">
        <v>204</v>
      </c>
      <c r="B10" s="312"/>
      <c r="C10" s="313"/>
      <c r="D10" s="313"/>
      <c r="E10" s="314"/>
      <c r="F10" s="312"/>
      <c r="G10" s="313"/>
      <c r="H10" s="315"/>
      <c r="I10" s="312"/>
      <c r="J10" s="313"/>
      <c r="K10" s="315"/>
      <c r="L10" s="314"/>
      <c r="M10" s="314"/>
      <c r="N10" s="315"/>
    </row>
    <row r="11" spans="1:14" x14ac:dyDescent="0.2">
      <c r="A11" s="317" t="s">
        <v>205</v>
      </c>
      <c r="B11" s="312"/>
      <c r="C11" s="313"/>
      <c r="D11" s="313"/>
      <c r="E11" s="314"/>
      <c r="F11" s="312"/>
      <c r="G11" s="313"/>
      <c r="H11" s="315"/>
      <c r="I11" s="312"/>
      <c r="J11" s="313"/>
      <c r="K11" s="315"/>
      <c r="L11" s="314"/>
      <c r="M11" s="314"/>
      <c r="N11" s="315"/>
    </row>
    <row r="12" spans="1:14" x14ac:dyDescent="0.2">
      <c r="A12" s="317" t="s">
        <v>206</v>
      </c>
      <c r="B12" s="312"/>
      <c r="C12" s="313"/>
      <c r="D12" s="313"/>
      <c r="E12" s="314"/>
      <c r="F12" s="312"/>
      <c r="G12" s="313"/>
      <c r="H12" s="315"/>
      <c r="I12" s="312"/>
      <c r="J12" s="313"/>
      <c r="K12" s="315"/>
      <c r="L12" s="314"/>
      <c r="M12" s="314"/>
      <c r="N12" s="315"/>
    </row>
    <row r="13" spans="1:14" x14ac:dyDescent="0.2">
      <c r="A13" s="317" t="s">
        <v>207</v>
      </c>
      <c r="B13" s="312"/>
      <c r="C13" s="313"/>
      <c r="D13" s="313"/>
      <c r="E13" s="314"/>
      <c r="F13" s="312"/>
      <c r="G13" s="313"/>
      <c r="H13" s="315"/>
      <c r="I13" s="312"/>
      <c r="J13" s="313"/>
      <c r="K13" s="315"/>
      <c r="L13" s="314"/>
      <c r="M13" s="314"/>
      <c r="N13" s="315"/>
    </row>
    <row r="14" spans="1:14" x14ac:dyDescent="0.2">
      <c r="A14" s="317"/>
      <c r="B14" s="307"/>
      <c r="C14" s="308"/>
      <c r="D14" s="308"/>
      <c r="E14" s="309"/>
      <c r="F14" s="307"/>
      <c r="G14" s="308"/>
      <c r="H14" s="310"/>
      <c r="I14" s="307"/>
      <c r="J14" s="308"/>
      <c r="K14" s="310"/>
      <c r="L14" s="309"/>
      <c r="M14" s="309"/>
      <c r="N14" s="310"/>
    </row>
    <row r="15" spans="1:14" x14ac:dyDescent="0.2">
      <c r="A15" s="306" t="s">
        <v>227</v>
      </c>
      <c r="B15" s="312"/>
      <c r="C15" s="313"/>
      <c r="D15" s="313"/>
      <c r="E15" s="314"/>
      <c r="F15" s="312"/>
      <c r="G15" s="313"/>
      <c r="H15" s="315"/>
      <c r="I15" s="312"/>
      <c r="J15" s="313"/>
      <c r="K15" s="315"/>
      <c r="L15" s="314"/>
      <c r="M15" s="314"/>
      <c r="N15" s="315"/>
    </row>
    <row r="16" spans="1:14" x14ac:dyDescent="0.2">
      <c r="A16" s="317" t="s">
        <v>209</v>
      </c>
      <c r="B16" s="312"/>
      <c r="C16" s="313"/>
      <c r="D16" s="313"/>
      <c r="E16" s="314"/>
      <c r="F16" s="312"/>
      <c r="G16" s="313"/>
      <c r="H16" s="315"/>
      <c r="I16" s="312"/>
      <c r="J16" s="313"/>
      <c r="K16" s="315"/>
      <c r="L16" s="314"/>
      <c r="M16" s="314"/>
      <c r="N16" s="315"/>
    </row>
    <row r="17" spans="1:14" x14ac:dyDescent="0.2">
      <c r="A17" s="317" t="s">
        <v>210</v>
      </c>
      <c r="B17" s="312"/>
      <c r="C17" s="313"/>
      <c r="D17" s="313"/>
      <c r="E17" s="314"/>
      <c r="F17" s="312"/>
      <c r="G17" s="313"/>
      <c r="H17" s="315"/>
      <c r="I17" s="312"/>
      <c r="J17" s="313"/>
      <c r="K17" s="315"/>
      <c r="L17" s="314"/>
      <c r="M17" s="314"/>
      <c r="N17" s="315"/>
    </row>
    <row r="18" spans="1:14" x14ac:dyDescent="0.2">
      <c r="A18" s="317" t="s">
        <v>211</v>
      </c>
      <c r="B18" s="312"/>
      <c r="C18" s="313"/>
      <c r="D18" s="313"/>
      <c r="E18" s="314"/>
      <c r="F18" s="312"/>
      <c r="G18" s="313"/>
      <c r="H18" s="315"/>
      <c r="I18" s="312"/>
      <c r="J18" s="313"/>
      <c r="K18" s="315"/>
      <c r="L18" s="314"/>
      <c r="M18" s="314"/>
      <c r="N18" s="315"/>
    </row>
    <row r="19" spans="1:14" x14ac:dyDescent="0.2">
      <c r="A19" s="317" t="s">
        <v>212</v>
      </c>
      <c r="B19" s="312"/>
      <c r="C19" s="313"/>
      <c r="D19" s="313"/>
      <c r="E19" s="314"/>
      <c r="F19" s="312"/>
      <c r="G19" s="313"/>
      <c r="H19" s="315"/>
      <c r="I19" s="312"/>
      <c r="J19" s="313"/>
      <c r="K19" s="315"/>
      <c r="L19" s="314"/>
      <c r="M19" s="314"/>
      <c r="N19" s="315"/>
    </row>
    <row r="20" spans="1:14" ht="22.5" x14ac:dyDescent="0.2">
      <c r="A20" s="317" t="s">
        <v>213</v>
      </c>
      <c r="B20" s="312"/>
      <c r="C20" s="313"/>
      <c r="D20" s="313"/>
      <c r="E20" s="314"/>
      <c r="F20" s="312"/>
      <c r="G20" s="313"/>
      <c r="H20" s="315"/>
      <c r="I20" s="312"/>
      <c r="J20" s="313"/>
      <c r="K20" s="315"/>
      <c r="L20" s="314"/>
      <c r="M20" s="314"/>
      <c r="N20" s="315"/>
    </row>
    <row r="21" spans="1:14" x14ac:dyDescent="0.2">
      <c r="A21" s="318"/>
      <c r="B21" s="312"/>
      <c r="C21" s="313"/>
      <c r="D21" s="313"/>
      <c r="E21" s="314"/>
      <c r="F21" s="312"/>
      <c r="G21" s="313"/>
      <c r="H21" s="315"/>
      <c r="I21" s="312"/>
      <c r="J21" s="313"/>
      <c r="K21" s="315"/>
      <c r="L21" s="314"/>
      <c r="M21" s="314"/>
      <c r="N21" s="315"/>
    </row>
    <row r="22" spans="1:14" x14ac:dyDescent="0.2">
      <c r="A22" s="319" t="s">
        <v>228</v>
      </c>
      <c r="B22" s="312"/>
      <c r="C22" s="313"/>
      <c r="D22" s="313"/>
      <c r="E22" s="314"/>
      <c r="F22" s="312"/>
      <c r="G22" s="313"/>
      <c r="H22" s="315"/>
      <c r="I22" s="312"/>
      <c r="J22" s="313"/>
      <c r="K22" s="315"/>
      <c r="L22" s="314"/>
      <c r="M22" s="314"/>
      <c r="N22" s="315"/>
    </row>
    <row r="23" spans="1:14" x14ac:dyDescent="0.2">
      <c r="A23" s="317" t="s">
        <v>214</v>
      </c>
      <c r="B23" s="312"/>
      <c r="C23" s="313"/>
      <c r="D23" s="313"/>
      <c r="E23" s="314"/>
      <c r="F23" s="312"/>
      <c r="G23" s="313"/>
      <c r="H23" s="315"/>
      <c r="I23" s="312"/>
      <c r="J23" s="313"/>
      <c r="K23" s="315"/>
      <c r="L23" s="314"/>
      <c r="M23" s="314"/>
      <c r="N23" s="315"/>
    </row>
    <row r="24" spans="1:14" x14ac:dyDescent="0.2">
      <c r="A24" s="317" t="s">
        <v>215</v>
      </c>
      <c r="B24" s="312"/>
      <c r="C24" s="313"/>
      <c r="D24" s="313"/>
      <c r="E24" s="314"/>
      <c r="F24" s="312"/>
      <c r="G24" s="313"/>
      <c r="H24" s="315"/>
      <c r="I24" s="312"/>
      <c r="J24" s="313"/>
      <c r="K24" s="315"/>
      <c r="L24" s="314"/>
      <c r="M24" s="314"/>
      <c r="N24" s="315"/>
    </row>
    <row r="25" spans="1:14" x14ac:dyDescent="0.2">
      <c r="A25" s="317" t="s">
        <v>216</v>
      </c>
      <c r="B25" s="312"/>
      <c r="C25" s="313"/>
      <c r="D25" s="313"/>
      <c r="E25" s="314"/>
      <c r="F25" s="312"/>
      <c r="G25" s="313"/>
      <c r="H25" s="315"/>
      <c r="I25" s="312"/>
      <c r="J25" s="313"/>
      <c r="K25" s="315"/>
      <c r="L25" s="314"/>
      <c r="M25" s="314"/>
      <c r="N25" s="315"/>
    </row>
    <row r="26" spans="1:14" x14ac:dyDescent="0.2">
      <c r="A26" s="317"/>
      <c r="B26" s="312"/>
      <c r="C26" s="313"/>
      <c r="D26" s="313"/>
      <c r="E26" s="314"/>
      <c r="F26" s="312"/>
      <c r="G26" s="313"/>
      <c r="H26" s="315"/>
      <c r="I26" s="312"/>
      <c r="J26" s="313"/>
      <c r="K26" s="315"/>
      <c r="L26" s="314"/>
      <c r="M26" s="314"/>
      <c r="N26" s="315"/>
    </row>
    <row r="27" spans="1:14" x14ac:dyDescent="0.2">
      <c r="A27" s="319" t="s">
        <v>229</v>
      </c>
      <c r="B27" s="312"/>
      <c r="C27" s="313"/>
      <c r="D27" s="313"/>
      <c r="E27" s="314"/>
      <c r="F27" s="312"/>
      <c r="G27" s="313"/>
      <c r="H27" s="315"/>
      <c r="I27" s="312"/>
      <c r="J27" s="313"/>
      <c r="K27" s="315"/>
      <c r="L27" s="314"/>
      <c r="M27" s="314"/>
      <c r="N27" s="315"/>
    </row>
    <row r="28" spans="1:14" x14ac:dyDescent="0.2">
      <c r="A28" s="317" t="s">
        <v>217</v>
      </c>
      <c r="B28" s="312"/>
      <c r="C28" s="313"/>
      <c r="D28" s="313"/>
      <c r="E28" s="314"/>
      <c r="F28" s="312"/>
      <c r="G28" s="313"/>
      <c r="H28" s="315"/>
      <c r="I28" s="312"/>
      <c r="J28" s="313"/>
      <c r="K28" s="315"/>
      <c r="L28" s="314"/>
      <c r="M28" s="314"/>
      <c r="N28" s="315"/>
    </row>
    <row r="29" spans="1:14" x14ac:dyDescent="0.2">
      <c r="A29" s="317" t="s">
        <v>215</v>
      </c>
      <c r="B29" s="312"/>
      <c r="C29" s="313"/>
      <c r="D29" s="313"/>
      <c r="E29" s="314"/>
      <c r="F29" s="312"/>
      <c r="G29" s="313"/>
      <c r="H29" s="315"/>
      <c r="I29" s="312"/>
      <c r="J29" s="313"/>
      <c r="K29" s="315"/>
      <c r="L29" s="314"/>
      <c r="M29" s="314"/>
      <c r="N29" s="315"/>
    </row>
    <row r="30" spans="1:14" x14ac:dyDescent="0.2">
      <c r="A30" s="317"/>
      <c r="B30" s="312"/>
      <c r="C30" s="313"/>
      <c r="D30" s="313"/>
      <c r="E30" s="314"/>
      <c r="F30" s="312"/>
      <c r="G30" s="313"/>
      <c r="H30" s="315"/>
      <c r="I30" s="312"/>
      <c r="J30" s="313"/>
      <c r="K30" s="315"/>
      <c r="L30" s="314"/>
      <c r="M30" s="314"/>
      <c r="N30" s="315"/>
    </row>
    <row r="31" spans="1:14" x14ac:dyDescent="0.2">
      <c r="A31" s="319" t="s">
        <v>230</v>
      </c>
      <c r="B31" s="312"/>
      <c r="C31" s="313"/>
      <c r="D31" s="313"/>
      <c r="E31" s="314"/>
      <c r="F31" s="312"/>
      <c r="G31" s="313"/>
      <c r="H31" s="315"/>
      <c r="I31" s="312"/>
      <c r="J31" s="313"/>
      <c r="K31" s="315"/>
      <c r="L31" s="314"/>
      <c r="M31" s="314"/>
      <c r="N31" s="315"/>
    </row>
    <row r="32" spans="1:14" x14ac:dyDescent="0.2">
      <c r="A32" s="317" t="s">
        <v>218</v>
      </c>
      <c r="B32" s="312"/>
      <c r="C32" s="313"/>
      <c r="D32" s="313"/>
      <c r="E32" s="314"/>
      <c r="F32" s="312"/>
      <c r="G32" s="313"/>
      <c r="H32" s="315"/>
      <c r="I32" s="312"/>
      <c r="J32" s="313"/>
      <c r="K32" s="315"/>
      <c r="L32" s="314"/>
      <c r="M32" s="314"/>
      <c r="N32" s="315"/>
    </row>
    <row r="33" spans="1:14" x14ac:dyDescent="0.2">
      <c r="A33" s="317" t="s">
        <v>216</v>
      </c>
      <c r="B33" s="312"/>
      <c r="C33" s="313"/>
      <c r="D33" s="313"/>
      <c r="E33" s="314"/>
      <c r="F33" s="312"/>
      <c r="G33" s="313"/>
      <c r="H33" s="315"/>
      <c r="I33" s="312"/>
      <c r="J33" s="313"/>
      <c r="K33" s="315"/>
      <c r="L33" s="314"/>
      <c r="M33" s="314"/>
      <c r="N33" s="315"/>
    </row>
    <row r="34" spans="1:14" x14ac:dyDescent="0.2">
      <c r="A34" s="317" t="s">
        <v>219</v>
      </c>
      <c r="B34" s="312"/>
      <c r="C34" s="313"/>
      <c r="D34" s="313"/>
      <c r="E34" s="314"/>
      <c r="F34" s="312"/>
      <c r="G34" s="313"/>
      <c r="H34" s="315"/>
      <c r="I34" s="312"/>
      <c r="J34" s="313"/>
      <c r="K34" s="315"/>
      <c r="L34" s="314"/>
      <c r="M34" s="314"/>
      <c r="N34" s="315"/>
    </row>
    <row r="35" spans="1:14" x14ac:dyDescent="0.2">
      <c r="A35" s="317" t="s">
        <v>220</v>
      </c>
      <c r="B35" s="312"/>
      <c r="C35" s="313"/>
      <c r="D35" s="313"/>
      <c r="E35" s="314"/>
      <c r="F35" s="312"/>
      <c r="G35" s="313"/>
      <c r="H35" s="315"/>
      <c r="I35" s="312"/>
      <c r="J35" s="313"/>
      <c r="K35" s="315"/>
      <c r="L35" s="314"/>
      <c r="M35" s="314"/>
      <c r="N35" s="315"/>
    </row>
    <row r="36" spans="1:14" x14ac:dyDescent="0.2">
      <c r="A36" s="317"/>
      <c r="B36" s="312"/>
      <c r="C36" s="313"/>
      <c r="D36" s="313"/>
      <c r="E36" s="314"/>
      <c r="F36" s="312"/>
      <c r="G36" s="313"/>
      <c r="H36" s="315"/>
      <c r="I36" s="312"/>
      <c r="J36" s="313"/>
      <c r="K36" s="315"/>
      <c r="L36" s="314"/>
      <c r="M36" s="314"/>
      <c r="N36" s="315"/>
    </row>
    <row r="37" spans="1:14" x14ac:dyDescent="0.2">
      <c r="A37" s="319" t="s">
        <v>231</v>
      </c>
      <c r="B37" s="312"/>
      <c r="C37" s="313"/>
      <c r="D37" s="313"/>
      <c r="E37" s="314"/>
      <c r="F37" s="312"/>
      <c r="G37" s="313"/>
      <c r="H37" s="315"/>
      <c r="I37" s="312"/>
      <c r="J37" s="313"/>
      <c r="K37" s="315"/>
      <c r="L37" s="314"/>
      <c r="M37" s="314"/>
      <c r="N37" s="315"/>
    </row>
    <row r="38" spans="1:14" x14ac:dyDescent="0.2">
      <c r="A38" s="317" t="s">
        <v>221</v>
      </c>
      <c r="B38" s="312"/>
      <c r="C38" s="313"/>
      <c r="D38" s="313"/>
      <c r="E38" s="314"/>
      <c r="F38" s="312"/>
      <c r="G38" s="313"/>
      <c r="H38" s="315"/>
      <c r="I38" s="312"/>
      <c r="J38" s="313"/>
      <c r="K38" s="315"/>
      <c r="L38" s="314"/>
      <c r="M38" s="314"/>
      <c r="N38" s="315"/>
    </row>
    <row r="39" spans="1:14" x14ac:dyDescent="0.2">
      <c r="A39" s="317" t="s">
        <v>222</v>
      </c>
      <c r="B39" s="312"/>
      <c r="C39" s="313"/>
      <c r="D39" s="313"/>
      <c r="E39" s="314"/>
      <c r="F39" s="312"/>
      <c r="G39" s="313"/>
      <c r="H39" s="315"/>
      <c r="I39" s="312"/>
      <c r="J39" s="313"/>
      <c r="K39" s="315"/>
      <c r="L39" s="314"/>
      <c r="M39" s="314"/>
      <c r="N39" s="315"/>
    </row>
    <row r="40" spans="1:14" ht="22.5" x14ac:dyDescent="0.2">
      <c r="A40" s="317" t="s">
        <v>223</v>
      </c>
      <c r="B40" s="312"/>
      <c r="C40" s="313"/>
      <c r="D40" s="313"/>
      <c r="E40" s="314"/>
      <c r="F40" s="312"/>
      <c r="G40" s="313"/>
      <c r="H40" s="315"/>
      <c r="I40" s="312"/>
      <c r="J40" s="313"/>
      <c r="K40" s="315"/>
      <c r="L40" s="314"/>
      <c r="M40" s="314"/>
      <c r="N40" s="315"/>
    </row>
    <row r="41" spans="1:14" ht="22.5" x14ac:dyDescent="0.2">
      <c r="A41" s="317" t="s">
        <v>224</v>
      </c>
      <c r="B41" s="312"/>
      <c r="C41" s="313"/>
      <c r="D41" s="313"/>
      <c r="E41" s="314"/>
      <c r="F41" s="312"/>
      <c r="G41" s="313"/>
      <c r="H41" s="315"/>
      <c r="I41" s="312"/>
      <c r="J41" s="313"/>
      <c r="K41" s="315"/>
      <c r="L41" s="314"/>
      <c r="M41" s="314"/>
      <c r="N41" s="315"/>
    </row>
    <row r="42" spans="1:14" x14ac:dyDescent="0.2">
      <c r="A42" s="317"/>
      <c r="B42" s="312"/>
      <c r="C42" s="313"/>
      <c r="D42" s="313"/>
      <c r="E42" s="314"/>
      <c r="F42" s="312"/>
      <c r="G42" s="313"/>
      <c r="H42" s="315"/>
      <c r="I42" s="312"/>
      <c r="J42" s="313"/>
      <c r="K42" s="315"/>
      <c r="L42" s="314"/>
      <c r="M42" s="314"/>
      <c r="N42" s="315"/>
    </row>
    <row r="43" spans="1:14" x14ac:dyDescent="0.2">
      <c r="A43" s="319" t="s">
        <v>232</v>
      </c>
      <c r="B43" s="312"/>
      <c r="C43" s="313"/>
      <c r="D43" s="313"/>
      <c r="E43" s="314"/>
      <c r="F43" s="312"/>
      <c r="G43" s="313"/>
      <c r="H43" s="315"/>
      <c r="I43" s="312"/>
      <c r="J43" s="313"/>
      <c r="K43" s="315"/>
      <c r="L43" s="314"/>
      <c r="M43" s="314"/>
      <c r="N43" s="315"/>
    </row>
    <row r="44" spans="1:14" x14ac:dyDescent="0.2">
      <c r="A44" s="317" t="s">
        <v>225</v>
      </c>
      <c r="B44" s="312"/>
      <c r="C44" s="313"/>
      <c r="D44" s="313"/>
      <c r="E44" s="314"/>
      <c r="F44" s="312"/>
      <c r="G44" s="313"/>
      <c r="H44" s="315"/>
      <c r="I44" s="312"/>
      <c r="J44" s="313"/>
      <c r="K44" s="315"/>
      <c r="L44" s="314"/>
      <c r="M44" s="314"/>
      <c r="N44" s="315"/>
    </row>
    <row r="45" spans="1:14" s="193" customFormat="1" ht="22.5" x14ac:dyDescent="0.2">
      <c r="A45" s="317" t="s">
        <v>226</v>
      </c>
      <c r="B45" s="312"/>
      <c r="C45" s="313"/>
      <c r="D45" s="313"/>
      <c r="E45" s="314"/>
      <c r="F45" s="312"/>
      <c r="G45" s="313"/>
      <c r="H45" s="315"/>
      <c r="I45" s="312"/>
      <c r="J45" s="313"/>
      <c r="K45" s="315"/>
      <c r="L45" s="314"/>
      <c r="M45" s="314"/>
      <c r="N45" s="315"/>
    </row>
    <row r="46" spans="1:14" ht="12" thickBot="1" x14ac:dyDescent="0.25">
      <c r="A46" s="320"/>
      <c r="B46" s="312"/>
      <c r="C46" s="313"/>
      <c r="D46" s="313"/>
      <c r="E46" s="314"/>
      <c r="F46" s="312"/>
      <c r="G46" s="313"/>
      <c r="H46" s="315"/>
      <c r="I46" s="312"/>
      <c r="J46" s="313"/>
      <c r="K46" s="315"/>
      <c r="L46" s="314"/>
      <c r="M46" s="314"/>
      <c r="N46" s="315"/>
    </row>
    <row r="47" spans="1:14" s="191" customFormat="1" x14ac:dyDescent="0.2">
      <c r="A47" s="321"/>
      <c r="B47" s="333"/>
      <c r="C47" s="334"/>
      <c r="D47" s="340"/>
      <c r="E47" s="337"/>
      <c r="F47" s="333"/>
      <c r="G47" s="336"/>
      <c r="H47" s="337"/>
      <c r="I47" s="333"/>
      <c r="J47" s="334"/>
      <c r="K47" s="335"/>
      <c r="L47" s="336"/>
      <c r="M47" s="336"/>
      <c r="N47" s="337"/>
    </row>
    <row r="48" spans="1:14" s="191" customFormat="1" ht="12" thickBot="1" x14ac:dyDescent="0.25">
      <c r="A48" s="322" t="s">
        <v>0</v>
      </c>
      <c r="B48" s="323"/>
      <c r="C48" s="324"/>
      <c r="D48" s="339"/>
      <c r="E48" s="326"/>
      <c r="F48" s="323"/>
      <c r="G48" s="325"/>
      <c r="H48" s="326"/>
      <c r="I48" s="323"/>
      <c r="J48" s="324"/>
      <c r="K48" s="332"/>
      <c r="L48" s="325"/>
      <c r="M48" s="325"/>
      <c r="N48" s="326"/>
    </row>
    <row r="49" spans="1:14" s="191" customFormat="1" ht="12.75" thickTop="1" thickBot="1" x14ac:dyDescent="0.25">
      <c r="A49" s="327" t="s">
        <v>22</v>
      </c>
      <c r="B49" s="328"/>
      <c r="C49" s="329"/>
      <c r="D49" s="341"/>
      <c r="E49" s="331"/>
      <c r="F49" s="328"/>
      <c r="G49" s="330"/>
      <c r="H49" s="331"/>
      <c r="I49" s="328"/>
      <c r="J49" s="329"/>
      <c r="K49" s="338"/>
      <c r="L49" s="330"/>
      <c r="M49" s="330"/>
      <c r="N49" s="331"/>
    </row>
    <row r="50" spans="1:14" x14ac:dyDescent="0.2">
      <c r="A50" s="98" t="s">
        <v>406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2">
      <c r="A51" s="98" t="s">
        <v>407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</sheetData>
  <mergeCells count="4">
    <mergeCell ref="I3:N3"/>
    <mergeCell ref="B3:E3"/>
    <mergeCell ref="F3:H3"/>
    <mergeCell ref="A3:A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2022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9" tint="-0.249977111117893"/>
  </sheetPr>
  <dimension ref="A1:V22"/>
  <sheetViews>
    <sheetView view="pageLayout" zoomScaleNormal="100" zoomScaleSheetLayoutView="90" workbookViewId="0">
      <selection activeCell="A3" sqref="A3:A4"/>
    </sheetView>
  </sheetViews>
  <sheetFormatPr baseColWidth="10" defaultColWidth="11.28515625" defaultRowHeight="11.25" x14ac:dyDescent="0.2"/>
  <cols>
    <col min="1" max="1" width="28.85546875" style="192" customWidth="1"/>
    <col min="2" max="2" width="4.28515625" style="192" customWidth="1"/>
    <col min="3" max="3" width="9.28515625" style="192" customWidth="1"/>
    <col min="4" max="4" width="9.42578125" style="192" customWidth="1"/>
    <col min="5" max="5" width="9.7109375" style="192" customWidth="1"/>
    <col min="6" max="6" width="4.140625" style="192" customWidth="1"/>
    <col min="7" max="7" width="8.42578125" style="192" customWidth="1"/>
    <col min="8" max="8" width="10.7109375" style="192" customWidth="1"/>
    <col min="9" max="9" width="4.5703125" style="192" customWidth="1"/>
    <col min="10" max="10" width="3.5703125" style="192" customWidth="1"/>
    <col min="11" max="11" width="9.28515625" style="192" customWidth="1"/>
    <col min="12" max="12" width="4.28515625" style="192" customWidth="1"/>
    <col min="13" max="13" width="10" style="192" customWidth="1"/>
    <col min="14" max="14" width="4.140625" style="192" customWidth="1"/>
    <col min="15" max="15" width="4.5703125" style="192" customWidth="1"/>
    <col min="16" max="16" width="10.85546875" style="192" customWidth="1"/>
    <col min="17" max="17" width="7" style="192" customWidth="1"/>
    <col min="18" max="16384" width="11.28515625" style="192"/>
  </cols>
  <sheetData>
    <row r="1" spans="1:22" s="191" customFormat="1" x14ac:dyDescent="0.2">
      <c r="A1" s="189" t="s">
        <v>408</v>
      </c>
      <c r="B1" s="194"/>
      <c r="C1" s="194"/>
      <c r="D1" s="194"/>
      <c r="E1" s="194"/>
    </row>
    <row r="2" spans="1:22" s="191" customFormat="1" ht="12" thickBot="1" x14ac:dyDescent="0.25">
      <c r="A2" s="190" t="s">
        <v>535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ht="12" thickBot="1" x14ac:dyDescent="0.25">
      <c r="A3" s="512" t="s">
        <v>1</v>
      </c>
      <c r="B3" s="510" t="s">
        <v>409</v>
      </c>
      <c r="C3" s="511"/>
      <c r="D3" s="511"/>
      <c r="E3" s="511"/>
      <c r="F3" s="511"/>
      <c r="G3" s="511"/>
      <c r="H3" s="509"/>
      <c r="I3" s="508" t="s">
        <v>410</v>
      </c>
      <c r="J3" s="511"/>
      <c r="K3" s="511"/>
      <c r="L3" s="511"/>
      <c r="M3" s="509"/>
      <c r="N3" s="508" t="s">
        <v>411</v>
      </c>
      <c r="O3" s="509"/>
      <c r="P3" s="508" t="s">
        <v>0</v>
      </c>
      <c r="Q3" s="509"/>
    </row>
    <row r="4" spans="1:22" s="206" customFormat="1" ht="80.25" customHeight="1" thickBot="1" x14ac:dyDescent="0.25">
      <c r="A4" s="513"/>
      <c r="B4" s="443" t="s">
        <v>293</v>
      </c>
      <c r="C4" s="444" t="s">
        <v>294</v>
      </c>
      <c r="D4" s="443" t="s">
        <v>295</v>
      </c>
      <c r="E4" s="443" t="s">
        <v>296</v>
      </c>
      <c r="F4" s="443" t="s">
        <v>297</v>
      </c>
      <c r="G4" s="445" t="s">
        <v>298</v>
      </c>
      <c r="H4" s="232" t="s">
        <v>299</v>
      </c>
      <c r="I4" s="443" t="s">
        <v>300</v>
      </c>
      <c r="J4" s="445" t="s">
        <v>298</v>
      </c>
      <c r="K4" s="445" t="s">
        <v>301</v>
      </c>
      <c r="L4" s="445" t="s">
        <v>302</v>
      </c>
      <c r="M4" s="232" t="s">
        <v>303</v>
      </c>
      <c r="N4" s="445" t="s">
        <v>304</v>
      </c>
      <c r="O4" s="234" t="s">
        <v>305</v>
      </c>
      <c r="P4" s="233" t="s">
        <v>21</v>
      </c>
      <c r="Q4" s="232" t="s">
        <v>23</v>
      </c>
    </row>
    <row r="5" spans="1:22" x14ac:dyDescent="0.2">
      <c r="A5" s="446" t="s">
        <v>46</v>
      </c>
      <c r="B5" s="447">
        <v>0</v>
      </c>
      <c r="C5" s="448">
        <v>862999197</v>
      </c>
      <c r="D5" s="447">
        <v>54696949</v>
      </c>
      <c r="E5" s="449">
        <v>164983273</v>
      </c>
      <c r="F5" s="449">
        <v>0</v>
      </c>
      <c r="G5" s="449">
        <v>1114655</v>
      </c>
      <c r="H5" s="449">
        <f>+B5+C5+D5+E5+F5+G5</f>
        <v>1083794074</v>
      </c>
      <c r="I5" s="449">
        <v>0</v>
      </c>
      <c r="J5" s="449">
        <v>0</v>
      </c>
      <c r="K5" s="449">
        <v>49487856</v>
      </c>
      <c r="L5" s="449">
        <v>0</v>
      </c>
      <c r="M5" s="449">
        <f>+I5+J5+K5+L5</f>
        <v>49487856</v>
      </c>
      <c r="N5" s="449">
        <v>0</v>
      </c>
      <c r="O5" s="449">
        <f>+N5</f>
        <v>0</v>
      </c>
      <c r="P5" s="448">
        <f>+H5+M5+O5</f>
        <v>1133281930</v>
      </c>
      <c r="Q5" s="452">
        <f>+P5/P21</f>
        <v>0.78403227484449767</v>
      </c>
    </row>
    <row r="6" spans="1:22" x14ac:dyDescent="0.2">
      <c r="A6" s="450"/>
      <c r="B6" s="447"/>
      <c r="C6" s="448"/>
      <c r="D6" s="447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8"/>
      <c r="Q6" s="450"/>
    </row>
    <row r="7" spans="1:22" ht="21" customHeight="1" x14ac:dyDescent="0.2">
      <c r="A7" s="446" t="s">
        <v>47</v>
      </c>
      <c r="B7" s="447">
        <v>0</v>
      </c>
      <c r="C7" s="448">
        <v>82336</v>
      </c>
      <c r="D7" s="447">
        <v>0</v>
      </c>
      <c r="E7" s="449">
        <v>9968827</v>
      </c>
      <c r="F7" s="449">
        <v>0</v>
      </c>
      <c r="G7" s="449">
        <v>0</v>
      </c>
      <c r="H7" s="449">
        <f t="shared" ref="H7:H19" si="0">+B7+C7+D7+E7+F7+G7</f>
        <v>10051163</v>
      </c>
      <c r="I7" s="449">
        <v>0</v>
      </c>
      <c r="J7" s="449">
        <v>0</v>
      </c>
      <c r="K7" s="449">
        <v>0</v>
      </c>
      <c r="L7" s="449">
        <v>0</v>
      </c>
      <c r="M7" s="449">
        <f t="shared" ref="M7:M19" si="1">+I7+J7+K7+L7</f>
        <v>0</v>
      </c>
      <c r="N7" s="449">
        <v>0</v>
      </c>
      <c r="O7" s="449">
        <f t="shared" ref="O7:O19" si="2">+N7</f>
        <v>0</v>
      </c>
      <c r="P7" s="448">
        <f t="shared" ref="P7:P18" si="3">+H7+M7+O7</f>
        <v>10051163</v>
      </c>
      <c r="Q7" s="452">
        <f>+P7/P21</f>
        <v>6.9536414400632384E-3</v>
      </c>
    </row>
    <row r="8" spans="1:22" x14ac:dyDescent="0.2">
      <c r="A8" s="450"/>
      <c r="B8" s="447"/>
      <c r="C8" s="448"/>
      <c r="D8" s="447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8"/>
      <c r="Q8" s="450"/>
    </row>
    <row r="9" spans="1:22" ht="24.75" customHeight="1" x14ac:dyDescent="0.2">
      <c r="A9" s="446" t="s">
        <v>539</v>
      </c>
      <c r="B9" s="447">
        <v>0</v>
      </c>
      <c r="C9" s="448">
        <v>0</v>
      </c>
      <c r="D9" s="447">
        <v>0</v>
      </c>
      <c r="E9" s="449">
        <v>0</v>
      </c>
      <c r="F9" s="449">
        <v>0</v>
      </c>
      <c r="G9" s="449">
        <v>0</v>
      </c>
      <c r="H9" s="449">
        <f t="shared" si="0"/>
        <v>0</v>
      </c>
      <c r="I9" s="449">
        <v>0</v>
      </c>
      <c r="J9" s="449">
        <v>0</v>
      </c>
      <c r="K9" s="449">
        <v>274098069</v>
      </c>
      <c r="L9" s="449">
        <v>0</v>
      </c>
      <c r="M9" s="449">
        <f t="shared" si="1"/>
        <v>274098069</v>
      </c>
      <c r="N9" s="449">
        <v>0</v>
      </c>
      <c r="O9" s="449">
        <f t="shared" si="2"/>
        <v>0</v>
      </c>
      <c r="P9" s="448">
        <f t="shared" si="3"/>
        <v>274098069</v>
      </c>
      <c r="Q9" s="452">
        <f>+P9/P21</f>
        <v>0.18962777653090621</v>
      </c>
    </row>
    <row r="10" spans="1:22" x14ac:dyDescent="0.2">
      <c r="A10" s="450" t="s">
        <v>538</v>
      </c>
      <c r="B10" s="447"/>
      <c r="C10" s="448"/>
      <c r="D10" s="447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8"/>
      <c r="Q10" s="450"/>
    </row>
    <row r="11" spans="1:22" ht="20.25" customHeight="1" x14ac:dyDescent="0.2">
      <c r="A11" s="446" t="s">
        <v>49</v>
      </c>
      <c r="B11" s="447">
        <v>0</v>
      </c>
      <c r="C11" s="448">
        <v>0</v>
      </c>
      <c r="D11" s="447">
        <v>0</v>
      </c>
      <c r="E11" s="449">
        <v>1913039</v>
      </c>
      <c r="F11" s="449">
        <v>0</v>
      </c>
      <c r="G11" s="449">
        <v>0</v>
      </c>
      <c r="H11" s="449">
        <f t="shared" si="0"/>
        <v>1913039</v>
      </c>
      <c r="I11" s="449">
        <v>0</v>
      </c>
      <c r="J11" s="449">
        <v>0</v>
      </c>
      <c r="K11" s="449">
        <v>0</v>
      </c>
      <c r="L11" s="449">
        <v>0</v>
      </c>
      <c r="M11" s="449">
        <f t="shared" si="1"/>
        <v>0</v>
      </c>
      <c r="N11" s="449">
        <v>0</v>
      </c>
      <c r="O11" s="449">
        <f t="shared" si="2"/>
        <v>0</v>
      </c>
      <c r="P11" s="448">
        <f t="shared" si="3"/>
        <v>1913039</v>
      </c>
      <c r="Q11" s="454">
        <f>+P11/P21</f>
        <v>1.3234873682634674E-3</v>
      </c>
    </row>
    <row r="12" spans="1:22" x14ac:dyDescent="0.2">
      <c r="A12" s="450"/>
      <c r="B12" s="447"/>
      <c r="C12" s="448"/>
      <c r="D12" s="447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8"/>
      <c r="Q12" s="450"/>
    </row>
    <row r="13" spans="1:22" ht="20.25" customHeight="1" x14ac:dyDescent="0.2">
      <c r="A13" s="446" t="s">
        <v>50</v>
      </c>
      <c r="B13" s="447">
        <v>0</v>
      </c>
      <c r="C13" s="448">
        <v>0</v>
      </c>
      <c r="D13" s="447">
        <v>0</v>
      </c>
      <c r="E13" s="449">
        <v>1700289</v>
      </c>
      <c r="F13" s="449">
        <v>0</v>
      </c>
      <c r="G13" s="449">
        <v>0</v>
      </c>
      <c r="H13" s="449">
        <f t="shared" si="0"/>
        <v>1700289</v>
      </c>
      <c r="I13" s="449">
        <v>0</v>
      </c>
      <c r="J13" s="449">
        <v>0</v>
      </c>
      <c r="K13" s="449">
        <v>24408671</v>
      </c>
      <c r="L13" s="449">
        <v>0</v>
      </c>
      <c r="M13" s="449">
        <f t="shared" si="1"/>
        <v>24408671</v>
      </c>
      <c r="N13" s="449">
        <v>0</v>
      </c>
      <c r="O13" s="449">
        <f t="shared" si="2"/>
        <v>0</v>
      </c>
      <c r="P13" s="448">
        <f t="shared" si="3"/>
        <v>26108960</v>
      </c>
      <c r="Q13" s="452">
        <f>+P13/P21</f>
        <v>1.8062819816269369E-2</v>
      </c>
    </row>
    <row r="14" spans="1:22" x14ac:dyDescent="0.2">
      <c r="A14" s="207"/>
      <c r="B14" s="201"/>
      <c r="C14" s="202"/>
      <c r="D14" s="201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2"/>
      <c r="Q14" s="207"/>
    </row>
    <row r="15" spans="1:22" x14ac:dyDescent="0.2">
      <c r="A15" s="207" t="s">
        <v>540</v>
      </c>
      <c r="B15" s="201">
        <v>0</v>
      </c>
      <c r="C15" s="202">
        <v>0</v>
      </c>
      <c r="D15" s="201">
        <v>0</v>
      </c>
      <c r="E15" s="203">
        <v>1700289</v>
      </c>
      <c r="F15" s="203">
        <v>0</v>
      </c>
      <c r="G15" s="203">
        <v>0</v>
      </c>
      <c r="H15" s="203">
        <f t="shared" si="0"/>
        <v>1700289</v>
      </c>
      <c r="I15" s="203">
        <v>0</v>
      </c>
      <c r="J15" s="203">
        <v>0</v>
      </c>
      <c r="K15" s="203">
        <v>24408671</v>
      </c>
      <c r="L15" s="203">
        <v>0</v>
      </c>
      <c r="M15" s="203">
        <f t="shared" si="1"/>
        <v>24408671</v>
      </c>
      <c r="N15" s="203">
        <v>0</v>
      </c>
      <c r="O15" s="203">
        <f t="shared" si="2"/>
        <v>0</v>
      </c>
      <c r="P15" s="202">
        <f t="shared" si="3"/>
        <v>26108960</v>
      </c>
      <c r="Q15" s="207"/>
    </row>
    <row r="16" spans="1:22" x14ac:dyDescent="0.2">
      <c r="A16" s="207" t="s">
        <v>51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3">
        <f t="shared" si="0"/>
        <v>0</v>
      </c>
      <c r="I16" s="201">
        <v>0</v>
      </c>
      <c r="J16" s="201">
        <v>0</v>
      </c>
      <c r="K16" s="201">
        <v>0</v>
      </c>
      <c r="L16" s="201">
        <v>0</v>
      </c>
      <c r="M16" s="203">
        <f t="shared" si="1"/>
        <v>0</v>
      </c>
      <c r="N16" s="201">
        <v>0</v>
      </c>
      <c r="O16" s="203">
        <f t="shared" si="2"/>
        <v>0</v>
      </c>
      <c r="P16" s="202">
        <f t="shared" si="3"/>
        <v>0</v>
      </c>
      <c r="Q16" s="207"/>
    </row>
    <row r="17" spans="1:17" x14ac:dyDescent="0.2">
      <c r="A17" s="207" t="s">
        <v>52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3">
        <f t="shared" si="0"/>
        <v>0</v>
      </c>
      <c r="I17" s="201">
        <v>0</v>
      </c>
      <c r="J17" s="201">
        <v>0</v>
      </c>
      <c r="K17" s="201">
        <v>0</v>
      </c>
      <c r="L17" s="201">
        <v>0</v>
      </c>
      <c r="M17" s="203">
        <f t="shared" si="1"/>
        <v>0</v>
      </c>
      <c r="N17" s="201">
        <v>0</v>
      </c>
      <c r="O17" s="203">
        <f t="shared" si="2"/>
        <v>0</v>
      </c>
      <c r="P17" s="202">
        <f t="shared" si="3"/>
        <v>0</v>
      </c>
      <c r="Q17" s="207"/>
    </row>
    <row r="18" spans="1:17" x14ac:dyDescent="0.2">
      <c r="A18" s="207" t="s">
        <v>53</v>
      </c>
      <c r="B18" s="201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3">
        <f t="shared" si="0"/>
        <v>0</v>
      </c>
      <c r="I18" s="201">
        <v>0</v>
      </c>
      <c r="J18" s="201">
        <v>0</v>
      </c>
      <c r="K18" s="201">
        <v>0</v>
      </c>
      <c r="L18" s="201">
        <v>0</v>
      </c>
      <c r="M18" s="203">
        <f t="shared" si="1"/>
        <v>0</v>
      </c>
      <c r="N18" s="201">
        <v>0</v>
      </c>
      <c r="O18" s="203">
        <f t="shared" si="2"/>
        <v>0</v>
      </c>
      <c r="P18" s="202">
        <f t="shared" si="3"/>
        <v>0</v>
      </c>
      <c r="Q18" s="207"/>
    </row>
    <row r="19" spans="1:17" x14ac:dyDescent="0.2">
      <c r="A19" s="207" t="s">
        <v>86</v>
      </c>
      <c r="B19" s="201">
        <v>0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3">
        <f t="shared" si="0"/>
        <v>0</v>
      </c>
      <c r="I19" s="201">
        <v>0</v>
      </c>
      <c r="J19" s="201">
        <v>0</v>
      </c>
      <c r="K19" s="201">
        <v>0</v>
      </c>
      <c r="L19" s="201">
        <v>0</v>
      </c>
      <c r="M19" s="203">
        <f t="shared" si="1"/>
        <v>0</v>
      </c>
      <c r="N19" s="201">
        <v>0</v>
      </c>
      <c r="O19" s="203">
        <f t="shared" si="2"/>
        <v>0</v>
      </c>
      <c r="P19" s="202"/>
      <c r="Q19" s="207"/>
    </row>
    <row r="20" spans="1:17" ht="12" thickBot="1" x14ac:dyDescent="0.25">
      <c r="A20" s="204"/>
      <c r="B20" s="204"/>
      <c r="C20" s="208"/>
      <c r="D20" s="207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8"/>
      <c r="Q20" s="207"/>
    </row>
    <row r="21" spans="1:17" ht="12" thickBot="1" x14ac:dyDescent="0.25">
      <c r="A21" s="210" t="s">
        <v>0</v>
      </c>
      <c r="B21" s="451">
        <f>+B5+B7+B9+B11+B13</f>
        <v>0</v>
      </c>
      <c r="C21" s="451">
        <f t="shared" ref="C21:Q21" si="4">+C5+C7+C9+C11+C13</f>
        <v>863081533</v>
      </c>
      <c r="D21" s="451">
        <f t="shared" si="4"/>
        <v>54696949</v>
      </c>
      <c r="E21" s="451">
        <f t="shared" si="4"/>
        <v>178565428</v>
      </c>
      <c r="F21" s="451">
        <f t="shared" si="4"/>
        <v>0</v>
      </c>
      <c r="G21" s="451">
        <f t="shared" si="4"/>
        <v>1114655</v>
      </c>
      <c r="H21" s="451">
        <f t="shared" si="4"/>
        <v>1097458565</v>
      </c>
      <c r="I21" s="451">
        <f t="shared" si="4"/>
        <v>0</v>
      </c>
      <c r="J21" s="451">
        <f t="shared" si="4"/>
        <v>0</v>
      </c>
      <c r="K21" s="451">
        <f t="shared" si="4"/>
        <v>347994596</v>
      </c>
      <c r="L21" s="451">
        <f t="shared" si="4"/>
        <v>0</v>
      </c>
      <c r="M21" s="451">
        <f t="shared" si="4"/>
        <v>347994596</v>
      </c>
      <c r="N21" s="451">
        <f t="shared" si="4"/>
        <v>0</v>
      </c>
      <c r="O21" s="451">
        <f t="shared" si="4"/>
        <v>0</v>
      </c>
      <c r="P21" s="451">
        <f t="shared" si="4"/>
        <v>1445453161</v>
      </c>
      <c r="Q21" s="453">
        <f t="shared" si="4"/>
        <v>1</v>
      </c>
    </row>
    <row r="22" spans="1:17" x14ac:dyDescent="0.2">
      <c r="A22" s="19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</row>
  </sheetData>
  <mergeCells count="5">
    <mergeCell ref="P3:Q3"/>
    <mergeCell ref="B3:H3"/>
    <mergeCell ref="I3:M3"/>
    <mergeCell ref="A3:A4"/>
    <mergeCell ref="N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DEL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theme="9" tint="-0.249977111117893"/>
    <pageSetUpPr fitToPage="1"/>
  </sheetPr>
  <dimension ref="A1:V108"/>
  <sheetViews>
    <sheetView view="pageLayout" zoomScale="90" zoomScaleNormal="100" zoomScaleSheetLayoutView="70" zoomScalePageLayoutView="90" workbookViewId="0">
      <selection activeCell="D49" sqref="D49"/>
    </sheetView>
  </sheetViews>
  <sheetFormatPr baseColWidth="10" defaultColWidth="11.42578125" defaultRowHeight="12" x14ac:dyDescent="0.2"/>
  <cols>
    <col min="1" max="1" width="25" style="155" customWidth="1"/>
    <col min="2" max="2" width="16.28515625" style="155" bestFit="1" customWidth="1"/>
    <col min="3" max="3" width="8.7109375" style="155" customWidth="1"/>
    <col min="4" max="4" width="9.85546875" style="155" customWidth="1"/>
    <col min="5" max="5" width="8.7109375" style="155" customWidth="1"/>
    <col min="6" max="6" width="10.140625" style="155" customWidth="1"/>
    <col min="7" max="8" width="8.7109375" style="155" customWidth="1"/>
    <col min="9" max="9" width="10.85546875" style="155" customWidth="1"/>
    <col min="10" max="11" width="8.7109375" style="155" customWidth="1"/>
    <col min="12" max="12" width="9.5703125" style="155" customWidth="1"/>
    <col min="13" max="13" width="8.7109375" style="155" customWidth="1"/>
    <col min="14" max="14" width="10.140625" style="155" customWidth="1"/>
    <col min="15" max="16" width="8.7109375" style="155" customWidth="1"/>
    <col min="17" max="17" width="10.7109375" style="155" customWidth="1"/>
    <col min="18" max="18" width="8.7109375" style="155" customWidth="1"/>
    <col min="19" max="16384" width="11.42578125" style="155"/>
  </cols>
  <sheetData>
    <row r="1" spans="1:22" s="5" customFormat="1" x14ac:dyDescent="0.2">
      <c r="A1" s="180" t="s">
        <v>412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 x14ac:dyDescent="0.25">
      <c r="A2" s="182" t="s">
        <v>535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7" customHeight="1" x14ac:dyDescent="0.2">
      <c r="A3" s="516" t="s">
        <v>130</v>
      </c>
      <c r="B3" s="523" t="s">
        <v>131</v>
      </c>
      <c r="C3" s="518" t="s">
        <v>24</v>
      </c>
      <c r="D3" s="519"/>
      <c r="E3" s="519"/>
      <c r="F3" s="519"/>
      <c r="G3" s="519"/>
      <c r="H3" s="519"/>
      <c r="I3" s="520"/>
      <c r="J3" s="521" t="s">
        <v>111</v>
      </c>
      <c r="K3" s="514"/>
      <c r="L3" s="514"/>
      <c r="M3" s="514"/>
      <c r="N3" s="515"/>
      <c r="O3" s="522" t="s">
        <v>95</v>
      </c>
      <c r="P3" s="514"/>
      <c r="Q3" s="514" t="s">
        <v>0</v>
      </c>
      <c r="R3" s="515"/>
    </row>
    <row r="4" spans="1:22" ht="112.5" customHeight="1" thickBot="1" x14ac:dyDescent="0.25">
      <c r="A4" s="517"/>
      <c r="B4" s="524"/>
      <c r="C4" s="235" t="s">
        <v>238</v>
      </c>
      <c r="D4" s="236" t="s">
        <v>239</v>
      </c>
      <c r="E4" s="236" t="s">
        <v>240</v>
      </c>
      <c r="F4" s="236" t="s">
        <v>241</v>
      </c>
      <c r="G4" s="236" t="s">
        <v>242</v>
      </c>
      <c r="H4" s="236" t="s">
        <v>243</v>
      </c>
      <c r="I4" s="237" t="s">
        <v>108</v>
      </c>
      <c r="J4" s="235" t="s">
        <v>242</v>
      </c>
      <c r="K4" s="236" t="s">
        <v>243</v>
      </c>
      <c r="L4" s="236" t="s">
        <v>244</v>
      </c>
      <c r="M4" s="236" t="s">
        <v>245</v>
      </c>
      <c r="N4" s="237" t="s">
        <v>109</v>
      </c>
      <c r="O4" s="238" t="s">
        <v>246</v>
      </c>
      <c r="P4" s="236" t="s">
        <v>110</v>
      </c>
      <c r="Q4" s="239" t="s">
        <v>42</v>
      </c>
      <c r="R4" s="240" t="s">
        <v>94</v>
      </c>
    </row>
    <row r="5" spans="1:22" x14ac:dyDescent="0.2">
      <c r="A5" s="21" t="s">
        <v>132</v>
      </c>
      <c r="B5" s="60">
        <v>2019</v>
      </c>
      <c r="C5" s="108">
        <v>0</v>
      </c>
      <c r="D5" s="106"/>
      <c r="E5" s="106"/>
      <c r="F5" s="106"/>
      <c r="G5" s="106"/>
      <c r="H5" s="106"/>
      <c r="I5" s="111">
        <f t="shared" ref="I5:I6" si="0">+C5+D5+E5+F5+G5+H5</f>
        <v>0</v>
      </c>
      <c r="J5" s="108"/>
      <c r="K5" s="106"/>
      <c r="L5" s="106"/>
      <c r="M5" s="106"/>
      <c r="N5" s="111">
        <f t="shared" ref="N5:N6" si="1">+J5+K5+L5+M5</f>
        <v>0</v>
      </c>
      <c r="O5" s="105"/>
      <c r="P5" s="110">
        <f t="shared" ref="P5:P6" si="2">+O5</f>
        <v>0</v>
      </c>
      <c r="Q5" s="110">
        <f t="shared" ref="Q5:Q6" si="3">+I5+N5+P5</f>
        <v>0</v>
      </c>
      <c r="R5" s="107"/>
    </row>
    <row r="6" spans="1:22" x14ac:dyDescent="0.2">
      <c r="A6" s="24"/>
      <c r="B6" s="14">
        <v>2020</v>
      </c>
      <c r="C6" s="109">
        <v>0</v>
      </c>
      <c r="D6" s="110"/>
      <c r="E6" s="110"/>
      <c r="F6" s="110"/>
      <c r="G6" s="110"/>
      <c r="H6" s="110"/>
      <c r="I6" s="111">
        <f t="shared" si="0"/>
        <v>0</v>
      </c>
      <c r="J6" s="109"/>
      <c r="K6" s="110"/>
      <c r="L6" s="110"/>
      <c r="M6" s="110"/>
      <c r="N6" s="111">
        <f t="shared" si="1"/>
        <v>0</v>
      </c>
      <c r="O6" s="112"/>
      <c r="P6" s="110">
        <f t="shared" si="2"/>
        <v>0</v>
      </c>
      <c r="Q6" s="110">
        <f t="shared" si="3"/>
        <v>0</v>
      </c>
      <c r="R6" s="111"/>
    </row>
    <row r="7" spans="1:22" x14ac:dyDescent="0.2">
      <c r="A7" s="24"/>
      <c r="B7" s="14">
        <v>2021</v>
      </c>
      <c r="C7" s="113">
        <v>0</v>
      </c>
      <c r="D7" s="114"/>
      <c r="E7" s="114"/>
      <c r="F7" s="114"/>
      <c r="G7" s="114"/>
      <c r="H7" s="114"/>
      <c r="I7" s="111">
        <f>+C7+D7+E7+F7+G7+H7</f>
        <v>0</v>
      </c>
      <c r="J7" s="113"/>
      <c r="K7" s="114"/>
      <c r="L7" s="114"/>
      <c r="M7" s="114"/>
      <c r="N7" s="111">
        <f>+J7+K7+L7+M7</f>
        <v>0</v>
      </c>
      <c r="O7" s="116"/>
      <c r="P7" s="110">
        <f>+O7</f>
        <v>0</v>
      </c>
      <c r="Q7" s="110">
        <f>+I7+N7+P7</f>
        <v>0</v>
      </c>
      <c r="R7" s="115"/>
    </row>
    <row r="8" spans="1:22" ht="12.75" thickBot="1" x14ac:dyDescent="0.25">
      <c r="A8" s="88"/>
      <c r="B8" s="104" t="s">
        <v>413</v>
      </c>
      <c r="C8" s="117"/>
      <c r="D8" s="118"/>
      <c r="E8" s="118"/>
      <c r="F8" s="118"/>
      <c r="G8" s="118"/>
      <c r="H8" s="118"/>
      <c r="I8" s="119"/>
      <c r="J8" s="117"/>
      <c r="K8" s="118"/>
      <c r="L8" s="118"/>
      <c r="M8" s="118"/>
      <c r="N8" s="119"/>
      <c r="O8" s="120"/>
      <c r="P8" s="118"/>
      <c r="Q8" s="118"/>
      <c r="R8" s="119"/>
    </row>
    <row r="9" spans="1:22" x14ac:dyDescent="0.2">
      <c r="A9" s="4" t="s">
        <v>133</v>
      </c>
      <c r="B9" s="60">
        <v>2019</v>
      </c>
      <c r="C9" s="121">
        <v>0</v>
      </c>
      <c r="D9" s="122"/>
      <c r="E9" s="122"/>
      <c r="F9" s="122"/>
      <c r="G9" s="122"/>
      <c r="H9" s="122"/>
      <c r="I9" s="111">
        <f t="shared" ref="I9:I10" si="4">+C9+D9+E9+F9+G9+H9</f>
        <v>0</v>
      </c>
      <c r="J9" s="121"/>
      <c r="K9" s="122"/>
      <c r="L9" s="122"/>
      <c r="M9" s="122"/>
      <c r="N9" s="111">
        <f t="shared" ref="N9:N10" si="5">+J9+K9+L9+M9</f>
        <v>0</v>
      </c>
      <c r="O9" s="124"/>
      <c r="P9" s="110">
        <f t="shared" ref="P9:P10" si="6">+O9</f>
        <v>0</v>
      </c>
      <c r="Q9" s="110">
        <f t="shared" ref="Q9:Q10" si="7">+I9+N9+P9</f>
        <v>0</v>
      </c>
      <c r="R9" s="123"/>
    </row>
    <row r="10" spans="1:22" x14ac:dyDescent="0.2">
      <c r="A10" s="24"/>
      <c r="B10" s="14">
        <v>2020</v>
      </c>
      <c r="C10" s="109">
        <v>0</v>
      </c>
      <c r="D10" s="110"/>
      <c r="E10" s="110"/>
      <c r="F10" s="110"/>
      <c r="G10" s="110"/>
      <c r="H10" s="110"/>
      <c r="I10" s="111">
        <f t="shared" si="4"/>
        <v>0</v>
      </c>
      <c r="J10" s="109"/>
      <c r="K10" s="110"/>
      <c r="L10" s="110"/>
      <c r="M10" s="110"/>
      <c r="N10" s="111">
        <f t="shared" si="5"/>
        <v>0</v>
      </c>
      <c r="O10" s="112"/>
      <c r="P10" s="110">
        <f t="shared" si="6"/>
        <v>0</v>
      </c>
      <c r="Q10" s="110">
        <f t="shared" si="7"/>
        <v>0</v>
      </c>
      <c r="R10" s="111"/>
    </row>
    <row r="11" spans="1:22" x14ac:dyDescent="0.2">
      <c r="A11" s="24"/>
      <c r="B11" s="14">
        <v>2021</v>
      </c>
      <c r="C11" s="109">
        <v>0</v>
      </c>
      <c r="D11" s="110"/>
      <c r="E11" s="110"/>
      <c r="F11" s="110"/>
      <c r="G11" s="110"/>
      <c r="H11" s="110"/>
      <c r="I11" s="111">
        <f>+C11+D11+E11+F11+G11+H11</f>
        <v>0</v>
      </c>
      <c r="J11" s="109"/>
      <c r="K11" s="110"/>
      <c r="L11" s="110"/>
      <c r="M11" s="110"/>
      <c r="N11" s="111">
        <f>+J11+K11+L11+M11</f>
        <v>0</v>
      </c>
      <c r="O11" s="112"/>
      <c r="P11" s="110">
        <f>+O11</f>
        <v>0</v>
      </c>
      <c r="Q11" s="110">
        <f>+I11+N11+P11</f>
        <v>0</v>
      </c>
      <c r="R11" s="111"/>
    </row>
    <row r="12" spans="1:22" ht="12.75" thickBot="1" x14ac:dyDescent="0.25">
      <c r="A12" s="26"/>
      <c r="B12" s="104" t="s">
        <v>413</v>
      </c>
      <c r="C12" s="117"/>
      <c r="D12" s="125"/>
      <c r="E12" s="125"/>
      <c r="F12" s="125" t="s">
        <v>97</v>
      </c>
      <c r="G12" s="125"/>
      <c r="H12" s="118"/>
      <c r="I12" s="119"/>
      <c r="J12" s="117"/>
      <c r="K12" s="118"/>
      <c r="L12" s="118"/>
      <c r="M12" s="118"/>
      <c r="N12" s="119"/>
      <c r="O12" s="120"/>
      <c r="P12" s="118"/>
      <c r="Q12" s="118"/>
      <c r="R12" s="119"/>
    </row>
    <row r="13" spans="1:22" x14ac:dyDescent="0.2">
      <c r="A13" s="21" t="s">
        <v>134</v>
      </c>
      <c r="B13" s="60">
        <v>2019</v>
      </c>
      <c r="C13" s="108">
        <v>0</v>
      </c>
      <c r="D13" s="106">
        <v>17971100</v>
      </c>
      <c r="E13" s="106">
        <v>40000</v>
      </c>
      <c r="F13" s="106">
        <v>24797815</v>
      </c>
      <c r="G13" s="106"/>
      <c r="H13" s="106">
        <v>177892</v>
      </c>
      <c r="I13" s="111">
        <f t="shared" ref="I13:I14" si="8">+C13+D13+E13+F13+G13+H13</f>
        <v>42986807</v>
      </c>
      <c r="J13" s="108"/>
      <c r="K13" s="106"/>
      <c r="L13" s="106">
        <v>19265060</v>
      </c>
      <c r="M13" s="106"/>
      <c r="N13" s="111">
        <f t="shared" ref="N13:N14" si="9">+J13+K13+L13+M13</f>
        <v>19265060</v>
      </c>
      <c r="O13" s="105"/>
      <c r="P13" s="110">
        <f t="shared" ref="P13:P14" si="10">+O13</f>
        <v>0</v>
      </c>
      <c r="Q13" s="110">
        <f t="shared" ref="Q13:Q14" si="11">+I13+N13+P13</f>
        <v>62251867</v>
      </c>
      <c r="R13" s="107"/>
    </row>
    <row r="14" spans="1:22" x14ac:dyDescent="0.2">
      <c r="A14" s="24"/>
      <c r="B14" s="14">
        <v>2020</v>
      </c>
      <c r="C14" s="109">
        <v>0</v>
      </c>
      <c r="D14" s="110">
        <v>14217476</v>
      </c>
      <c r="E14" s="110">
        <v>9826</v>
      </c>
      <c r="F14" s="110">
        <v>17077572</v>
      </c>
      <c r="G14" s="110">
        <v>10450</v>
      </c>
      <c r="H14" s="110">
        <v>180626</v>
      </c>
      <c r="I14" s="111">
        <f t="shared" si="8"/>
        <v>31495950</v>
      </c>
      <c r="J14" s="109"/>
      <c r="K14" s="110"/>
      <c r="L14" s="110">
        <v>12321852</v>
      </c>
      <c r="M14" s="110"/>
      <c r="N14" s="111">
        <f t="shared" si="9"/>
        <v>12321852</v>
      </c>
      <c r="O14" s="112"/>
      <c r="P14" s="110">
        <f t="shared" si="10"/>
        <v>0</v>
      </c>
      <c r="Q14" s="110">
        <f t="shared" si="11"/>
        <v>43817802</v>
      </c>
      <c r="R14" s="111"/>
    </row>
    <row r="15" spans="1:22" x14ac:dyDescent="0.2">
      <c r="A15" s="24"/>
      <c r="B15" s="14">
        <v>2021</v>
      </c>
      <c r="C15" s="109">
        <v>0</v>
      </c>
      <c r="D15" s="110">
        <v>14326214</v>
      </c>
      <c r="E15" s="110">
        <v>75905</v>
      </c>
      <c r="F15" s="110">
        <v>11705298</v>
      </c>
      <c r="G15" s="110">
        <v>0</v>
      </c>
      <c r="H15" s="110">
        <v>0</v>
      </c>
      <c r="I15" s="111">
        <f>+C15+D15+E15+F15+G15+H15</f>
        <v>26107417</v>
      </c>
      <c r="J15" s="109">
        <v>0</v>
      </c>
      <c r="K15" s="110">
        <v>0</v>
      </c>
      <c r="L15" s="110">
        <v>7282718</v>
      </c>
      <c r="M15" s="110">
        <v>0</v>
      </c>
      <c r="N15" s="111">
        <f>+J15+K15+L15+M15</f>
        <v>7282718</v>
      </c>
      <c r="O15" s="112">
        <v>0</v>
      </c>
      <c r="P15" s="110">
        <f>+O15</f>
        <v>0</v>
      </c>
      <c r="Q15" s="110">
        <f>+I15+N15+P15</f>
        <v>33390135</v>
      </c>
      <c r="R15" s="111"/>
    </row>
    <row r="16" spans="1:22" ht="12.75" thickBot="1" x14ac:dyDescent="0.25">
      <c r="A16" s="26"/>
      <c r="B16" s="104" t="s">
        <v>413</v>
      </c>
      <c r="C16" s="117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9"/>
      <c r="O16" s="120"/>
      <c r="P16" s="118"/>
      <c r="Q16" s="118"/>
      <c r="R16" s="119"/>
    </row>
    <row r="17" spans="1:18" x14ac:dyDescent="0.2">
      <c r="A17" s="21" t="s">
        <v>247</v>
      </c>
      <c r="B17" s="60">
        <v>2019</v>
      </c>
      <c r="C17" s="108">
        <v>0</v>
      </c>
      <c r="D17" s="106"/>
      <c r="E17" s="106"/>
      <c r="F17" s="106"/>
      <c r="G17" s="106"/>
      <c r="H17" s="106"/>
      <c r="I17" s="111">
        <f t="shared" ref="I17:I18" si="12">+C17+D17+E17+F17+G17+H17</f>
        <v>0</v>
      </c>
      <c r="J17" s="108"/>
      <c r="K17" s="106"/>
      <c r="L17" s="106"/>
      <c r="M17" s="106"/>
      <c r="N17" s="111">
        <f t="shared" ref="N17:N18" si="13">+J17+K17+L17+M17</f>
        <v>0</v>
      </c>
      <c r="O17" s="105"/>
      <c r="P17" s="110">
        <f t="shared" ref="P17:P18" si="14">+O17</f>
        <v>0</v>
      </c>
      <c r="Q17" s="110">
        <f t="shared" ref="Q17:Q18" si="15">+I17+N17+P17</f>
        <v>0</v>
      </c>
      <c r="R17" s="107"/>
    </row>
    <row r="18" spans="1:18" x14ac:dyDescent="0.2">
      <c r="A18" s="24"/>
      <c r="B18" s="14">
        <v>2020</v>
      </c>
      <c r="C18" s="109">
        <v>0</v>
      </c>
      <c r="D18" s="110"/>
      <c r="E18" s="110"/>
      <c r="F18" s="110"/>
      <c r="G18" s="110"/>
      <c r="H18" s="110"/>
      <c r="I18" s="111">
        <f t="shared" si="12"/>
        <v>0</v>
      </c>
      <c r="J18" s="109"/>
      <c r="K18" s="110"/>
      <c r="L18" s="110"/>
      <c r="M18" s="110"/>
      <c r="N18" s="111">
        <f t="shared" si="13"/>
        <v>0</v>
      </c>
      <c r="O18" s="112"/>
      <c r="P18" s="110">
        <f t="shared" si="14"/>
        <v>0</v>
      </c>
      <c r="Q18" s="110">
        <f t="shared" si="15"/>
        <v>0</v>
      </c>
      <c r="R18" s="111"/>
    </row>
    <row r="19" spans="1:18" x14ac:dyDescent="0.2">
      <c r="A19" s="24"/>
      <c r="B19" s="14">
        <v>2021</v>
      </c>
      <c r="C19" s="109">
        <v>0</v>
      </c>
      <c r="D19" s="110"/>
      <c r="E19" s="110">
        <v>0</v>
      </c>
      <c r="F19" s="110"/>
      <c r="G19" s="110"/>
      <c r="H19" s="110"/>
      <c r="I19" s="111">
        <f>+C19+D19+E19+F19+G19+H19</f>
        <v>0</v>
      </c>
      <c r="J19" s="109"/>
      <c r="K19" s="110"/>
      <c r="L19" s="110"/>
      <c r="M19" s="110"/>
      <c r="N19" s="111">
        <f>+J19+K19+L19+M19</f>
        <v>0</v>
      </c>
      <c r="O19" s="112"/>
      <c r="P19" s="110">
        <f>+O19</f>
        <v>0</v>
      </c>
      <c r="Q19" s="110">
        <f>+I19+N19+P19</f>
        <v>0</v>
      </c>
      <c r="R19" s="111"/>
    </row>
    <row r="20" spans="1:18" ht="12.75" thickBot="1" x14ac:dyDescent="0.25">
      <c r="A20" s="26"/>
      <c r="B20" s="104" t="s">
        <v>413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9"/>
      <c r="O20" s="120"/>
      <c r="P20" s="118"/>
      <c r="Q20" s="118"/>
      <c r="R20" s="119"/>
    </row>
    <row r="21" spans="1:18" x14ac:dyDescent="0.2">
      <c r="A21" s="21" t="s">
        <v>248</v>
      </c>
      <c r="B21" s="60">
        <v>2019</v>
      </c>
      <c r="C21" s="108">
        <v>0</v>
      </c>
      <c r="D21" s="106"/>
      <c r="E21" s="106">
        <v>1200000</v>
      </c>
      <c r="F21" s="106">
        <v>2206903</v>
      </c>
      <c r="G21" s="106"/>
      <c r="H21" s="106"/>
      <c r="I21" s="111">
        <f t="shared" ref="I21:I22" si="16">+C21+D21+E21+F21+G21+H21</f>
        <v>3406903</v>
      </c>
      <c r="J21" s="108"/>
      <c r="K21" s="106"/>
      <c r="L21" s="106"/>
      <c r="M21" s="106"/>
      <c r="N21" s="111">
        <f t="shared" ref="N21:N22" si="17">+J21+K21+L21+M21</f>
        <v>0</v>
      </c>
      <c r="O21" s="105"/>
      <c r="P21" s="110">
        <f t="shared" ref="P21:P22" si="18">+O21</f>
        <v>0</v>
      </c>
      <c r="Q21" s="110">
        <f t="shared" ref="Q21:Q22" si="19">+I21+N21+P21</f>
        <v>3406903</v>
      </c>
      <c r="R21" s="107"/>
    </row>
    <row r="22" spans="1:18" x14ac:dyDescent="0.2">
      <c r="A22" s="24"/>
      <c r="B22" s="14">
        <v>2020</v>
      </c>
      <c r="C22" s="109">
        <v>0</v>
      </c>
      <c r="D22" s="110">
        <v>4125</v>
      </c>
      <c r="E22" s="110">
        <v>1097234</v>
      </c>
      <c r="F22" s="110">
        <v>1408402</v>
      </c>
      <c r="G22" s="110"/>
      <c r="H22" s="110"/>
      <c r="I22" s="111">
        <f t="shared" si="16"/>
        <v>2509761</v>
      </c>
      <c r="J22" s="109"/>
      <c r="K22" s="110"/>
      <c r="L22" s="110">
        <v>92781</v>
      </c>
      <c r="M22" s="110"/>
      <c r="N22" s="111">
        <f t="shared" si="17"/>
        <v>92781</v>
      </c>
      <c r="O22" s="112"/>
      <c r="P22" s="110">
        <f t="shared" si="18"/>
        <v>0</v>
      </c>
      <c r="Q22" s="110">
        <f t="shared" si="19"/>
        <v>2602542</v>
      </c>
      <c r="R22" s="111"/>
    </row>
    <row r="23" spans="1:18" x14ac:dyDescent="0.2">
      <c r="A23" s="24"/>
      <c r="B23" s="14">
        <v>2021</v>
      </c>
      <c r="C23" s="109">
        <v>0</v>
      </c>
      <c r="D23" s="110">
        <v>0</v>
      </c>
      <c r="E23" s="110">
        <v>1200000</v>
      </c>
      <c r="F23" s="110">
        <v>707405</v>
      </c>
      <c r="G23" s="110">
        <v>0</v>
      </c>
      <c r="H23" s="110">
        <v>0</v>
      </c>
      <c r="I23" s="111">
        <f>+C23+D23+E23+F23+G23+H23</f>
        <v>1907405</v>
      </c>
      <c r="J23" s="109"/>
      <c r="K23" s="110"/>
      <c r="L23" s="110"/>
      <c r="M23" s="110"/>
      <c r="N23" s="111">
        <f>+J23+K23+L23+M23</f>
        <v>0</v>
      </c>
      <c r="O23" s="112"/>
      <c r="P23" s="110">
        <f>+O23</f>
        <v>0</v>
      </c>
      <c r="Q23" s="110">
        <f>+I23+N23+P23</f>
        <v>1907405</v>
      </c>
      <c r="R23" s="111"/>
    </row>
    <row r="24" spans="1:18" ht="12.75" thickBot="1" x14ac:dyDescent="0.25">
      <c r="A24" s="26"/>
      <c r="B24" s="104" t="s">
        <v>413</v>
      </c>
      <c r="C24" s="117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9"/>
      <c r="O24" s="120"/>
      <c r="P24" s="118"/>
      <c r="Q24" s="118"/>
      <c r="R24" s="119"/>
    </row>
    <row r="25" spans="1:18" x14ac:dyDescent="0.2">
      <c r="A25" s="21" t="s">
        <v>249</v>
      </c>
      <c r="B25" s="60">
        <v>2019</v>
      </c>
      <c r="C25" s="108">
        <v>0</v>
      </c>
      <c r="D25" s="106"/>
      <c r="E25" s="106"/>
      <c r="F25" s="106"/>
      <c r="G25" s="106"/>
      <c r="H25" s="106"/>
      <c r="I25" s="111">
        <f t="shared" ref="I25:I26" si="20">+C25+D25+E25+F25+G25+H25</f>
        <v>0</v>
      </c>
      <c r="J25" s="108"/>
      <c r="K25" s="106"/>
      <c r="L25" s="106"/>
      <c r="M25" s="106"/>
      <c r="N25" s="111">
        <f t="shared" ref="N25:N26" si="21">+J25+K25+L25+M25</f>
        <v>0</v>
      </c>
      <c r="O25" s="105"/>
      <c r="P25" s="110">
        <f t="shared" ref="P25:P26" si="22">+O25</f>
        <v>0</v>
      </c>
      <c r="Q25" s="110">
        <f t="shared" ref="Q25:Q26" si="23">+I25+N25+P25</f>
        <v>0</v>
      </c>
      <c r="R25" s="107"/>
    </row>
    <row r="26" spans="1:18" x14ac:dyDescent="0.2">
      <c r="A26" s="24"/>
      <c r="B26" s="14">
        <v>2020</v>
      </c>
      <c r="C26" s="109">
        <v>0</v>
      </c>
      <c r="D26" s="110"/>
      <c r="E26" s="110"/>
      <c r="F26" s="110"/>
      <c r="G26" s="110"/>
      <c r="H26" s="110"/>
      <c r="I26" s="111">
        <f t="shared" si="20"/>
        <v>0</v>
      </c>
      <c r="J26" s="109"/>
      <c r="K26" s="110"/>
      <c r="L26" s="110"/>
      <c r="M26" s="110"/>
      <c r="N26" s="111">
        <f t="shared" si="21"/>
        <v>0</v>
      </c>
      <c r="O26" s="112"/>
      <c r="P26" s="110">
        <f t="shared" si="22"/>
        <v>0</v>
      </c>
      <c r="Q26" s="110">
        <f t="shared" si="23"/>
        <v>0</v>
      </c>
      <c r="R26" s="111"/>
    </row>
    <row r="27" spans="1:18" x14ac:dyDescent="0.2">
      <c r="A27" s="24"/>
      <c r="B27" s="14">
        <v>2021</v>
      </c>
      <c r="C27" s="109">
        <v>0</v>
      </c>
      <c r="D27" s="110"/>
      <c r="E27" s="110"/>
      <c r="F27" s="110"/>
      <c r="G27" s="110"/>
      <c r="H27" s="110"/>
      <c r="I27" s="111">
        <f>+C27+D27+E27+F27+G27+H27</f>
        <v>0</v>
      </c>
      <c r="J27" s="109"/>
      <c r="K27" s="110"/>
      <c r="L27" s="110"/>
      <c r="M27" s="110"/>
      <c r="N27" s="111">
        <f>+J27+K27+L27+M27</f>
        <v>0</v>
      </c>
      <c r="O27" s="112"/>
      <c r="P27" s="110">
        <f>+O27</f>
        <v>0</v>
      </c>
      <c r="Q27" s="110">
        <f>+I27+N27+P27</f>
        <v>0</v>
      </c>
      <c r="R27" s="111"/>
    </row>
    <row r="28" spans="1:18" ht="12.75" thickBot="1" x14ac:dyDescent="0.25">
      <c r="A28" s="26"/>
      <c r="B28" s="104" t="s">
        <v>413</v>
      </c>
      <c r="C28" s="117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9"/>
      <c r="O28" s="120"/>
      <c r="P28" s="118"/>
      <c r="Q28" s="118"/>
      <c r="R28" s="119"/>
    </row>
    <row r="29" spans="1:18" x14ac:dyDescent="0.2">
      <c r="A29" s="21" t="s">
        <v>250</v>
      </c>
      <c r="B29" s="60">
        <v>2019</v>
      </c>
      <c r="C29" s="108">
        <v>0</v>
      </c>
      <c r="D29" s="106">
        <v>374186</v>
      </c>
      <c r="E29" s="106"/>
      <c r="F29" s="106">
        <v>1040135</v>
      </c>
      <c r="G29" s="106"/>
      <c r="H29" s="106"/>
      <c r="I29" s="111">
        <f t="shared" ref="I29:I30" si="24">+C29+D29+E29+F29+G29+H29</f>
        <v>1414321</v>
      </c>
      <c r="J29" s="108"/>
      <c r="K29" s="106"/>
      <c r="L29" s="106"/>
      <c r="M29" s="106"/>
      <c r="N29" s="111">
        <f t="shared" ref="N29:N30" si="25">+J29+K29+L29+M29</f>
        <v>0</v>
      </c>
      <c r="O29" s="105"/>
      <c r="P29" s="110">
        <f t="shared" ref="P29:P30" si="26">+O29</f>
        <v>0</v>
      </c>
      <c r="Q29" s="110">
        <f t="shared" ref="Q29:Q30" si="27">+I29+N29+P29</f>
        <v>1414321</v>
      </c>
      <c r="R29" s="107"/>
    </row>
    <row r="30" spans="1:18" x14ac:dyDescent="0.2">
      <c r="A30" s="24"/>
      <c r="B30" s="14">
        <v>2020</v>
      </c>
      <c r="C30" s="109">
        <v>0</v>
      </c>
      <c r="D30" s="110">
        <v>372086</v>
      </c>
      <c r="E30" s="110"/>
      <c r="F30" s="110">
        <v>929018</v>
      </c>
      <c r="G30" s="110"/>
      <c r="H30" s="110"/>
      <c r="I30" s="111">
        <f t="shared" si="24"/>
        <v>1301104</v>
      </c>
      <c r="J30" s="109"/>
      <c r="K30" s="110"/>
      <c r="L30" s="110"/>
      <c r="M30" s="110"/>
      <c r="N30" s="111">
        <f t="shared" si="25"/>
        <v>0</v>
      </c>
      <c r="O30" s="112"/>
      <c r="P30" s="110">
        <f t="shared" si="26"/>
        <v>0</v>
      </c>
      <c r="Q30" s="110">
        <f t="shared" si="27"/>
        <v>1301104</v>
      </c>
      <c r="R30" s="111"/>
    </row>
    <row r="31" spans="1:18" x14ac:dyDescent="0.2">
      <c r="A31" s="24"/>
      <c r="B31" s="14">
        <v>2021</v>
      </c>
      <c r="C31" s="109">
        <v>0</v>
      </c>
      <c r="D31" s="110">
        <v>338691</v>
      </c>
      <c r="E31" s="110">
        <v>0</v>
      </c>
      <c r="F31" s="110">
        <v>540136</v>
      </c>
      <c r="G31" s="110"/>
      <c r="H31" s="110"/>
      <c r="I31" s="111">
        <f>+C31+D31+E31+F31+G31+H31</f>
        <v>878827</v>
      </c>
      <c r="J31" s="109"/>
      <c r="K31" s="110"/>
      <c r="L31" s="110"/>
      <c r="M31" s="110"/>
      <c r="N31" s="111">
        <f>+J31+K31+L31+M31</f>
        <v>0</v>
      </c>
      <c r="O31" s="112"/>
      <c r="P31" s="110">
        <f>+O31</f>
        <v>0</v>
      </c>
      <c r="Q31" s="110">
        <f>+I31+N31+P31</f>
        <v>878827</v>
      </c>
      <c r="R31" s="111"/>
    </row>
    <row r="32" spans="1:18" ht="12.75" thickBot="1" x14ac:dyDescent="0.25">
      <c r="A32" s="26"/>
      <c r="B32" s="104" t="s">
        <v>413</v>
      </c>
      <c r="C32" s="117"/>
      <c r="D32" s="118"/>
      <c r="E32" s="118"/>
      <c r="F32" s="118"/>
      <c r="G32" s="118"/>
      <c r="H32" s="118"/>
      <c r="I32" s="119"/>
      <c r="J32" s="117"/>
      <c r="K32" s="118"/>
      <c r="L32" s="118"/>
      <c r="M32" s="118"/>
      <c r="N32" s="119"/>
      <c r="O32" s="120"/>
      <c r="P32" s="118"/>
      <c r="Q32" s="118"/>
      <c r="R32" s="119"/>
    </row>
    <row r="33" spans="1:18" x14ac:dyDescent="0.2">
      <c r="A33" s="21" t="s">
        <v>251</v>
      </c>
      <c r="B33" s="60">
        <v>2019</v>
      </c>
      <c r="C33" s="108">
        <v>0</v>
      </c>
      <c r="D33" s="106"/>
      <c r="E33" s="106"/>
      <c r="F33" s="106"/>
      <c r="G33" s="106"/>
      <c r="H33" s="106"/>
      <c r="I33" s="111">
        <f t="shared" ref="I33:I34" si="28">+C33+D33+E33+F33+G33+H33</f>
        <v>0</v>
      </c>
      <c r="J33" s="108"/>
      <c r="K33" s="106"/>
      <c r="L33" s="106"/>
      <c r="M33" s="106"/>
      <c r="N33" s="111">
        <f t="shared" ref="N33:N34" si="29">+J33+K33+L33+M33</f>
        <v>0</v>
      </c>
      <c r="O33" s="105"/>
      <c r="P33" s="110">
        <f t="shared" ref="P33:P34" si="30">+O33</f>
        <v>0</v>
      </c>
      <c r="Q33" s="110">
        <f t="shared" ref="Q33:Q34" si="31">+I33+N33+P33</f>
        <v>0</v>
      </c>
      <c r="R33" s="107"/>
    </row>
    <row r="34" spans="1:18" x14ac:dyDescent="0.2">
      <c r="A34" s="24"/>
      <c r="B34" s="14">
        <v>2020</v>
      </c>
      <c r="C34" s="109">
        <v>0</v>
      </c>
      <c r="D34" s="110"/>
      <c r="E34" s="110"/>
      <c r="F34" s="110">
        <v>173351</v>
      </c>
      <c r="G34" s="110"/>
      <c r="H34" s="110"/>
      <c r="I34" s="111">
        <f t="shared" si="28"/>
        <v>173351</v>
      </c>
      <c r="J34" s="109"/>
      <c r="K34" s="110"/>
      <c r="L34" s="110">
        <v>200000</v>
      </c>
      <c r="M34" s="110"/>
      <c r="N34" s="111">
        <f t="shared" si="29"/>
        <v>200000</v>
      </c>
      <c r="O34" s="112"/>
      <c r="P34" s="110">
        <f t="shared" si="30"/>
        <v>0</v>
      </c>
      <c r="Q34" s="110">
        <f t="shared" si="31"/>
        <v>373351</v>
      </c>
      <c r="R34" s="111"/>
    </row>
    <row r="35" spans="1:18" x14ac:dyDescent="0.2">
      <c r="A35" s="24"/>
      <c r="B35" s="14">
        <v>2021</v>
      </c>
      <c r="C35" s="109">
        <v>0</v>
      </c>
      <c r="D35" s="110"/>
      <c r="E35" s="110"/>
      <c r="F35" s="110"/>
      <c r="G35" s="110"/>
      <c r="H35" s="110"/>
      <c r="I35" s="111">
        <f>+C35+D35+E35+F35+G35+H35</f>
        <v>0</v>
      </c>
      <c r="J35" s="109"/>
      <c r="K35" s="110"/>
      <c r="L35" s="110">
        <v>10000000</v>
      </c>
      <c r="M35" s="110"/>
      <c r="N35" s="111">
        <f>+J35+K35+L35+M35</f>
        <v>10000000</v>
      </c>
      <c r="O35" s="112"/>
      <c r="P35" s="110">
        <f>+O35</f>
        <v>0</v>
      </c>
      <c r="Q35" s="110">
        <f>+I35+N35+P35</f>
        <v>10000000</v>
      </c>
      <c r="R35" s="111"/>
    </row>
    <row r="36" spans="1:18" ht="12.75" thickBot="1" x14ac:dyDescent="0.25">
      <c r="A36" s="26"/>
      <c r="B36" s="104" t="s">
        <v>413</v>
      </c>
      <c r="C36" s="117"/>
      <c r="D36" s="118"/>
      <c r="E36" s="118"/>
      <c r="F36" s="118"/>
      <c r="G36" s="118"/>
      <c r="H36" s="118"/>
      <c r="I36" s="119"/>
      <c r="J36" s="117"/>
      <c r="K36" s="118"/>
      <c r="L36" s="118"/>
      <c r="M36" s="118"/>
      <c r="N36" s="119"/>
      <c r="O36" s="120"/>
      <c r="P36" s="118"/>
      <c r="Q36" s="118"/>
      <c r="R36" s="119"/>
    </row>
    <row r="37" spans="1:18" x14ac:dyDescent="0.2">
      <c r="A37" s="21" t="s">
        <v>252</v>
      </c>
      <c r="B37" s="60">
        <v>2019</v>
      </c>
      <c r="C37" s="108">
        <v>0</v>
      </c>
      <c r="D37" s="106">
        <v>396100</v>
      </c>
      <c r="E37" s="106"/>
      <c r="F37" s="106">
        <v>138933</v>
      </c>
      <c r="G37" s="106"/>
      <c r="H37" s="106"/>
      <c r="I37" s="111">
        <f t="shared" ref="I37:I38" si="32">+C37+D37+E37+F37+G37+H37</f>
        <v>535033</v>
      </c>
      <c r="J37" s="108"/>
      <c r="K37" s="106"/>
      <c r="L37" s="106">
        <v>4201084</v>
      </c>
      <c r="M37" s="106"/>
      <c r="N37" s="111">
        <f t="shared" ref="N37:N38" si="33">+J37+K37+L37+M37</f>
        <v>4201084</v>
      </c>
      <c r="O37" s="105"/>
      <c r="P37" s="110">
        <f t="shared" ref="P37:P38" si="34">+O37</f>
        <v>0</v>
      </c>
      <c r="Q37" s="110">
        <f t="shared" ref="Q37:Q38" si="35">+I37+N37+P37</f>
        <v>4736117</v>
      </c>
      <c r="R37" s="107"/>
    </row>
    <row r="38" spans="1:18" x14ac:dyDescent="0.2">
      <c r="A38" s="24"/>
      <c r="B38" s="14">
        <v>2020</v>
      </c>
      <c r="C38" s="109">
        <v>0</v>
      </c>
      <c r="D38" s="110">
        <v>394000</v>
      </c>
      <c r="E38" s="110">
        <v>2766</v>
      </c>
      <c r="F38" s="110">
        <v>255085</v>
      </c>
      <c r="G38" s="110"/>
      <c r="H38" s="110"/>
      <c r="I38" s="111">
        <f t="shared" si="32"/>
        <v>651851</v>
      </c>
      <c r="J38" s="109"/>
      <c r="K38" s="110"/>
      <c r="L38" s="110">
        <v>822268</v>
      </c>
      <c r="M38" s="110"/>
      <c r="N38" s="111">
        <f t="shared" si="33"/>
        <v>822268</v>
      </c>
      <c r="O38" s="112"/>
      <c r="P38" s="110">
        <f t="shared" si="34"/>
        <v>0</v>
      </c>
      <c r="Q38" s="110">
        <f t="shared" si="35"/>
        <v>1474119</v>
      </c>
      <c r="R38" s="111"/>
    </row>
    <row r="39" spans="1:18" x14ac:dyDescent="0.2">
      <c r="A39" s="24"/>
      <c r="B39" s="14">
        <v>2021</v>
      </c>
      <c r="C39" s="109">
        <v>0</v>
      </c>
      <c r="D39" s="110">
        <v>351854</v>
      </c>
      <c r="E39" s="110"/>
      <c r="F39" s="110">
        <v>86204</v>
      </c>
      <c r="G39" s="110"/>
      <c r="H39" s="110"/>
      <c r="I39" s="111">
        <f>+C39+D39+E39+F39+G39+H39</f>
        <v>438058</v>
      </c>
      <c r="J39" s="109"/>
      <c r="K39" s="110"/>
      <c r="L39" s="110">
        <v>699999</v>
      </c>
      <c r="M39" s="110"/>
      <c r="N39" s="111">
        <f>+J39+K39+L39+M39</f>
        <v>699999</v>
      </c>
      <c r="O39" s="112"/>
      <c r="P39" s="110">
        <f>+O39</f>
        <v>0</v>
      </c>
      <c r="Q39" s="110">
        <f>+I39+N39+P39</f>
        <v>1138057</v>
      </c>
      <c r="R39" s="111"/>
    </row>
    <row r="40" spans="1:18" ht="12.75" thickBot="1" x14ac:dyDescent="0.25">
      <c r="A40" s="26"/>
      <c r="B40" s="104" t="s">
        <v>413</v>
      </c>
      <c r="C40" s="117"/>
      <c r="D40" s="118"/>
      <c r="E40" s="118"/>
      <c r="F40" s="118"/>
      <c r="G40" s="118"/>
      <c r="H40" s="118"/>
      <c r="I40" s="119"/>
      <c r="J40" s="117"/>
      <c r="K40" s="118"/>
      <c r="L40" s="118"/>
      <c r="M40" s="118"/>
      <c r="N40" s="119"/>
      <c r="O40" s="120"/>
      <c r="P40" s="118"/>
      <c r="Q40" s="118"/>
      <c r="R40" s="119"/>
    </row>
    <row r="41" spans="1:18" x14ac:dyDescent="0.2">
      <c r="A41" s="21" t="s">
        <v>253</v>
      </c>
      <c r="B41" s="60">
        <v>2019</v>
      </c>
      <c r="C41" s="108">
        <v>0</v>
      </c>
      <c r="D41" s="106">
        <v>7558753</v>
      </c>
      <c r="E41" s="106"/>
      <c r="F41" s="106">
        <v>2169876</v>
      </c>
      <c r="G41" s="106"/>
      <c r="H41" s="106"/>
      <c r="I41" s="111">
        <f t="shared" ref="I41:I42" si="36">+C41+D41+E41+F41+G41+H41</f>
        <v>9728629</v>
      </c>
      <c r="J41" s="108"/>
      <c r="K41" s="106"/>
      <c r="L41" s="106">
        <v>77097340</v>
      </c>
      <c r="M41" s="106"/>
      <c r="N41" s="111">
        <f t="shared" ref="N41:N42" si="37">+J41+K41+L41+M41</f>
        <v>77097340</v>
      </c>
      <c r="O41" s="105"/>
      <c r="P41" s="110">
        <f t="shared" ref="P41:P42" si="38">+O41</f>
        <v>0</v>
      </c>
      <c r="Q41" s="110">
        <f t="shared" ref="Q41:Q42" si="39">+I41+N41+P41</f>
        <v>86825969</v>
      </c>
      <c r="R41" s="107"/>
    </row>
    <row r="42" spans="1:18" x14ac:dyDescent="0.2">
      <c r="A42" s="24"/>
      <c r="B42" s="14">
        <v>2020</v>
      </c>
      <c r="C42" s="109">
        <v>0</v>
      </c>
      <c r="D42" s="110">
        <v>7271352</v>
      </c>
      <c r="E42" s="110"/>
      <c r="F42" s="110">
        <v>2251703</v>
      </c>
      <c r="G42" s="110"/>
      <c r="H42" s="110">
        <v>10000</v>
      </c>
      <c r="I42" s="111">
        <f t="shared" si="36"/>
        <v>9533055</v>
      </c>
      <c r="J42" s="109"/>
      <c r="K42" s="110"/>
      <c r="L42" s="110">
        <v>81355249</v>
      </c>
      <c r="M42" s="110"/>
      <c r="N42" s="111">
        <f t="shared" si="37"/>
        <v>81355249</v>
      </c>
      <c r="O42" s="112"/>
      <c r="P42" s="110">
        <f t="shared" si="38"/>
        <v>0</v>
      </c>
      <c r="Q42" s="110">
        <f t="shared" si="39"/>
        <v>90888304</v>
      </c>
      <c r="R42" s="111"/>
    </row>
    <row r="43" spans="1:18" x14ac:dyDescent="0.2">
      <c r="A43" s="24"/>
      <c r="B43" s="14">
        <v>2021</v>
      </c>
      <c r="C43" s="109">
        <v>0</v>
      </c>
      <c r="D43" s="110">
        <v>7386576</v>
      </c>
      <c r="E43" s="110"/>
      <c r="F43" s="110">
        <v>1622231</v>
      </c>
      <c r="G43" s="110"/>
      <c r="H43" s="110"/>
      <c r="I43" s="111">
        <f>+C43+D43+E43+F43+G43+H43</f>
        <v>9008807</v>
      </c>
      <c r="J43" s="109"/>
      <c r="K43" s="110"/>
      <c r="L43" s="110">
        <v>41211044</v>
      </c>
      <c r="M43" s="110"/>
      <c r="N43" s="111">
        <f>+J43+K43+L43+M43</f>
        <v>41211044</v>
      </c>
      <c r="O43" s="112"/>
      <c r="P43" s="110">
        <f>+O43</f>
        <v>0</v>
      </c>
      <c r="Q43" s="110">
        <f>+I43+N43+P43</f>
        <v>50219851</v>
      </c>
      <c r="R43" s="111"/>
    </row>
    <row r="44" spans="1:18" ht="12.75" thickBot="1" x14ac:dyDescent="0.25">
      <c r="A44" s="26"/>
      <c r="B44" s="104" t="s">
        <v>413</v>
      </c>
      <c r="C44" s="117"/>
      <c r="D44" s="118"/>
      <c r="E44" s="118"/>
      <c r="F44" s="118"/>
      <c r="G44" s="118"/>
      <c r="H44" s="118"/>
      <c r="I44" s="119"/>
      <c r="J44" s="117"/>
      <c r="K44" s="118"/>
      <c r="L44" s="118"/>
      <c r="M44" s="118"/>
      <c r="N44" s="119"/>
      <c r="O44" s="120"/>
      <c r="P44" s="118"/>
      <c r="Q44" s="118"/>
      <c r="R44" s="119"/>
    </row>
    <row r="45" spans="1:18" x14ac:dyDescent="0.2">
      <c r="A45" s="21" t="s">
        <v>254</v>
      </c>
      <c r="B45" s="60">
        <v>2019</v>
      </c>
      <c r="C45" s="108">
        <v>0</v>
      </c>
      <c r="D45" s="106"/>
      <c r="E45" s="106"/>
      <c r="F45" s="106">
        <v>30146</v>
      </c>
      <c r="G45" s="106"/>
      <c r="H45" s="106"/>
      <c r="I45" s="111">
        <f t="shared" ref="I45:I46" si="40">+C45+D45+E45+F45+G45+H45</f>
        <v>30146</v>
      </c>
      <c r="J45" s="108"/>
      <c r="K45" s="106"/>
      <c r="L45" s="106"/>
      <c r="M45" s="106"/>
      <c r="N45" s="111">
        <f t="shared" ref="N45:N46" si="41">+J45+K45+L45+M45</f>
        <v>0</v>
      </c>
      <c r="O45" s="105"/>
      <c r="P45" s="110">
        <f t="shared" ref="P45:P46" si="42">+O45</f>
        <v>0</v>
      </c>
      <c r="Q45" s="110">
        <f t="shared" ref="Q45:Q46" si="43">+I45+N45+P45</f>
        <v>30146</v>
      </c>
      <c r="R45" s="107"/>
    </row>
    <row r="46" spans="1:18" x14ac:dyDescent="0.2">
      <c r="A46" s="24"/>
      <c r="B46" s="14">
        <v>2020</v>
      </c>
      <c r="C46" s="109">
        <v>0</v>
      </c>
      <c r="D46" s="110"/>
      <c r="E46" s="110"/>
      <c r="F46" s="110">
        <v>27063</v>
      </c>
      <c r="G46" s="110"/>
      <c r="H46" s="110"/>
      <c r="I46" s="111">
        <f t="shared" si="40"/>
        <v>27063</v>
      </c>
      <c r="J46" s="109"/>
      <c r="K46" s="110"/>
      <c r="L46" s="110">
        <v>5523</v>
      </c>
      <c r="M46" s="110"/>
      <c r="N46" s="111">
        <f t="shared" si="41"/>
        <v>5523</v>
      </c>
      <c r="O46" s="112"/>
      <c r="P46" s="110">
        <f t="shared" si="42"/>
        <v>0</v>
      </c>
      <c r="Q46" s="110">
        <f t="shared" si="43"/>
        <v>32586</v>
      </c>
      <c r="R46" s="111"/>
    </row>
    <row r="47" spans="1:18" x14ac:dyDescent="0.2">
      <c r="A47" s="24"/>
      <c r="B47" s="14">
        <v>2021</v>
      </c>
      <c r="C47" s="109">
        <v>0</v>
      </c>
      <c r="D47" s="110"/>
      <c r="E47" s="110"/>
      <c r="F47" s="110">
        <v>3900</v>
      </c>
      <c r="G47" s="110"/>
      <c r="H47" s="110"/>
      <c r="I47" s="111">
        <f>+C47+D47+E47+F47+G47+H47</f>
        <v>3900</v>
      </c>
      <c r="J47" s="109"/>
      <c r="K47" s="110"/>
      <c r="L47" s="110"/>
      <c r="M47" s="110"/>
      <c r="N47" s="111">
        <f>+J47+K47+L47+M47</f>
        <v>0</v>
      </c>
      <c r="O47" s="112"/>
      <c r="P47" s="110">
        <f>+O47</f>
        <v>0</v>
      </c>
      <c r="Q47" s="110">
        <f>+I47+N47+P47</f>
        <v>3900</v>
      </c>
      <c r="R47" s="111"/>
    </row>
    <row r="48" spans="1:18" ht="12.75" thickBot="1" x14ac:dyDescent="0.25">
      <c r="A48" s="26"/>
      <c r="B48" s="104" t="s">
        <v>413</v>
      </c>
      <c r="C48" s="117"/>
      <c r="D48" s="118"/>
      <c r="E48" s="118"/>
      <c r="F48" s="118"/>
      <c r="G48" s="118"/>
      <c r="H48" s="118"/>
      <c r="I48" s="119"/>
      <c r="J48" s="117"/>
      <c r="K48" s="118"/>
      <c r="L48" s="118"/>
      <c r="M48" s="118"/>
      <c r="N48" s="119"/>
      <c r="O48" s="120"/>
      <c r="P48" s="118"/>
      <c r="Q48" s="118"/>
      <c r="R48" s="126"/>
    </row>
    <row r="49" spans="1:18" x14ac:dyDescent="0.2">
      <c r="A49" s="21" t="s">
        <v>255</v>
      </c>
      <c r="B49" s="60">
        <v>2019</v>
      </c>
      <c r="C49" s="108">
        <v>0</v>
      </c>
      <c r="D49" s="106">
        <v>161806</v>
      </c>
      <c r="E49" s="106"/>
      <c r="F49" s="106">
        <v>133754</v>
      </c>
      <c r="G49" s="106"/>
      <c r="H49" s="106"/>
      <c r="I49" s="111">
        <f t="shared" ref="I49:I50" si="44">+C49+D49+E49+F49+G49+H49</f>
        <v>295560</v>
      </c>
      <c r="J49" s="108"/>
      <c r="K49" s="106"/>
      <c r="L49" s="106">
        <v>628908</v>
      </c>
      <c r="M49" s="106"/>
      <c r="N49" s="111">
        <f t="shared" ref="N49:N50" si="45">+J49+K49+L49+M49</f>
        <v>628908</v>
      </c>
      <c r="O49" s="105"/>
      <c r="P49" s="110">
        <f t="shared" ref="P49:P50" si="46">+O49</f>
        <v>0</v>
      </c>
      <c r="Q49" s="110">
        <f t="shared" ref="Q49:Q50" si="47">+I49+N49+P49</f>
        <v>924468</v>
      </c>
      <c r="R49" s="107"/>
    </row>
    <row r="50" spans="1:18" x14ac:dyDescent="0.2">
      <c r="A50" s="24"/>
      <c r="B50" s="14">
        <v>2020</v>
      </c>
      <c r="C50" s="109">
        <v>0</v>
      </c>
      <c r="D50" s="110">
        <v>159281</v>
      </c>
      <c r="E50" s="110"/>
      <c r="F50" s="110">
        <v>415930</v>
      </c>
      <c r="G50" s="110"/>
      <c r="H50" s="110"/>
      <c r="I50" s="111">
        <f t="shared" si="44"/>
        <v>575211</v>
      </c>
      <c r="J50" s="109"/>
      <c r="K50" s="110"/>
      <c r="L50" s="110">
        <v>86310</v>
      </c>
      <c r="M50" s="110"/>
      <c r="N50" s="111">
        <f t="shared" si="45"/>
        <v>86310</v>
      </c>
      <c r="O50" s="112"/>
      <c r="P50" s="110">
        <f t="shared" si="46"/>
        <v>0</v>
      </c>
      <c r="Q50" s="110">
        <f t="shared" si="47"/>
        <v>661521</v>
      </c>
      <c r="R50" s="111"/>
    </row>
    <row r="51" spans="1:18" x14ac:dyDescent="0.2">
      <c r="A51" s="24"/>
      <c r="B51" s="14">
        <v>2021</v>
      </c>
      <c r="C51" s="109">
        <v>0</v>
      </c>
      <c r="D51" s="110">
        <v>147638</v>
      </c>
      <c r="E51" s="110"/>
      <c r="F51" s="110">
        <v>29247</v>
      </c>
      <c r="G51" s="110"/>
      <c r="H51" s="110"/>
      <c r="I51" s="111">
        <f>+C51+D51+E51+F51+G51+H51</f>
        <v>176885</v>
      </c>
      <c r="J51" s="109"/>
      <c r="K51" s="110"/>
      <c r="L51" s="110"/>
      <c r="M51" s="110"/>
      <c r="N51" s="111">
        <f>+J51+K51+L51+M51</f>
        <v>0</v>
      </c>
      <c r="O51" s="112"/>
      <c r="P51" s="110">
        <f>+O51</f>
        <v>0</v>
      </c>
      <c r="Q51" s="110">
        <f>+I51+N51+P51</f>
        <v>176885</v>
      </c>
      <c r="R51" s="111"/>
    </row>
    <row r="52" spans="1:18" ht="12.75" thickBot="1" x14ac:dyDescent="0.25">
      <c r="A52" s="26"/>
      <c r="B52" s="104" t="s">
        <v>413</v>
      </c>
      <c r="C52" s="117"/>
      <c r="D52" s="118"/>
      <c r="E52" s="118"/>
      <c r="F52" s="118"/>
      <c r="G52" s="118"/>
      <c r="H52" s="118"/>
      <c r="I52" s="119"/>
      <c r="J52" s="117"/>
      <c r="K52" s="118"/>
      <c r="L52" s="118"/>
      <c r="M52" s="118"/>
      <c r="N52" s="119"/>
      <c r="O52" s="120"/>
      <c r="P52" s="118"/>
      <c r="Q52" s="118"/>
      <c r="R52" s="119"/>
    </row>
    <row r="53" spans="1:18" x14ac:dyDescent="0.2">
      <c r="A53" s="21" t="s">
        <v>256</v>
      </c>
      <c r="B53" s="60">
        <v>2019</v>
      </c>
      <c r="C53" s="108">
        <v>0</v>
      </c>
      <c r="D53" s="106">
        <v>115743</v>
      </c>
      <c r="E53" s="106"/>
      <c r="F53" s="106">
        <v>64280</v>
      </c>
      <c r="G53" s="106"/>
      <c r="H53" s="106"/>
      <c r="I53" s="111">
        <f t="shared" ref="I53:I54" si="48">+C53+D53+E53+F53+G53+H53</f>
        <v>180023</v>
      </c>
      <c r="J53" s="108"/>
      <c r="K53" s="106"/>
      <c r="L53" s="106"/>
      <c r="M53" s="106"/>
      <c r="N53" s="111">
        <f t="shared" ref="N53:N54" si="49">+J53+K53+L53+M53</f>
        <v>0</v>
      </c>
      <c r="O53" s="105"/>
      <c r="P53" s="110">
        <f t="shared" ref="P53:P54" si="50">+O53</f>
        <v>0</v>
      </c>
      <c r="Q53" s="110">
        <f t="shared" ref="Q53:Q54" si="51">+I53+N53+P53</f>
        <v>180023</v>
      </c>
      <c r="R53" s="107"/>
    </row>
    <row r="54" spans="1:18" x14ac:dyDescent="0.2">
      <c r="A54" s="24"/>
      <c r="B54" s="14">
        <v>2020</v>
      </c>
      <c r="C54" s="109">
        <v>0</v>
      </c>
      <c r="D54" s="110">
        <v>114218</v>
      </c>
      <c r="E54" s="110"/>
      <c r="F54" s="110">
        <v>820884</v>
      </c>
      <c r="G54" s="110"/>
      <c r="H54" s="110"/>
      <c r="I54" s="111">
        <f t="shared" si="48"/>
        <v>935102</v>
      </c>
      <c r="J54" s="109"/>
      <c r="K54" s="110"/>
      <c r="L54" s="110">
        <v>6000</v>
      </c>
      <c r="M54" s="110"/>
      <c r="N54" s="111">
        <f t="shared" si="49"/>
        <v>6000</v>
      </c>
      <c r="O54" s="112"/>
      <c r="P54" s="110">
        <f t="shared" si="50"/>
        <v>0</v>
      </c>
      <c r="Q54" s="110">
        <f t="shared" si="51"/>
        <v>941102</v>
      </c>
      <c r="R54" s="111"/>
    </row>
    <row r="55" spans="1:18" x14ac:dyDescent="0.2">
      <c r="A55" s="24"/>
      <c r="B55" s="14">
        <v>2021</v>
      </c>
      <c r="C55" s="109">
        <v>0</v>
      </c>
      <c r="D55" s="110">
        <v>115743</v>
      </c>
      <c r="E55" s="110"/>
      <c r="F55" s="110">
        <v>12400</v>
      </c>
      <c r="G55" s="110"/>
      <c r="H55" s="110"/>
      <c r="I55" s="111">
        <f>+C55+D55+E55+F55+G55+H55</f>
        <v>128143</v>
      </c>
      <c r="J55" s="109"/>
      <c r="K55" s="110"/>
      <c r="L55" s="110"/>
      <c r="M55" s="110"/>
      <c r="N55" s="111">
        <f>+J55+K55+L55+M55</f>
        <v>0</v>
      </c>
      <c r="O55" s="112"/>
      <c r="P55" s="110">
        <f>+O55</f>
        <v>0</v>
      </c>
      <c r="Q55" s="110">
        <f>+I55+N55+P55</f>
        <v>128143</v>
      </c>
      <c r="R55" s="111"/>
    </row>
    <row r="56" spans="1:18" ht="12.75" thickBot="1" x14ac:dyDescent="0.25">
      <c r="A56" s="26"/>
      <c r="B56" s="104" t="s">
        <v>413</v>
      </c>
      <c r="C56" s="117"/>
      <c r="D56" s="118"/>
      <c r="E56" s="118"/>
      <c r="F56" s="118"/>
      <c r="G56" s="118"/>
      <c r="H56" s="118"/>
      <c r="I56" s="119"/>
      <c r="J56" s="117"/>
      <c r="K56" s="118"/>
      <c r="L56" s="118"/>
      <c r="M56" s="118"/>
      <c r="N56" s="119"/>
      <c r="O56" s="120"/>
      <c r="P56" s="118"/>
      <c r="Q56" s="118"/>
      <c r="R56" s="119"/>
    </row>
    <row r="57" spans="1:18" x14ac:dyDescent="0.2">
      <c r="A57" s="21" t="s">
        <v>257</v>
      </c>
      <c r="B57" s="60">
        <v>2019</v>
      </c>
      <c r="C57" s="108">
        <v>0</v>
      </c>
      <c r="D57" s="106">
        <v>715514</v>
      </c>
      <c r="E57" s="106"/>
      <c r="F57" s="106">
        <v>139269</v>
      </c>
      <c r="G57" s="106"/>
      <c r="H57" s="106"/>
      <c r="I57" s="111">
        <f t="shared" ref="I57:I58" si="52">+C57+D57+E57+F57+G57+H57</f>
        <v>854783</v>
      </c>
      <c r="J57" s="108"/>
      <c r="K57" s="106"/>
      <c r="L57" s="106"/>
      <c r="M57" s="106"/>
      <c r="N57" s="111">
        <f t="shared" ref="N57:N58" si="53">+J57+K57+L57+M57</f>
        <v>0</v>
      </c>
      <c r="O57" s="105"/>
      <c r="P57" s="110">
        <f t="shared" ref="P57:P58" si="54">+O57</f>
        <v>0</v>
      </c>
      <c r="Q57" s="110">
        <f t="shared" ref="Q57:Q58" si="55">+I57+N57+P57</f>
        <v>854783</v>
      </c>
      <c r="R57" s="107"/>
    </row>
    <row r="58" spans="1:18" x14ac:dyDescent="0.2">
      <c r="A58" s="24"/>
      <c r="B58" s="14">
        <v>2020</v>
      </c>
      <c r="C58" s="109">
        <v>0</v>
      </c>
      <c r="D58" s="110">
        <v>711401</v>
      </c>
      <c r="E58" s="110"/>
      <c r="F58" s="110">
        <v>136233</v>
      </c>
      <c r="G58" s="110"/>
      <c r="H58" s="110"/>
      <c r="I58" s="111">
        <f t="shared" si="52"/>
        <v>847634</v>
      </c>
      <c r="J58" s="109"/>
      <c r="K58" s="110"/>
      <c r="L58" s="110">
        <v>501500</v>
      </c>
      <c r="M58" s="110"/>
      <c r="N58" s="111">
        <f t="shared" si="53"/>
        <v>501500</v>
      </c>
      <c r="O58" s="112"/>
      <c r="P58" s="110">
        <f t="shared" si="54"/>
        <v>0</v>
      </c>
      <c r="Q58" s="110">
        <f t="shared" si="55"/>
        <v>1349134</v>
      </c>
      <c r="R58" s="111"/>
    </row>
    <row r="59" spans="1:18" x14ac:dyDescent="0.2">
      <c r="A59" s="24"/>
      <c r="B59" s="14">
        <v>2021</v>
      </c>
      <c r="C59" s="109">
        <v>0</v>
      </c>
      <c r="D59" s="110">
        <v>699922</v>
      </c>
      <c r="E59" s="110"/>
      <c r="F59" s="110">
        <v>88690</v>
      </c>
      <c r="G59" s="110"/>
      <c r="H59" s="110"/>
      <c r="I59" s="111">
        <f>+C59+D59+E59+F59+G59+H59</f>
        <v>788612</v>
      </c>
      <c r="J59" s="109"/>
      <c r="K59" s="110"/>
      <c r="L59" s="110">
        <v>500000</v>
      </c>
      <c r="M59" s="110"/>
      <c r="N59" s="111">
        <f>+J59+K59+L59+M59</f>
        <v>500000</v>
      </c>
      <c r="O59" s="112"/>
      <c r="P59" s="110">
        <f>+O59</f>
        <v>0</v>
      </c>
      <c r="Q59" s="110">
        <f>+I59+N59+P59</f>
        <v>1288612</v>
      </c>
      <c r="R59" s="111"/>
    </row>
    <row r="60" spans="1:18" ht="12.75" thickBot="1" x14ac:dyDescent="0.25">
      <c r="A60" s="26"/>
      <c r="B60" s="104" t="s">
        <v>413</v>
      </c>
      <c r="C60" s="117"/>
      <c r="D60" s="118"/>
      <c r="E60" s="118"/>
      <c r="F60" s="118"/>
      <c r="G60" s="118"/>
      <c r="H60" s="118"/>
      <c r="I60" s="119"/>
      <c r="J60" s="117"/>
      <c r="K60" s="118"/>
      <c r="L60" s="118"/>
      <c r="M60" s="118"/>
      <c r="N60" s="119"/>
      <c r="O60" s="120"/>
      <c r="P60" s="118"/>
      <c r="Q60" s="118"/>
      <c r="R60" s="119"/>
    </row>
    <row r="61" spans="1:18" x14ac:dyDescent="0.2">
      <c r="A61" s="21" t="s">
        <v>258</v>
      </c>
      <c r="B61" s="60">
        <v>2019</v>
      </c>
      <c r="C61" s="108">
        <v>0</v>
      </c>
      <c r="D61" s="106">
        <v>3653913</v>
      </c>
      <c r="E61" s="106"/>
      <c r="F61" s="106">
        <v>4860431</v>
      </c>
      <c r="G61" s="106"/>
      <c r="H61" s="106"/>
      <c r="I61" s="111">
        <f t="shared" ref="I61:I62" si="56">+C61+D61+E61+F61+G61+H61</f>
        <v>8514344</v>
      </c>
      <c r="J61" s="108"/>
      <c r="K61" s="106"/>
      <c r="L61" s="106">
        <v>38485752</v>
      </c>
      <c r="M61" s="106"/>
      <c r="N61" s="111">
        <f t="shared" ref="N61:N62" si="57">+J61+K61+L61+M61</f>
        <v>38485752</v>
      </c>
      <c r="O61" s="105"/>
      <c r="P61" s="110">
        <f t="shared" ref="P61:P62" si="58">+O61</f>
        <v>0</v>
      </c>
      <c r="Q61" s="110">
        <f t="shared" ref="Q61:Q62" si="59">+I61+N61+P61</f>
        <v>47000096</v>
      </c>
      <c r="R61" s="107"/>
    </row>
    <row r="62" spans="1:18" x14ac:dyDescent="0.2">
      <c r="A62" s="24"/>
      <c r="B62" s="14">
        <v>2020</v>
      </c>
      <c r="C62" s="109">
        <v>0</v>
      </c>
      <c r="D62" s="110">
        <v>3776699</v>
      </c>
      <c r="E62" s="110"/>
      <c r="F62" s="110">
        <v>20385427</v>
      </c>
      <c r="G62" s="110"/>
      <c r="H62" s="110"/>
      <c r="I62" s="111">
        <f t="shared" si="56"/>
        <v>24162126</v>
      </c>
      <c r="J62" s="109"/>
      <c r="K62" s="110"/>
      <c r="L62" s="110">
        <v>63185579</v>
      </c>
      <c r="M62" s="110"/>
      <c r="N62" s="111">
        <f t="shared" si="57"/>
        <v>63185579</v>
      </c>
      <c r="O62" s="112"/>
      <c r="P62" s="110">
        <f t="shared" si="58"/>
        <v>0</v>
      </c>
      <c r="Q62" s="110">
        <f t="shared" si="59"/>
        <v>87347705</v>
      </c>
      <c r="R62" s="111"/>
    </row>
    <row r="63" spans="1:18" x14ac:dyDescent="0.2">
      <c r="A63" s="24"/>
      <c r="B63" s="14">
        <v>2021</v>
      </c>
      <c r="C63" s="109">
        <v>0</v>
      </c>
      <c r="D63" s="110">
        <v>3776698</v>
      </c>
      <c r="E63" s="110"/>
      <c r="F63" s="110">
        <v>2634873</v>
      </c>
      <c r="G63" s="110"/>
      <c r="H63" s="110"/>
      <c r="I63" s="111">
        <f>+C63+D63+E63+F63+G63+H63</f>
        <v>6411571</v>
      </c>
      <c r="J63" s="109"/>
      <c r="K63" s="110"/>
      <c r="L63" s="110">
        <v>113259487</v>
      </c>
      <c r="M63" s="110"/>
      <c r="N63" s="111">
        <f>+J63+K63+L63+M63</f>
        <v>113259487</v>
      </c>
      <c r="O63" s="112"/>
      <c r="P63" s="110">
        <f>+O63</f>
        <v>0</v>
      </c>
      <c r="Q63" s="110">
        <f>+I63+N63+P63</f>
        <v>119671058</v>
      </c>
      <c r="R63" s="111"/>
    </row>
    <row r="64" spans="1:18" ht="12.75" thickBot="1" x14ac:dyDescent="0.25">
      <c r="A64" s="26"/>
      <c r="B64" s="104" t="s">
        <v>413</v>
      </c>
      <c r="C64" s="117"/>
      <c r="D64" s="118"/>
      <c r="E64" s="118"/>
      <c r="F64" s="118"/>
      <c r="G64" s="118"/>
      <c r="H64" s="118"/>
      <c r="I64" s="119"/>
      <c r="J64" s="117"/>
      <c r="K64" s="118"/>
      <c r="L64" s="118"/>
      <c r="M64" s="118"/>
      <c r="N64" s="119"/>
      <c r="O64" s="120"/>
      <c r="P64" s="118"/>
      <c r="Q64" s="118"/>
      <c r="R64" s="119"/>
    </row>
    <row r="65" spans="1:18" x14ac:dyDescent="0.2">
      <c r="A65" s="21" t="s">
        <v>259</v>
      </c>
      <c r="B65" s="60">
        <v>2019</v>
      </c>
      <c r="C65" s="108">
        <v>0</v>
      </c>
      <c r="D65" s="106">
        <v>116079</v>
      </c>
      <c r="E65" s="106"/>
      <c r="F65" s="106">
        <v>53349</v>
      </c>
      <c r="G65" s="106"/>
      <c r="H65" s="106"/>
      <c r="I65" s="111">
        <f t="shared" ref="I65:I66" si="60">+C65+D65+E65+F65+G65+H65</f>
        <v>169428</v>
      </c>
      <c r="J65" s="108"/>
      <c r="K65" s="106"/>
      <c r="L65" s="106"/>
      <c r="M65" s="106"/>
      <c r="N65" s="111">
        <f t="shared" ref="N65:N66" si="61">+J65+K65+L65+M65</f>
        <v>0</v>
      </c>
      <c r="O65" s="105"/>
      <c r="P65" s="110">
        <f t="shared" ref="P65:P66" si="62">+O65</f>
        <v>0</v>
      </c>
      <c r="Q65" s="110">
        <f t="shared" ref="Q65:Q66" si="63">+I65+N65+P65</f>
        <v>169428</v>
      </c>
      <c r="R65" s="107"/>
    </row>
    <row r="66" spans="1:18" x14ac:dyDescent="0.2">
      <c r="A66" s="24"/>
      <c r="B66" s="14">
        <v>2020</v>
      </c>
      <c r="C66" s="109">
        <v>0</v>
      </c>
      <c r="D66" s="110">
        <v>124284</v>
      </c>
      <c r="E66" s="110"/>
      <c r="F66" s="110">
        <v>1425028</v>
      </c>
      <c r="G66" s="110"/>
      <c r="H66" s="110"/>
      <c r="I66" s="111">
        <f t="shared" si="60"/>
        <v>1549312</v>
      </c>
      <c r="J66" s="109"/>
      <c r="K66" s="110"/>
      <c r="L66" s="110"/>
      <c r="M66" s="110"/>
      <c r="N66" s="111">
        <f t="shared" si="61"/>
        <v>0</v>
      </c>
      <c r="O66" s="112"/>
      <c r="P66" s="110">
        <f t="shared" si="62"/>
        <v>0</v>
      </c>
      <c r="Q66" s="110">
        <f t="shared" si="63"/>
        <v>1549312</v>
      </c>
      <c r="R66" s="111"/>
    </row>
    <row r="67" spans="1:18" x14ac:dyDescent="0.2">
      <c r="A67" s="24"/>
      <c r="B67" s="14">
        <v>2021</v>
      </c>
      <c r="C67" s="109">
        <v>0</v>
      </c>
      <c r="D67" s="110">
        <v>124284</v>
      </c>
      <c r="E67" s="110"/>
      <c r="F67" s="110">
        <v>52156</v>
      </c>
      <c r="G67" s="110"/>
      <c r="H67" s="110"/>
      <c r="I67" s="111">
        <f>+C67+D67+E67+F67+G67+H67</f>
        <v>176440</v>
      </c>
      <c r="J67" s="109"/>
      <c r="K67" s="110"/>
      <c r="L67" s="110"/>
      <c r="M67" s="110"/>
      <c r="N67" s="111">
        <f>+J67+K67+L67+M67</f>
        <v>0</v>
      </c>
      <c r="O67" s="112"/>
      <c r="P67" s="110">
        <f>+O67</f>
        <v>0</v>
      </c>
      <c r="Q67" s="110">
        <f>+I67+N67+P67</f>
        <v>176440</v>
      </c>
      <c r="R67" s="111"/>
    </row>
    <row r="68" spans="1:18" ht="12.75" thickBot="1" x14ac:dyDescent="0.25">
      <c r="A68" s="26"/>
      <c r="B68" s="104" t="s">
        <v>413</v>
      </c>
      <c r="C68" s="117"/>
      <c r="D68" s="118"/>
      <c r="E68" s="118"/>
      <c r="F68" s="118"/>
      <c r="G68" s="118"/>
      <c r="H68" s="118"/>
      <c r="I68" s="119"/>
      <c r="J68" s="117"/>
      <c r="K68" s="118"/>
      <c r="L68" s="118"/>
      <c r="M68" s="118"/>
      <c r="N68" s="119"/>
      <c r="O68" s="120"/>
      <c r="P68" s="118"/>
      <c r="Q68" s="118"/>
      <c r="R68" s="119"/>
    </row>
    <row r="69" spans="1:18" x14ac:dyDescent="0.2">
      <c r="A69" s="21" t="s">
        <v>260</v>
      </c>
      <c r="B69" s="60">
        <v>2019</v>
      </c>
      <c r="C69" s="108">
        <v>0</v>
      </c>
      <c r="D69" s="106"/>
      <c r="E69" s="106"/>
      <c r="F69" s="106"/>
      <c r="G69" s="106"/>
      <c r="H69" s="106"/>
      <c r="I69" s="111">
        <f t="shared" ref="I69:I70" si="64">+C69+D69+E69+F69+G69+H69</f>
        <v>0</v>
      </c>
      <c r="J69" s="108"/>
      <c r="K69" s="106"/>
      <c r="L69" s="106">
        <v>1500000</v>
      </c>
      <c r="M69" s="106"/>
      <c r="N69" s="111">
        <f t="shared" ref="N69:N70" si="65">+J69+K69+L69+M69</f>
        <v>1500000</v>
      </c>
      <c r="O69" s="105"/>
      <c r="P69" s="110">
        <f t="shared" ref="P69:P70" si="66">+O69</f>
        <v>0</v>
      </c>
      <c r="Q69" s="110">
        <f t="shared" ref="Q69:Q70" si="67">+I69+N69+P69</f>
        <v>1500000</v>
      </c>
      <c r="R69" s="107"/>
    </row>
    <row r="70" spans="1:18" x14ac:dyDescent="0.2">
      <c r="A70" s="24"/>
      <c r="B70" s="14">
        <v>2020</v>
      </c>
      <c r="C70" s="109">
        <v>0</v>
      </c>
      <c r="D70" s="110"/>
      <c r="E70" s="110"/>
      <c r="F70" s="110"/>
      <c r="G70" s="110"/>
      <c r="H70" s="110"/>
      <c r="I70" s="111">
        <f t="shared" si="64"/>
        <v>0</v>
      </c>
      <c r="J70" s="109"/>
      <c r="K70" s="110"/>
      <c r="L70" s="110">
        <v>2818459</v>
      </c>
      <c r="M70" s="110"/>
      <c r="N70" s="111">
        <f t="shared" si="65"/>
        <v>2818459</v>
      </c>
      <c r="O70" s="112"/>
      <c r="P70" s="110">
        <f t="shared" si="66"/>
        <v>0</v>
      </c>
      <c r="Q70" s="110">
        <f t="shared" si="67"/>
        <v>2818459</v>
      </c>
      <c r="R70" s="111"/>
    </row>
    <row r="71" spans="1:18" x14ac:dyDescent="0.2">
      <c r="A71" s="24"/>
      <c r="B71" s="14">
        <v>2021</v>
      </c>
      <c r="C71" s="109">
        <v>0</v>
      </c>
      <c r="D71" s="110"/>
      <c r="E71" s="110"/>
      <c r="F71" s="110"/>
      <c r="G71" s="110"/>
      <c r="H71" s="110"/>
      <c r="I71" s="111">
        <f>+C71+D71+E71+F71+G71+H71</f>
        <v>0</v>
      </c>
      <c r="J71" s="109"/>
      <c r="K71" s="110"/>
      <c r="L71" s="110">
        <v>2733331</v>
      </c>
      <c r="M71" s="110"/>
      <c r="N71" s="111">
        <f>+J71+K71+L71+M71</f>
        <v>2733331</v>
      </c>
      <c r="O71" s="112"/>
      <c r="P71" s="110">
        <f>+O71</f>
        <v>0</v>
      </c>
      <c r="Q71" s="110">
        <f>+I71+N71+P71</f>
        <v>2733331</v>
      </c>
      <c r="R71" s="111"/>
    </row>
    <row r="72" spans="1:18" ht="12.75" thickBot="1" x14ac:dyDescent="0.25">
      <c r="A72" s="26"/>
      <c r="B72" s="104" t="s">
        <v>413</v>
      </c>
      <c r="C72" s="117"/>
      <c r="D72" s="118"/>
      <c r="E72" s="118"/>
      <c r="F72" s="118"/>
      <c r="G72" s="118"/>
      <c r="H72" s="118"/>
      <c r="I72" s="119"/>
      <c r="J72" s="117"/>
      <c r="K72" s="118"/>
      <c r="L72" s="118"/>
      <c r="M72" s="118"/>
      <c r="N72" s="119"/>
      <c r="O72" s="120"/>
      <c r="P72" s="118"/>
      <c r="Q72" s="118"/>
      <c r="R72" s="119"/>
    </row>
    <row r="73" spans="1:18" x14ac:dyDescent="0.2">
      <c r="A73" s="21" t="s">
        <v>542</v>
      </c>
      <c r="B73" s="60">
        <v>2019</v>
      </c>
      <c r="C73" s="108">
        <v>0</v>
      </c>
      <c r="D73" s="106"/>
      <c r="E73" s="106"/>
      <c r="F73" s="106">
        <v>1093078</v>
      </c>
      <c r="G73" s="106"/>
      <c r="H73" s="106"/>
      <c r="I73" s="111">
        <f t="shared" ref="I73:I74" si="68">+C73+D73+E73+F73+G73+H73</f>
        <v>1093078</v>
      </c>
      <c r="J73" s="108"/>
      <c r="K73" s="106"/>
      <c r="L73" s="106">
        <v>4919791</v>
      </c>
      <c r="M73" s="106"/>
      <c r="N73" s="111">
        <f t="shared" ref="N73:N74" si="69">+J73+K73+L73+M73</f>
        <v>4919791</v>
      </c>
      <c r="O73" s="105"/>
      <c r="P73" s="110">
        <f t="shared" ref="P73:P74" si="70">+O73</f>
        <v>0</v>
      </c>
      <c r="Q73" s="110">
        <f t="shared" ref="Q73:Q74" si="71">+I73+N73+P73</f>
        <v>6012869</v>
      </c>
      <c r="R73" s="107"/>
    </row>
    <row r="74" spans="1:18" x14ac:dyDescent="0.2">
      <c r="A74" s="24"/>
      <c r="B74" s="14">
        <v>2020</v>
      </c>
      <c r="C74" s="109">
        <v>0</v>
      </c>
      <c r="D74" s="110"/>
      <c r="E74" s="110"/>
      <c r="F74" s="110">
        <v>1247074</v>
      </c>
      <c r="G74" s="110"/>
      <c r="H74" s="110"/>
      <c r="I74" s="111">
        <f t="shared" si="68"/>
        <v>1247074</v>
      </c>
      <c r="J74" s="109"/>
      <c r="K74" s="110"/>
      <c r="L74" s="110">
        <v>1893935</v>
      </c>
      <c r="M74" s="110"/>
      <c r="N74" s="111">
        <f t="shared" si="69"/>
        <v>1893935</v>
      </c>
      <c r="O74" s="112"/>
      <c r="P74" s="110">
        <f t="shared" si="70"/>
        <v>0</v>
      </c>
      <c r="Q74" s="110">
        <f t="shared" si="71"/>
        <v>3141009</v>
      </c>
      <c r="R74" s="111"/>
    </row>
    <row r="75" spans="1:18" x14ac:dyDescent="0.2">
      <c r="A75" s="24"/>
      <c r="B75" s="14">
        <v>2021</v>
      </c>
      <c r="C75" s="109">
        <v>0</v>
      </c>
      <c r="D75" s="110"/>
      <c r="E75" s="110"/>
      <c r="F75" s="110">
        <v>1185889</v>
      </c>
      <c r="G75" s="110"/>
      <c r="H75" s="110"/>
      <c r="I75" s="111">
        <f>+C75+D75+E75+F75+G75+H75</f>
        <v>1185889</v>
      </c>
      <c r="J75" s="109"/>
      <c r="K75" s="110"/>
      <c r="L75" s="110"/>
      <c r="M75" s="110"/>
      <c r="N75" s="111">
        <f>+J75+K75+L75+M75</f>
        <v>0</v>
      </c>
      <c r="O75" s="112"/>
      <c r="P75" s="110">
        <f>+O75</f>
        <v>0</v>
      </c>
      <c r="Q75" s="110">
        <f>+I75+N75+P75</f>
        <v>1185889</v>
      </c>
      <c r="R75" s="111"/>
    </row>
    <row r="76" spans="1:18" ht="12.75" thickBot="1" x14ac:dyDescent="0.25">
      <c r="A76" s="26"/>
      <c r="B76" s="104" t="s">
        <v>413</v>
      </c>
      <c r="C76" s="117"/>
      <c r="D76" s="118"/>
      <c r="E76" s="118"/>
      <c r="F76" s="118"/>
      <c r="G76" s="118"/>
      <c r="H76" s="118"/>
      <c r="I76" s="119"/>
      <c r="J76" s="117"/>
      <c r="K76" s="118"/>
      <c r="L76" s="118"/>
      <c r="M76" s="118"/>
      <c r="N76" s="119"/>
      <c r="O76" s="120"/>
      <c r="P76" s="118"/>
      <c r="Q76" s="118"/>
      <c r="R76" s="119"/>
    </row>
    <row r="77" spans="1:18" x14ac:dyDescent="0.2">
      <c r="A77" s="21" t="s">
        <v>261</v>
      </c>
      <c r="B77" s="60">
        <v>2019</v>
      </c>
      <c r="C77" s="108">
        <v>0</v>
      </c>
      <c r="D77" s="106">
        <v>303541</v>
      </c>
      <c r="E77" s="106"/>
      <c r="F77" s="106">
        <v>985155</v>
      </c>
      <c r="G77" s="106"/>
      <c r="H77" s="106"/>
      <c r="I77" s="111">
        <f t="shared" ref="I77:I78" si="72">+C77+D77+E77+F77+G77+H77</f>
        <v>1288696</v>
      </c>
      <c r="J77" s="108"/>
      <c r="K77" s="106"/>
      <c r="L77" s="106">
        <v>2198739</v>
      </c>
      <c r="M77" s="106"/>
      <c r="N77" s="111">
        <f t="shared" ref="N77:N78" si="73">+J77+K77+L77+M77</f>
        <v>2198739</v>
      </c>
      <c r="O77" s="105"/>
      <c r="P77" s="110">
        <f t="shared" ref="P77:P78" si="74">+O77</f>
        <v>0</v>
      </c>
      <c r="Q77" s="110">
        <f t="shared" ref="Q77:Q78" si="75">+I77+N77+P77</f>
        <v>3487435</v>
      </c>
      <c r="R77" s="107"/>
    </row>
    <row r="78" spans="1:18" x14ac:dyDescent="0.2">
      <c r="A78" s="24"/>
      <c r="B78" s="14">
        <v>2020</v>
      </c>
      <c r="C78" s="109">
        <v>0</v>
      </c>
      <c r="D78" s="110">
        <v>499700</v>
      </c>
      <c r="E78" s="110"/>
      <c r="F78" s="110">
        <v>870575</v>
      </c>
      <c r="G78" s="110"/>
      <c r="H78" s="110">
        <v>40000</v>
      </c>
      <c r="I78" s="111">
        <f t="shared" si="72"/>
        <v>1410275</v>
      </c>
      <c r="J78" s="109"/>
      <c r="K78" s="110"/>
      <c r="L78" s="110">
        <v>129000</v>
      </c>
      <c r="M78" s="110"/>
      <c r="N78" s="111">
        <f t="shared" si="73"/>
        <v>129000</v>
      </c>
      <c r="O78" s="112"/>
      <c r="P78" s="110">
        <f t="shared" si="74"/>
        <v>0</v>
      </c>
      <c r="Q78" s="110">
        <f t="shared" si="75"/>
        <v>1539275</v>
      </c>
      <c r="R78" s="111"/>
    </row>
    <row r="79" spans="1:18" x14ac:dyDescent="0.2">
      <c r="A79" s="24"/>
      <c r="B79" s="14">
        <v>2021</v>
      </c>
      <c r="C79" s="109">
        <v>0</v>
      </c>
      <c r="D79" s="110">
        <v>289815</v>
      </c>
      <c r="E79" s="110"/>
      <c r="F79" s="110">
        <v>718423</v>
      </c>
      <c r="G79" s="110"/>
      <c r="H79" s="110"/>
      <c r="I79" s="111">
        <f>+C79+D79+E79+F79+G79+H79</f>
        <v>1008238</v>
      </c>
      <c r="J79" s="109"/>
      <c r="K79" s="110"/>
      <c r="L79" s="110"/>
      <c r="M79" s="110"/>
      <c r="N79" s="111">
        <f>+J79+K79+L79+M79</f>
        <v>0</v>
      </c>
      <c r="O79" s="112"/>
      <c r="P79" s="110">
        <f>+O79</f>
        <v>0</v>
      </c>
      <c r="Q79" s="110">
        <f>+I79+N79+P79</f>
        <v>1008238</v>
      </c>
      <c r="R79" s="111"/>
    </row>
    <row r="80" spans="1:18" ht="12.75" thickBot="1" x14ac:dyDescent="0.25">
      <c r="A80" s="26"/>
      <c r="B80" s="104" t="s">
        <v>413</v>
      </c>
      <c r="C80" s="117"/>
      <c r="D80" s="118"/>
      <c r="E80" s="118"/>
      <c r="F80" s="118"/>
      <c r="G80" s="118"/>
      <c r="H80" s="118"/>
      <c r="I80" s="119"/>
      <c r="J80" s="117"/>
      <c r="K80" s="118"/>
      <c r="L80" s="118"/>
      <c r="M80" s="118"/>
      <c r="N80" s="119"/>
      <c r="O80" s="120"/>
      <c r="P80" s="118"/>
      <c r="Q80" s="118"/>
      <c r="R80" s="119"/>
    </row>
    <row r="81" spans="1:18" x14ac:dyDescent="0.2">
      <c r="A81" s="21" t="s">
        <v>262</v>
      </c>
      <c r="B81" s="60">
        <v>2019</v>
      </c>
      <c r="C81" s="108">
        <v>0</v>
      </c>
      <c r="D81" s="106">
        <v>190920698</v>
      </c>
      <c r="E81" s="106"/>
      <c r="F81" s="106">
        <v>67153211</v>
      </c>
      <c r="G81" s="106"/>
      <c r="H81" s="106">
        <v>481209</v>
      </c>
      <c r="I81" s="111">
        <f t="shared" ref="I81:I82" si="76">+C81+D81+E81+F81+G81+H81</f>
        <v>258555118</v>
      </c>
      <c r="J81" s="108"/>
      <c r="K81" s="106"/>
      <c r="L81" s="106">
        <v>210362903</v>
      </c>
      <c r="M81" s="106"/>
      <c r="N81" s="111">
        <f t="shared" ref="N81:N82" si="77">+J81+K81+L81+M81</f>
        <v>210362903</v>
      </c>
      <c r="O81" s="105"/>
      <c r="P81" s="110">
        <f t="shared" ref="P81:P82" si="78">+O81</f>
        <v>0</v>
      </c>
      <c r="Q81" s="110">
        <f t="shared" ref="Q81:Q82" si="79">+I81+N81+P81</f>
        <v>468918021</v>
      </c>
      <c r="R81" s="107"/>
    </row>
    <row r="82" spans="1:18" x14ac:dyDescent="0.2">
      <c r="A82" s="24"/>
      <c r="B82" s="14">
        <v>2020</v>
      </c>
      <c r="C82" s="109">
        <v>0</v>
      </c>
      <c r="D82" s="110">
        <v>233775851</v>
      </c>
      <c r="E82" s="110">
        <v>16641</v>
      </c>
      <c r="F82" s="110">
        <v>176363884</v>
      </c>
      <c r="G82" s="110"/>
      <c r="H82" s="110">
        <v>925507</v>
      </c>
      <c r="I82" s="111">
        <f t="shared" si="76"/>
        <v>411081883</v>
      </c>
      <c r="J82" s="109"/>
      <c r="K82" s="110"/>
      <c r="L82" s="110">
        <v>211312678</v>
      </c>
      <c r="M82" s="110"/>
      <c r="N82" s="111">
        <f t="shared" si="77"/>
        <v>211312678</v>
      </c>
      <c r="O82" s="112"/>
      <c r="P82" s="110">
        <f t="shared" si="78"/>
        <v>0</v>
      </c>
      <c r="Q82" s="110">
        <f t="shared" si="79"/>
        <v>622394561</v>
      </c>
      <c r="R82" s="111"/>
    </row>
    <row r="83" spans="1:18" x14ac:dyDescent="0.2">
      <c r="A83" s="24"/>
      <c r="B83" s="14">
        <v>2021</v>
      </c>
      <c r="C83" s="109">
        <v>0</v>
      </c>
      <c r="D83" s="110">
        <v>228400785</v>
      </c>
      <c r="E83" s="110">
        <v>6000</v>
      </c>
      <c r="F83" s="110">
        <v>130851840</v>
      </c>
      <c r="G83" s="110"/>
      <c r="H83" s="110">
        <v>347234</v>
      </c>
      <c r="I83" s="111">
        <f>+C83+D83+E83+F83+G83+H83</f>
        <v>359605859</v>
      </c>
      <c r="J83" s="109"/>
      <c r="K83" s="110"/>
      <c r="L83" s="110">
        <v>77933810</v>
      </c>
      <c r="M83" s="110"/>
      <c r="N83" s="111">
        <f>+J83+K83+L83+M83</f>
        <v>77933810</v>
      </c>
      <c r="O83" s="112"/>
      <c r="P83" s="110">
        <f>+O83</f>
        <v>0</v>
      </c>
      <c r="Q83" s="110">
        <f>+I83+N83+P83</f>
        <v>437539669</v>
      </c>
      <c r="R83" s="111"/>
    </row>
    <row r="84" spans="1:18" ht="12.75" thickBot="1" x14ac:dyDescent="0.25">
      <c r="A84" s="26"/>
      <c r="B84" s="104" t="s">
        <v>413</v>
      </c>
      <c r="C84" s="117"/>
      <c r="D84" s="118"/>
      <c r="E84" s="118"/>
      <c r="F84" s="118"/>
      <c r="G84" s="118"/>
      <c r="H84" s="118"/>
      <c r="I84" s="119"/>
      <c r="J84" s="117"/>
      <c r="K84" s="118"/>
      <c r="L84" s="118"/>
      <c r="M84" s="118"/>
      <c r="N84" s="119"/>
      <c r="O84" s="120"/>
      <c r="P84" s="118"/>
      <c r="Q84" s="118"/>
      <c r="R84" s="119"/>
    </row>
    <row r="85" spans="1:18" x14ac:dyDescent="0.2">
      <c r="A85" s="21" t="s">
        <v>263</v>
      </c>
      <c r="B85" s="60">
        <v>2019</v>
      </c>
      <c r="C85" s="108">
        <v>0</v>
      </c>
      <c r="D85" s="106"/>
      <c r="E85" s="106"/>
      <c r="F85" s="106"/>
      <c r="G85" s="106"/>
      <c r="H85" s="106"/>
      <c r="I85" s="111">
        <f t="shared" ref="I85:I86" si="80">+C85+D85+E85+F85+G85+H85</f>
        <v>0</v>
      </c>
      <c r="J85" s="108"/>
      <c r="K85" s="106"/>
      <c r="L85" s="106">
        <v>456409</v>
      </c>
      <c r="M85" s="106"/>
      <c r="N85" s="111">
        <f t="shared" ref="N85:N86" si="81">+J85+K85+L85+M85</f>
        <v>456409</v>
      </c>
      <c r="O85" s="105"/>
      <c r="P85" s="110">
        <f t="shared" ref="P85:P86" si="82">+O85</f>
        <v>0</v>
      </c>
      <c r="Q85" s="110">
        <f t="shared" ref="Q85:Q86" si="83">+I85+N85+P85</f>
        <v>456409</v>
      </c>
      <c r="R85" s="107"/>
    </row>
    <row r="86" spans="1:18" x14ac:dyDescent="0.2">
      <c r="A86" s="24"/>
      <c r="B86" s="14">
        <v>2020</v>
      </c>
      <c r="C86" s="109">
        <v>0</v>
      </c>
      <c r="D86" s="110"/>
      <c r="E86" s="110"/>
      <c r="F86" s="110"/>
      <c r="G86" s="110"/>
      <c r="H86" s="110"/>
      <c r="I86" s="111">
        <f t="shared" si="80"/>
        <v>0</v>
      </c>
      <c r="J86" s="109"/>
      <c r="K86" s="110"/>
      <c r="L86" s="110">
        <v>3832324</v>
      </c>
      <c r="M86" s="110"/>
      <c r="N86" s="111">
        <f t="shared" si="81"/>
        <v>3832324</v>
      </c>
      <c r="O86" s="112"/>
      <c r="P86" s="110">
        <f t="shared" si="82"/>
        <v>0</v>
      </c>
      <c r="Q86" s="110">
        <f t="shared" si="83"/>
        <v>3832324</v>
      </c>
      <c r="R86" s="111"/>
    </row>
    <row r="87" spans="1:18" x14ac:dyDescent="0.2">
      <c r="A87" s="24"/>
      <c r="B87" s="14">
        <v>2021</v>
      </c>
      <c r="C87" s="109">
        <v>0</v>
      </c>
      <c r="D87" s="110"/>
      <c r="E87" s="110"/>
      <c r="F87" s="110"/>
      <c r="G87" s="110"/>
      <c r="H87" s="110"/>
      <c r="I87" s="111">
        <f>+C87+D87+E87+F87+G87+H87</f>
        <v>0</v>
      </c>
      <c r="J87" s="109"/>
      <c r="K87" s="110"/>
      <c r="L87" s="110">
        <v>500000</v>
      </c>
      <c r="M87" s="110"/>
      <c r="N87" s="111">
        <f>+J87+K87+L87+M87</f>
        <v>500000</v>
      </c>
      <c r="O87" s="112"/>
      <c r="P87" s="110">
        <f>+O87</f>
        <v>0</v>
      </c>
      <c r="Q87" s="110">
        <f>+I87+N87+P87</f>
        <v>500000</v>
      </c>
      <c r="R87" s="111"/>
    </row>
    <row r="88" spans="1:18" ht="12.75" thickBot="1" x14ac:dyDescent="0.25">
      <c r="A88" s="26"/>
      <c r="B88" s="104" t="s">
        <v>413</v>
      </c>
      <c r="C88" s="117"/>
      <c r="D88" s="118"/>
      <c r="E88" s="118"/>
      <c r="F88" s="118"/>
      <c r="G88" s="118"/>
      <c r="H88" s="118"/>
      <c r="I88" s="119"/>
      <c r="J88" s="117"/>
      <c r="K88" s="118"/>
      <c r="L88" s="118"/>
      <c r="M88" s="118"/>
      <c r="N88" s="119"/>
      <c r="O88" s="120"/>
      <c r="P88" s="118"/>
      <c r="Q88" s="118"/>
      <c r="R88" s="119"/>
    </row>
    <row r="89" spans="1:18" x14ac:dyDescent="0.2">
      <c r="A89" s="21" t="s">
        <v>264</v>
      </c>
      <c r="B89" s="60">
        <v>2019</v>
      </c>
      <c r="C89" s="108">
        <v>0</v>
      </c>
      <c r="D89" s="106">
        <v>509578813</v>
      </c>
      <c r="E89" s="106">
        <v>13373</v>
      </c>
      <c r="F89" s="106">
        <v>58191147</v>
      </c>
      <c r="G89" s="106"/>
      <c r="H89" s="106"/>
      <c r="I89" s="111">
        <f t="shared" ref="I89:I90" si="84">+C89+D89+E89+F89+G89+H89</f>
        <v>567783333</v>
      </c>
      <c r="J89" s="108"/>
      <c r="K89" s="106"/>
      <c r="L89" s="106">
        <v>98982100</v>
      </c>
      <c r="M89" s="106"/>
      <c r="N89" s="111">
        <f t="shared" ref="N89:N90" si="85">+J89+K89+L89+M89</f>
        <v>98982100</v>
      </c>
      <c r="O89" s="105"/>
      <c r="P89" s="110">
        <f t="shared" ref="P89:P90" si="86">+O89</f>
        <v>0</v>
      </c>
      <c r="Q89" s="110">
        <f t="shared" ref="Q89:Q90" si="87">+I89+N89+P89</f>
        <v>666765433</v>
      </c>
      <c r="R89" s="107"/>
    </row>
    <row r="90" spans="1:18" x14ac:dyDescent="0.2">
      <c r="A90" s="24"/>
      <c r="B90" s="14">
        <v>2020</v>
      </c>
      <c r="C90" s="109">
        <v>0</v>
      </c>
      <c r="D90" s="110">
        <v>640723645</v>
      </c>
      <c r="E90" s="110">
        <v>570373</v>
      </c>
      <c r="F90" s="110">
        <v>55556769</v>
      </c>
      <c r="G90" s="110"/>
      <c r="H90" s="110">
        <v>94178</v>
      </c>
      <c r="I90" s="111">
        <f t="shared" si="84"/>
        <v>696944965</v>
      </c>
      <c r="J90" s="109"/>
      <c r="K90" s="110"/>
      <c r="L90" s="110">
        <v>132328798</v>
      </c>
      <c r="M90" s="110"/>
      <c r="N90" s="111">
        <f t="shared" si="85"/>
        <v>132328798</v>
      </c>
      <c r="O90" s="112"/>
      <c r="P90" s="110">
        <f t="shared" si="86"/>
        <v>0</v>
      </c>
      <c r="Q90" s="110">
        <f t="shared" si="87"/>
        <v>829273763</v>
      </c>
      <c r="R90" s="111"/>
    </row>
    <row r="91" spans="1:18" x14ac:dyDescent="0.2">
      <c r="A91" s="24"/>
      <c r="B91" s="14">
        <v>2021</v>
      </c>
      <c r="C91" s="109">
        <v>0</v>
      </c>
      <c r="D91" s="110">
        <v>606631202</v>
      </c>
      <c r="E91" s="110">
        <v>970373</v>
      </c>
      <c r="F91" s="110">
        <v>27461352</v>
      </c>
      <c r="G91" s="110"/>
      <c r="H91" s="110"/>
      <c r="I91" s="111">
        <f>+C91+D91+E91+F91+G91+H91</f>
        <v>635062927</v>
      </c>
      <c r="J91" s="109"/>
      <c r="K91" s="110"/>
      <c r="L91" s="110">
        <v>93374207</v>
      </c>
      <c r="M91" s="110"/>
      <c r="N91" s="111">
        <f>+J91+K91+L91+M91</f>
        <v>93374207</v>
      </c>
      <c r="O91" s="112"/>
      <c r="P91" s="110">
        <f>+O91</f>
        <v>0</v>
      </c>
      <c r="Q91" s="110">
        <f>+I91+N91+P91</f>
        <v>728437134</v>
      </c>
      <c r="R91" s="111"/>
    </row>
    <row r="92" spans="1:18" ht="12.75" thickBot="1" x14ac:dyDescent="0.25">
      <c r="A92" s="26"/>
      <c r="B92" s="104" t="s">
        <v>413</v>
      </c>
      <c r="C92" s="117"/>
      <c r="D92" s="118"/>
      <c r="E92" s="118"/>
      <c r="F92" s="118"/>
      <c r="G92" s="118"/>
      <c r="H92" s="118"/>
      <c r="I92" s="119"/>
      <c r="J92" s="117"/>
      <c r="K92" s="118"/>
      <c r="L92" s="118"/>
      <c r="M92" s="118"/>
      <c r="N92" s="119"/>
      <c r="O92" s="120"/>
      <c r="P92" s="118"/>
      <c r="Q92" s="118"/>
      <c r="R92" s="119"/>
    </row>
    <row r="93" spans="1:18" x14ac:dyDescent="0.2">
      <c r="A93" s="21" t="s">
        <v>265</v>
      </c>
      <c r="B93" s="60">
        <v>2019</v>
      </c>
      <c r="C93" s="108">
        <v>0</v>
      </c>
      <c r="D93" s="106">
        <v>492111</v>
      </c>
      <c r="E93" s="106">
        <v>55679286</v>
      </c>
      <c r="F93" s="106">
        <v>1441987</v>
      </c>
      <c r="G93" s="106"/>
      <c r="H93" s="106">
        <v>455554</v>
      </c>
      <c r="I93" s="111">
        <f t="shared" ref="I93:I94" si="88">+C93+D93+E93+F93+G93+H93</f>
        <v>58068938</v>
      </c>
      <c r="J93" s="108"/>
      <c r="K93" s="106"/>
      <c r="L93" s="106">
        <v>34512</v>
      </c>
      <c r="M93" s="106"/>
      <c r="N93" s="111">
        <f t="shared" ref="N93:N94" si="89">+J93+K93+L93+M93</f>
        <v>34512</v>
      </c>
      <c r="O93" s="105"/>
      <c r="P93" s="110">
        <f t="shared" ref="P93:P94" si="90">+O93</f>
        <v>0</v>
      </c>
      <c r="Q93" s="110">
        <f t="shared" ref="Q93:Q94" si="91">+I93+N93+P93</f>
        <v>58103450</v>
      </c>
      <c r="R93" s="107"/>
    </row>
    <row r="94" spans="1:18" x14ac:dyDescent="0.2">
      <c r="A94" s="24"/>
      <c r="B94" s="14">
        <v>2020</v>
      </c>
      <c r="C94" s="109">
        <v>0</v>
      </c>
      <c r="D94" s="110">
        <v>488943</v>
      </c>
      <c r="E94" s="110"/>
      <c r="F94" s="110">
        <v>1375666</v>
      </c>
      <c r="G94" s="110"/>
      <c r="H94" s="110">
        <v>455554</v>
      </c>
      <c r="I94" s="111">
        <f t="shared" si="88"/>
        <v>2320163</v>
      </c>
      <c r="J94" s="109"/>
      <c r="K94" s="110"/>
      <c r="L94" s="110">
        <v>843119</v>
      </c>
      <c r="M94" s="110"/>
      <c r="N94" s="111">
        <f t="shared" si="89"/>
        <v>843119</v>
      </c>
      <c r="O94" s="112"/>
      <c r="P94" s="110">
        <f t="shared" si="90"/>
        <v>0</v>
      </c>
      <c r="Q94" s="110">
        <f t="shared" si="91"/>
        <v>3163282</v>
      </c>
      <c r="R94" s="111"/>
    </row>
    <row r="95" spans="1:18" x14ac:dyDescent="0.2">
      <c r="A95" s="24"/>
      <c r="B95" s="14">
        <v>2021</v>
      </c>
      <c r="C95" s="109">
        <v>0</v>
      </c>
      <c r="D95" s="110">
        <v>492111</v>
      </c>
      <c r="E95" s="110"/>
      <c r="F95" s="110">
        <v>865384</v>
      </c>
      <c r="G95" s="110"/>
      <c r="H95" s="110">
        <v>767421</v>
      </c>
      <c r="I95" s="111">
        <f>+C95+D95+E95+F95+G95+H95</f>
        <v>2124916</v>
      </c>
      <c r="J95" s="109"/>
      <c r="K95" s="110"/>
      <c r="L95" s="110">
        <v>500000</v>
      </c>
      <c r="M95" s="110"/>
      <c r="N95" s="111">
        <f>+J95+K95+L95+M95</f>
        <v>500000</v>
      </c>
      <c r="O95" s="112"/>
      <c r="P95" s="110">
        <f>+O95</f>
        <v>0</v>
      </c>
      <c r="Q95" s="110">
        <f>+I95+N95+P95</f>
        <v>2624916</v>
      </c>
      <c r="R95" s="111"/>
    </row>
    <row r="96" spans="1:18" ht="12.75" thickBot="1" x14ac:dyDescent="0.25">
      <c r="A96" s="26"/>
      <c r="B96" s="104" t="s">
        <v>413</v>
      </c>
      <c r="C96" s="117"/>
      <c r="D96" s="118"/>
      <c r="E96" s="118"/>
      <c r="F96" s="118"/>
      <c r="G96" s="118"/>
      <c r="H96" s="118"/>
      <c r="I96" s="119"/>
      <c r="J96" s="117"/>
      <c r="K96" s="118"/>
      <c r="L96" s="118"/>
      <c r="M96" s="118"/>
      <c r="N96" s="119"/>
      <c r="O96" s="120"/>
      <c r="P96" s="118"/>
      <c r="Q96" s="118"/>
      <c r="R96" s="126"/>
    </row>
    <row r="97" spans="1:18" x14ac:dyDescent="0.2">
      <c r="A97" s="21" t="s">
        <v>266</v>
      </c>
      <c r="B97" s="60">
        <v>2019</v>
      </c>
      <c r="C97" s="108">
        <v>0</v>
      </c>
      <c r="D97" s="106"/>
      <c r="E97" s="106"/>
      <c r="F97" s="106"/>
      <c r="G97" s="106"/>
      <c r="H97" s="106"/>
      <c r="I97" s="111">
        <f t="shared" ref="I97:I98" si="92">+C97+D97+E97+F97+G97+H97</f>
        <v>0</v>
      </c>
      <c r="J97" s="108"/>
      <c r="K97" s="106"/>
      <c r="L97" s="106"/>
      <c r="M97" s="106"/>
      <c r="N97" s="111">
        <f t="shared" ref="N97:N98" si="93">+J97+K97+L97+M97</f>
        <v>0</v>
      </c>
      <c r="O97" s="105"/>
      <c r="P97" s="110">
        <f t="shared" ref="P97:P98" si="94">+O97</f>
        <v>0</v>
      </c>
      <c r="Q97" s="110">
        <f t="shared" ref="Q97:Q98" si="95">+I97+N97+P97</f>
        <v>0</v>
      </c>
      <c r="R97" s="107"/>
    </row>
    <row r="98" spans="1:18" x14ac:dyDescent="0.2">
      <c r="A98" s="24"/>
      <c r="B98" s="14">
        <v>2020</v>
      </c>
      <c r="C98" s="109">
        <v>0</v>
      </c>
      <c r="D98" s="110"/>
      <c r="E98" s="110">
        <v>58235632</v>
      </c>
      <c r="F98" s="110"/>
      <c r="G98" s="110"/>
      <c r="H98" s="110"/>
      <c r="I98" s="111">
        <f t="shared" si="92"/>
        <v>58235632</v>
      </c>
      <c r="J98" s="109"/>
      <c r="K98" s="110"/>
      <c r="L98" s="110"/>
      <c r="M98" s="110"/>
      <c r="N98" s="111">
        <f t="shared" si="93"/>
        <v>0</v>
      </c>
      <c r="O98" s="112"/>
      <c r="P98" s="110">
        <f t="shared" si="94"/>
        <v>0</v>
      </c>
      <c r="Q98" s="110">
        <f t="shared" si="95"/>
        <v>58235632</v>
      </c>
      <c r="R98" s="111"/>
    </row>
    <row r="99" spans="1:18" x14ac:dyDescent="0.2">
      <c r="A99" s="24"/>
      <c r="B99" s="14">
        <v>2021</v>
      </c>
      <c r="C99" s="109">
        <v>0</v>
      </c>
      <c r="D99" s="110"/>
      <c r="E99" s="110">
        <v>52444671</v>
      </c>
      <c r="F99" s="110"/>
      <c r="G99" s="110"/>
      <c r="H99" s="110"/>
      <c r="I99" s="111">
        <f>+C99+D99+E99+F99+G99+H99</f>
        <v>52444671</v>
      </c>
      <c r="J99" s="109"/>
      <c r="K99" s="110"/>
      <c r="L99" s="110"/>
      <c r="M99" s="110"/>
      <c r="N99" s="111">
        <f>+J99+K99+L99+M99</f>
        <v>0</v>
      </c>
      <c r="O99" s="112"/>
      <c r="P99" s="110">
        <f>+O99</f>
        <v>0</v>
      </c>
      <c r="Q99" s="110">
        <f>+I99+N99+P99</f>
        <v>52444671</v>
      </c>
      <c r="R99" s="111"/>
    </row>
    <row r="100" spans="1:18" ht="12.75" thickBot="1" x14ac:dyDescent="0.25">
      <c r="A100" s="26"/>
      <c r="B100" s="104" t="s">
        <v>413</v>
      </c>
      <c r="C100" s="117"/>
      <c r="D100" s="118"/>
      <c r="E100" s="118"/>
      <c r="F100" s="118"/>
      <c r="G100" s="118"/>
      <c r="H100" s="118"/>
      <c r="I100" s="119"/>
      <c r="J100" s="117"/>
      <c r="K100" s="118"/>
      <c r="L100" s="118"/>
      <c r="M100" s="118"/>
      <c r="N100" s="119"/>
      <c r="O100" s="120"/>
      <c r="P100" s="118"/>
      <c r="Q100" s="118"/>
      <c r="R100" s="119"/>
    </row>
    <row r="101" spans="1:18" x14ac:dyDescent="0.2">
      <c r="A101" s="21" t="s">
        <v>267</v>
      </c>
      <c r="B101" s="60">
        <v>2019</v>
      </c>
      <c r="C101" s="108">
        <v>0</v>
      </c>
      <c r="D101" s="106"/>
      <c r="E101" s="106"/>
      <c r="F101" s="106"/>
      <c r="G101" s="106"/>
      <c r="H101" s="106"/>
      <c r="I101" s="111">
        <f t="shared" ref="I101:I102" si="96">+C101+D101+E101+F101+G101+H101</f>
        <v>0</v>
      </c>
      <c r="J101" s="108"/>
      <c r="K101" s="106"/>
      <c r="L101" s="106"/>
      <c r="M101" s="106"/>
      <c r="N101" s="111">
        <f t="shared" ref="N101:N102" si="97">+J101+K101+L101+M101</f>
        <v>0</v>
      </c>
      <c r="O101" s="105"/>
      <c r="P101" s="110">
        <f t="shared" ref="P101:P102" si="98">+O101</f>
        <v>0</v>
      </c>
      <c r="Q101" s="110">
        <f t="shared" ref="Q101:Q102" si="99">+I101+N101+P101</f>
        <v>0</v>
      </c>
      <c r="R101" s="107"/>
    </row>
    <row r="102" spans="1:18" x14ac:dyDescent="0.2">
      <c r="A102" s="24"/>
      <c r="B102" s="14">
        <v>2020</v>
      </c>
      <c r="C102" s="109">
        <v>0</v>
      </c>
      <c r="D102" s="110"/>
      <c r="E102" s="110"/>
      <c r="F102" s="110"/>
      <c r="G102" s="110"/>
      <c r="H102" s="110"/>
      <c r="I102" s="111">
        <f t="shared" si="96"/>
        <v>0</v>
      </c>
      <c r="J102" s="109"/>
      <c r="K102" s="110"/>
      <c r="L102" s="110"/>
      <c r="M102" s="110"/>
      <c r="N102" s="111">
        <f t="shared" si="97"/>
        <v>0</v>
      </c>
      <c r="O102" s="112"/>
      <c r="P102" s="110">
        <f t="shared" si="98"/>
        <v>0</v>
      </c>
      <c r="Q102" s="110">
        <f t="shared" si="99"/>
        <v>0</v>
      </c>
      <c r="R102" s="111"/>
    </row>
    <row r="103" spans="1:18" x14ac:dyDescent="0.2">
      <c r="A103" s="24"/>
      <c r="B103" s="14">
        <v>2021</v>
      </c>
      <c r="C103" s="109">
        <v>0</v>
      </c>
      <c r="D103" s="110"/>
      <c r="E103" s="110"/>
      <c r="F103" s="110"/>
      <c r="G103" s="110"/>
      <c r="H103" s="110"/>
      <c r="I103" s="111">
        <f>+C103+D103+E103+F103+G103+H103</f>
        <v>0</v>
      </c>
      <c r="J103" s="109"/>
      <c r="K103" s="110"/>
      <c r="L103" s="110"/>
      <c r="M103" s="110"/>
      <c r="N103" s="111">
        <f>+J103+K103+L103+M103</f>
        <v>0</v>
      </c>
      <c r="O103" s="112"/>
      <c r="P103" s="110">
        <f>+O103</f>
        <v>0</v>
      </c>
      <c r="Q103" s="110">
        <f>+I103+N103+P103</f>
        <v>0</v>
      </c>
      <c r="R103" s="111"/>
    </row>
    <row r="104" spans="1:18" ht="12.75" thickBot="1" x14ac:dyDescent="0.25">
      <c r="A104" s="26"/>
      <c r="B104" s="104" t="s">
        <v>413</v>
      </c>
      <c r="C104" s="117"/>
      <c r="D104" s="118"/>
      <c r="E104" s="118"/>
      <c r="F104" s="118"/>
      <c r="G104" s="118"/>
      <c r="H104" s="118"/>
      <c r="I104" s="119"/>
      <c r="J104" s="117"/>
      <c r="K104" s="118"/>
      <c r="L104" s="118"/>
      <c r="M104" s="118"/>
      <c r="N104" s="119"/>
      <c r="O104" s="120"/>
      <c r="P104" s="118"/>
      <c r="Q104" s="118"/>
      <c r="R104" s="119"/>
    </row>
    <row r="105" spans="1:18" x14ac:dyDescent="0.2">
      <c r="A105" s="89" t="s">
        <v>0</v>
      </c>
      <c r="B105" s="60">
        <v>2019</v>
      </c>
      <c r="C105" s="110">
        <f t="shared" ref="C105:D107" si="100">+C5+C9+C13+C17+C21+C25+C29+C33+C37+C41+C45+C49+C53+C57+C61+C65+C69+C73+C77+C81+C85+C89+C93+C97+C101</f>
        <v>0</v>
      </c>
      <c r="D105" s="110">
        <f t="shared" si="100"/>
        <v>732358357</v>
      </c>
      <c r="E105" s="110">
        <f t="shared" ref="E105:O107" si="101">+E5+E9+E13+E17+E21+E25+E29+E33+E37+E41+E45+E49+E53+E57+E61+E65+E69+E73+E77+E81+E85+E89+E93+E97+E101</f>
        <v>56932659</v>
      </c>
      <c r="F105" s="110">
        <f t="shared" si="101"/>
        <v>164499469</v>
      </c>
      <c r="G105" s="110">
        <f t="shared" si="101"/>
        <v>0</v>
      </c>
      <c r="H105" s="110">
        <f t="shared" si="101"/>
        <v>1114655</v>
      </c>
      <c r="I105" s="111">
        <f>+C105+D105+E105+F105+G105+H105</f>
        <v>954905140</v>
      </c>
      <c r="J105" s="110">
        <f t="shared" si="101"/>
        <v>0</v>
      </c>
      <c r="K105" s="110">
        <f t="shared" si="101"/>
        <v>0</v>
      </c>
      <c r="L105" s="110">
        <f t="shared" si="101"/>
        <v>458132598</v>
      </c>
      <c r="M105" s="110">
        <f t="shared" si="101"/>
        <v>0</v>
      </c>
      <c r="N105" s="111">
        <f>+J105+K105+L105+M105</f>
        <v>458132598</v>
      </c>
      <c r="O105" s="110">
        <f t="shared" si="101"/>
        <v>0</v>
      </c>
      <c r="P105" s="110">
        <f>+O105</f>
        <v>0</v>
      </c>
      <c r="Q105" s="110">
        <f>+I105+N105+P105</f>
        <v>1413037738</v>
      </c>
      <c r="R105" s="123"/>
    </row>
    <row r="106" spans="1:18" x14ac:dyDescent="0.2">
      <c r="A106" s="27"/>
      <c r="B106" s="14">
        <v>2020</v>
      </c>
      <c r="C106" s="110">
        <f t="shared" si="100"/>
        <v>0</v>
      </c>
      <c r="D106" s="110">
        <f t="shared" si="100"/>
        <v>902633061</v>
      </c>
      <c r="E106" s="110">
        <f t="shared" si="101"/>
        <v>59932472</v>
      </c>
      <c r="F106" s="110">
        <f t="shared" si="101"/>
        <v>280719664</v>
      </c>
      <c r="G106" s="110">
        <f t="shared" si="101"/>
        <v>10450</v>
      </c>
      <c r="H106" s="110">
        <f t="shared" si="101"/>
        <v>1705865</v>
      </c>
      <c r="I106" s="111">
        <f>+C106+D106+E106+F106+G106+H106</f>
        <v>1245001512</v>
      </c>
      <c r="J106" s="110">
        <f t="shared" si="101"/>
        <v>0</v>
      </c>
      <c r="K106" s="110">
        <f t="shared" si="101"/>
        <v>0</v>
      </c>
      <c r="L106" s="110">
        <f t="shared" si="101"/>
        <v>511735375</v>
      </c>
      <c r="M106" s="110">
        <f t="shared" si="101"/>
        <v>0</v>
      </c>
      <c r="N106" s="111">
        <f>+J106+K106+L106+M106</f>
        <v>511735375</v>
      </c>
      <c r="O106" s="110">
        <f t="shared" si="101"/>
        <v>0</v>
      </c>
      <c r="P106" s="110">
        <f>+O106</f>
        <v>0</v>
      </c>
      <c r="Q106" s="110">
        <f>+I106+N106+P106</f>
        <v>1756736887</v>
      </c>
      <c r="R106" s="111"/>
    </row>
    <row r="107" spans="1:18" x14ac:dyDescent="0.2">
      <c r="A107" s="27"/>
      <c r="B107" s="14">
        <v>2021</v>
      </c>
      <c r="C107" s="110">
        <f t="shared" si="100"/>
        <v>0</v>
      </c>
      <c r="D107" s="110">
        <f t="shared" si="100"/>
        <v>863081533</v>
      </c>
      <c r="E107" s="110">
        <f t="shared" si="101"/>
        <v>54696949</v>
      </c>
      <c r="F107" s="110">
        <f t="shared" si="101"/>
        <v>178565428</v>
      </c>
      <c r="G107" s="110">
        <f t="shared" si="101"/>
        <v>0</v>
      </c>
      <c r="H107" s="110">
        <f t="shared" si="101"/>
        <v>1114655</v>
      </c>
      <c r="I107" s="111">
        <f>+C107+D107+E107+F107+G107+H107</f>
        <v>1097458565</v>
      </c>
      <c r="J107" s="110">
        <f t="shared" si="101"/>
        <v>0</v>
      </c>
      <c r="K107" s="110">
        <f t="shared" si="101"/>
        <v>0</v>
      </c>
      <c r="L107" s="110">
        <f t="shared" si="101"/>
        <v>347994596</v>
      </c>
      <c r="M107" s="110">
        <f t="shared" si="101"/>
        <v>0</v>
      </c>
      <c r="N107" s="111">
        <f>+J107+K107+L107+M107</f>
        <v>347994596</v>
      </c>
      <c r="O107" s="110">
        <f t="shared" si="101"/>
        <v>0</v>
      </c>
      <c r="P107" s="110">
        <f>+O107</f>
        <v>0</v>
      </c>
      <c r="Q107" s="110">
        <f>+I107+N107+P107</f>
        <v>1445453161</v>
      </c>
      <c r="R107" s="111"/>
    </row>
    <row r="108" spans="1:18" ht="12.75" thickBot="1" x14ac:dyDescent="0.25">
      <c r="A108" s="26"/>
      <c r="B108" s="104" t="s">
        <v>413</v>
      </c>
      <c r="C108" s="117"/>
      <c r="D108" s="118"/>
      <c r="E108" s="118"/>
      <c r="F108" s="118"/>
      <c r="G108" s="118"/>
      <c r="H108" s="118"/>
      <c r="I108" s="119"/>
      <c r="J108" s="117"/>
      <c r="K108" s="118"/>
      <c r="L108" s="118"/>
      <c r="M108" s="118"/>
      <c r="N108" s="119"/>
      <c r="O108" s="120"/>
      <c r="P108" s="118"/>
      <c r="Q108" s="118"/>
      <c r="R108" s="119"/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5" right="0.25" top="0.75" bottom="0.75" header="0.3" footer="0.3"/>
  <pageSetup paperSize="9" scale="52" orientation="portrait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Índice</vt:lpstr>
      <vt:lpstr>F-01</vt:lpstr>
      <vt:lpstr>F-02</vt:lpstr>
      <vt:lpstr>F-03</vt:lpstr>
      <vt:lpstr>F-04</vt:lpstr>
      <vt:lpstr>F-05</vt:lpstr>
      <vt:lpstr>F-06</vt:lpstr>
      <vt:lpstr>F-07</vt:lpstr>
      <vt:lpstr>F-08</vt:lpstr>
      <vt:lpstr>F-09</vt:lpstr>
      <vt:lpstr>F-10 RESUMEN</vt:lpstr>
      <vt:lpstr>F-11</vt:lpstr>
      <vt:lpstr>F-12</vt:lpstr>
      <vt:lpstr>F-13</vt:lpstr>
      <vt:lpstr>F-14</vt:lpstr>
      <vt:lpstr>F-15</vt:lpstr>
      <vt:lpstr>F-16</vt:lpstr>
      <vt:lpstr>F-17</vt:lpstr>
      <vt:lpstr>F-18</vt:lpstr>
      <vt:lpstr>Hoja2</vt:lpstr>
      <vt:lpstr>Hoja1</vt:lpstr>
      <vt:lpstr>'F-01'!Área_de_impresión</vt:lpstr>
      <vt:lpstr>'F-06'!Área_de_impresión</vt:lpstr>
      <vt:lpstr>'F-07'!Área_de_impresión</vt:lpstr>
      <vt:lpstr>'F-08'!Área_de_impresión</vt:lpstr>
      <vt:lpstr>'F-09'!Área_de_impresión</vt:lpstr>
      <vt:lpstr>'F-10 RESUMEN'!Área_de_impresión</vt:lpstr>
      <vt:lpstr>'F-11'!Área_de_impresión</vt:lpstr>
      <vt:lpstr>'F-12'!Área_de_impresión</vt:lpstr>
      <vt:lpstr>'F-13'!Área_de_impresión</vt:lpstr>
      <vt:lpstr>'F-14'!Área_de_impresión</vt:lpstr>
      <vt:lpstr>'F-15'!Área_de_impresión</vt:lpstr>
      <vt:lpstr>'F-16'!Área_de_impresión</vt:lpstr>
      <vt:lpstr>'F-17'!Área_de_impresión</vt:lpstr>
      <vt:lpstr>'F-18'!Área_de_impresión</vt:lpstr>
      <vt:lpstr>Índice!Área_de_impresión</vt:lpstr>
      <vt:lpstr>'F-01'!Títulos_a_imprimir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2020-10-02T01:55:47Z</cp:lastPrinted>
  <dcterms:created xsi:type="dcterms:W3CDTF">1998-08-20T20:27:58Z</dcterms:created>
  <dcterms:modified xsi:type="dcterms:W3CDTF">2021-10-01T05:35:37Z</dcterms:modified>
</cp:coreProperties>
</file>