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Fuero Militar Policial\"/>
    </mc:Choice>
  </mc:AlternateContent>
  <xr:revisionPtr revIDLastSave="0" documentId="8_{9393DA17-DD1B-458C-AC7F-50DA17D45149}" xr6:coauthVersionLast="45" xr6:coauthVersionMax="45" xr10:uidLastSave="{00000000-0000-0000-0000-000000000000}"/>
  <bookViews>
    <workbookView xWindow="-120" yWindow="-120" windowWidth="20730" windowHeight="11160" tabRatio="897" activeTab="18" xr2:uid="{00000000-000D-0000-FFFF-FFFF00000000}"/>
  </bookViews>
  <sheets>
    <sheet name="Índice" sheetId="55" r:id="rId1"/>
    <sheet name="F-01" sheetId="62" r:id="rId2"/>
    <sheet name="F-02" sheetId="73" r:id="rId3"/>
    <sheet name="F-03" sheetId="70" r:id="rId4"/>
    <sheet name="F-04" sheetId="30" r:id="rId5"/>
    <sheet name="F-05" sheetId="76" r:id="rId6"/>
    <sheet name="F-06" sheetId="57" r:id="rId7"/>
    <sheet name="F-07" sheetId="9" r:id="rId8"/>
    <sheet name="F-08" sheetId="21" r:id="rId9"/>
    <sheet name="F-09" sheetId="60" r:id="rId10"/>
    <sheet name="F-10" sheetId="32" r:id="rId11"/>
    <sheet name="F-11" sheetId="45" r:id="rId12"/>
    <sheet name="F-12" sheetId="33" r:id="rId13"/>
    <sheet name="F-13" sheetId="50" r:id="rId14"/>
    <sheet name="F-14" sheetId="51" r:id="rId15"/>
    <sheet name="F-15" sheetId="39" r:id="rId16"/>
    <sheet name="F-16" sheetId="79" r:id="rId17"/>
    <sheet name="F-17" sheetId="53" r:id="rId18"/>
    <sheet name="F-18" sheetId="64" r:id="rId19"/>
    <sheet name="Hoja2" sheetId="80" r:id="rId20"/>
    <sheet name="Hoja1" sheetId="78" state="hidden" r:id="rId21"/>
  </sheets>
  <definedNames>
    <definedName name="_xlnm.Print_Area" localSheetId="1">'F-01'!$A$1:$N$18</definedName>
    <definedName name="_xlnm.Print_Area" localSheetId="6">'F-06'!$A$1:$N$51</definedName>
    <definedName name="_xlnm.Print_Area" localSheetId="7">'F-07'!$A$1:$Q$25</definedName>
    <definedName name="_xlnm.Print_Area" localSheetId="8">'F-08'!$A$1:$Q$109</definedName>
    <definedName name="_xlnm.Print_Area" localSheetId="9">'F-09'!$A$1:$X$34</definedName>
    <definedName name="_xlnm.Print_Area" localSheetId="10">'F-10'!$A$1:$I$24</definedName>
    <definedName name="_xlnm.Print_Area" localSheetId="11">'F-11'!$A$1:$AI$70</definedName>
    <definedName name="_xlnm.Print_Area" localSheetId="12">'F-12'!$A$1:$J$41</definedName>
    <definedName name="_xlnm.Print_Area" localSheetId="13">'F-13'!$A$1:$N$28</definedName>
    <definedName name="_xlnm.Print_Area" localSheetId="14">'F-14'!$A$1:$J$19</definedName>
    <definedName name="_xlnm.Print_Area" localSheetId="15">'F-15'!$A$1:$H$21</definedName>
    <definedName name="_xlnm.Print_Area" localSheetId="16">'F-16'!$A$1:$H$28</definedName>
    <definedName name="_xlnm.Print_Area" localSheetId="17">'F-17'!$A$1:$P$19</definedName>
    <definedName name="_xlnm.Print_Area" localSheetId="18">'F-18'!$A$1:$L$19</definedName>
    <definedName name="_xlnm.Print_Area" localSheetId="0">Índice!$A$1:$E$35</definedName>
    <definedName name="dd" localSheetId="2">#REF!</definedName>
    <definedName name="dd" localSheetId="3">#REF!</definedName>
    <definedName name="dd" localSheetId="5">#REF!</definedName>
    <definedName name="dd">#REF!</definedName>
    <definedName name="DIRECREC" localSheetId="1">#REF!</definedName>
    <definedName name="DIRECREC" localSheetId="2">#REF!</definedName>
    <definedName name="DIRECREC" localSheetId="3">#REF!</definedName>
    <definedName name="DIRECREC" localSheetId="5">#REF!</definedName>
    <definedName name="DIRECREC" localSheetId="6">#REF!</definedName>
    <definedName name="DIRECREC" localSheetId="9">#REF!</definedName>
    <definedName name="DIRECREC" localSheetId="18">#REF!</definedName>
    <definedName name="DIRECREC">#REF!</definedName>
    <definedName name="DONAC" localSheetId="1">#REF!</definedName>
    <definedName name="DONAC" localSheetId="2">#REF!</definedName>
    <definedName name="DONAC" localSheetId="3">#REF!</definedName>
    <definedName name="DONAC" localSheetId="5">#REF!</definedName>
    <definedName name="DONAC" localSheetId="6">#REF!</definedName>
    <definedName name="DONAC" localSheetId="9">#REF!</definedName>
    <definedName name="DONAC" localSheetId="18">#REF!</definedName>
    <definedName name="DONAC">#REF!</definedName>
    <definedName name="EE" localSheetId="2">#REF!</definedName>
    <definedName name="EE" localSheetId="3">#REF!</definedName>
    <definedName name="EE" localSheetId="5">#REF!</definedName>
    <definedName name="EE">#REF!</definedName>
    <definedName name="RECORD" localSheetId="1">#REF!</definedName>
    <definedName name="RECORD" localSheetId="2">#REF!</definedName>
    <definedName name="RECORD" localSheetId="3">#REF!</definedName>
    <definedName name="RECORD" localSheetId="5">#REF!</definedName>
    <definedName name="RECORD" localSheetId="6">#REF!</definedName>
    <definedName name="RECORD" localSheetId="9">#REF!</definedName>
    <definedName name="RECORD" localSheetId="18">#REF!</definedName>
    <definedName name="RECORD">#REF!</definedName>
    <definedName name="RECPUB" localSheetId="1">#REF!</definedName>
    <definedName name="RECPUB" localSheetId="2">#REF!</definedName>
    <definedName name="RECPUB" localSheetId="3">#REF!</definedName>
    <definedName name="RECPUB" localSheetId="5">#REF!</definedName>
    <definedName name="RECPUB" localSheetId="6">#REF!</definedName>
    <definedName name="RECPUB" localSheetId="9">#REF!</definedName>
    <definedName name="RECPUB" localSheetId="18">#REF!</definedName>
    <definedName name="RECPUB">#REF!</definedName>
    <definedName name="_xlnm.Print_Titles" localSheetId="1">'F-01'!$3:$3</definedName>
    <definedName name="_xlnm.Print_Titles" localSheetId="0">Índice!$1:$1</definedName>
    <definedName name="XPRINT" localSheetId="1">#REF!</definedName>
    <definedName name="XPRINT" localSheetId="2">#REF!</definedName>
    <definedName name="XPRINT" localSheetId="3">#REF!</definedName>
    <definedName name="XPRINT" localSheetId="5">#REF!</definedName>
    <definedName name="XPRINT" localSheetId="6">#REF!</definedName>
    <definedName name="XPRINT" localSheetId="9">#REF!</definedName>
    <definedName name="XPRINT" localSheetId="18">#REF!</definedName>
    <definedName name="XPRINT">#REF!</definedName>
    <definedName name="XPRINT2" localSheetId="1">#REF!</definedName>
    <definedName name="XPRINT2" localSheetId="2">#REF!</definedName>
    <definedName name="XPRINT2" localSheetId="3">#REF!</definedName>
    <definedName name="XPRINT2" localSheetId="5">#REF!</definedName>
    <definedName name="XPRINT2" localSheetId="6">#REF!</definedName>
    <definedName name="XPRINT2" localSheetId="9">#REF!</definedName>
    <definedName name="XPRINT2" localSheetId="18">#REF!</definedName>
    <definedName name="XPRINT2">#REF!</definedName>
    <definedName name="XPRINT3" localSheetId="1">#REF!</definedName>
    <definedName name="XPRINT3" localSheetId="2">#REF!</definedName>
    <definedName name="XPRINT3" localSheetId="3">#REF!</definedName>
    <definedName name="XPRINT3" localSheetId="5">#REF!</definedName>
    <definedName name="XPRINT3" localSheetId="6">#REF!</definedName>
    <definedName name="XPRINT3" localSheetId="9">#REF!</definedName>
    <definedName name="XPRINT3" localSheetId="18">#REF!</definedName>
    <definedName name="XPRINT3">#REF!</definedName>
    <definedName name="XPRINT4" localSheetId="1">#REF!</definedName>
    <definedName name="XPRINT4" localSheetId="2">#REF!</definedName>
    <definedName name="XPRINT4" localSheetId="3">#REF!</definedName>
    <definedName name="XPRINT4" localSheetId="5">#REF!</definedName>
    <definedName name="XPRINT4" localSheetId="6">#REF!</definedName>
    <definedName name="XPRINT4" localSheetId="9">#REF!</definedName>
    <definedName name="XPRINT4" localSheetId="18">#REF!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21" l="1"/>
  <c r="N26" i="21"/>
  <c r="Q26" i="21" s="1"/>
  <c r="N25" i="21"/>
  <c r="Q25" i="21" s="1"/>
  <c r="I26" i="21"/>
  <c r="I27" i="21"/>
  <c r="I25" i="21"/>
  <c r="H8" i="9" l="1"/>
  <c r="P8" i="9" s="1"/>
  <c r="H6" i="9"/>
  <c r="P6" i="9" s="1"/>
  <c r="Q6" i="30"/>
  <c r="Q5" i="30"/>
  <c r="Q13" i="30" s="1"/>
  <c r="H13" i="30"/>
  <c r="F13" i="30"/>
  <c r="D13" i="30"/>
  <c r="C52" i="70" l="1"/>
  <c r="D18" i="70"/>
  <c r="D52" i="70"/>
  <c r="D35" i="70"/>
  <c r="B52" i="70"/>
  <c r="C18" i="70"/>
  <c r="B18" i="70"/>
  <c r="C35" i="70"/>
  <c r="B35" i="70"/>
  <c r="C7" i="73"/>
  <c r="B7" i="73"/>
  <c r="B13" i="73"/>
  <c r="C13" i="73"/>
  <c r="D13" i="73"/>
  <c r="B19" i="73"/>
  <c r="D19" i="73"/>
  <c r="C19" i="73"/>
  <c r="D7" i="73"/>
  <c r="G27" i="33" l="1"/>
  <c r="F35" i="33"/>
  <c r="E35" i="33"/>
  <c r="D35" i="33"/>
  <c r="C35" i="33"/>
  <c r="B35" i="33"/>
  <c r="N20" i="64"/>
  <c r="N18" i="64"/>
  <c r="M18" i="64"/>
  <c r="N15" i="64"/>
  <c r="M15" i="64"/>
  <c r="N12" i="64"/>
  <c r="M12" i="64"/>
  <c r="N9" i="64"/>
  <c r="M9" i="64"/>
  <c r="N8" i="64"/>
  <c r="M8" i="64"/>
  <c r="N7" i="64"/>
  <c r="M7" i="64"/>
  <c r="N6" i="64"/>
  <c r="M6" i="64"/>
  <c r="E19" i="51"/>
  <c r="F11" i="50"/>
  <c r="I37" i="33"/>
  <c r="I36" i="33"/>
  <c r="I34" i="33"/>
  <c r="I33" i="33"/>
  <c r="I32" i="33"/>
  <c r="G32" i="33"/>
  <c r="I31" i="33"/>
  <c r="G31" i="33"/>
  <c r="I30" i="33"/>
  <c r="G30" i="33"/>
  <c r="I29" i="33"/>
  <c r="I28" i="33"/>
  <c r="G28" i="33"/>
  <c r="I27" i="33"/>
  <c r="I26" i="33"/>
  <c r="G26" i="33"/>
  <c r="I25" i="33"/>
  <c r="G25" i="33"/>
  <c r="I24" i="33"/>
  <c r="I23" i="33"/>
  <c r="I22" i="33"/>
  <c r="G22" i="33"/>
  <c r="I21" i="33"/>
  <c r="I20" i="33"/>
  <c r="I19" i="33"/>
  <c r="I18" i="33"/>
  <c r="I17" i="33"/>
  <c r="I16" i="33"/>
  <c r="G16" i="33"/>
  <c r="I15" i="33"/>
  <c r="I14" i="33"/>
  <c r="G14" i="33"/>
  <c r="I13" i="33"/>
  <c r="I12" i="33"/>
  <c r="G12" i="33"/>
  <c r="I11" i="33"/>
  <c r="G11" i="33"/>
  <c r="I10" i="33"/>
  <c r="I9" i="33"/>
  <c r="I8" i="33"/>
  <c r="I7" i="33"/>
  <c r="G7" i="33"/>
  <c r="I6" i="33"/>
  <c r="G6" i="33"/>
  <c r="I35" i="33" l="1"/>
  <c r="G35" i="33"/>
  <c r="H22" i="32"/>
  <c r="F22" i="32"/>
  <c r="E22" i="32"/>
  <c r="D22" i="32"/>
  <c r="C22" i="32"/>
  <c r="B22" i="32"/>
  <c r="I21" i="32"/>
  <c r="I12" i="32"/>
  <c r="G8" i="32"/>
  <c r="G22" i="32" s="1"/>
  <c r="K29" i="60"/>
  <c r="O29" i="60" s="1"/>
  <c r="V29" i="60" s="1"/>
  <c r="W29" i="60" s="1"/>
  <c r="K24" i="60"/>
  <c r="L24" i="60" s="1"/>
  <c r="K19" i="60"/>
  <c r="O19" i="60" s="1"/>
  <c r="V19" i="60" s="1"/>
  <c r="W19" i="60" s="1"/>
  <c r="O14" i="60"/>
  <c r="V14" i="60" s="1"/>
  <c r="L14" i="60"/>
  <c r="K31" i="60" l="1"/>
  <c r="O24" i="60"/>
  <c r="V24" i="60" s="1"/>
  <c r="W24" i="60" s="1"/>
  <c r="I8" i="32"/>
  <c r="I22" i="32" s="1"/>
  <c r="W14" i="60"/>
  <c r="L19" i="60"/>
  <c r="L29" i="60"/>
  <c r="V31" i="60" l="1"/>
  <c r="W31" i="60"/>
  <c r="L31"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3" authorId="0" shapeId="0" xr:uid="{00000000-0006-0000-0100-000001000000}">
      <text>
        <r>
          <rPr>
            <sz val="8"/>
            <color indexed="81"/>
            <rFont val="Tahoma"/>
            <family val="2"/>
          </rPr>
          <t xml:space="preserve">
Nombre del Indicador</t>
        </r>
      </text>
    </comment>
  </commentList>
</comments>
</file>

<file path=xl/sharedStrings.xml><?xml version="1.0" encoding="utf-8"?>
<sst xmlns="http://schemas.openxmlformats.org/spreadsheetml/2006/main" count="1240" uniqueCount="705">
  <si>
    <t>TOTAL</t>
  </si>
  <si>
    <t>RECURSOS PUBLICOS</t>
  </si>
  <si>
    <t>MONTO</t>
  </si>
  <si>
    <t>F-8</t>
  </si>
  <si>
    <t>PROFESIONALES</t>
  </si>
  <si>
    <t>TECNICOS</t>
  </si>
  <si>
    <t>AUXILIARES</t>
  </si>
  <si>
    <t>DIRECTIVOS/FUNCIONARIOS</t>
  </si>
  <si>
    <t>FUENTE DE FINANCIAMIENTO</t>
  </si>
  <si>
    <t xml:space="preserve"> REMUNERATIVA</t>
  </si>
  <si>
    <t>CATEGORIA</t>
  </si>
  <si>
    <t>PEA</t>
  </si>
  <si>
    <t>...</t>
  </si>
  <si>
    <t>F-1</t>
  </si>
  <si>
    <t>SPA</t>
  </si>
  <si>
    <t>....</t>
  </si>
  <si>
    <t>SPE</t>
  </si>
  <si>
    <t>STA</t>
  </si>
  <si>
    <t>STE</t>
  </si>
  <si>
    <t>SAA</t>
  </si>
  <si>
    <t>SAE</t>
  </si>
  <si>
    <t>S/.</t>
  </si>
  <si>
    <t>Est. %</t>
  </si>
  <si>
    <t>EST. %</t>
  </si>
  <si>
    <t>GASTOS CORRIENTES */</t>
  </si>
  <si>
    <t>TOTAL (A)</t>
  </si>
  <si>
    <t>..</t>
  </si>
  <si>
    <t>OTROS</t>
  </si>
  <si>
    <t>COSTO ANUAL</t>
  </si>
  <si>
    <t>OBLIGACIONES DEL EMPLEADOR (CARGAS SOCIALES)</t>
  </si>
  <si>
    <t>GASTOS VARIABLES Y OCASIONALES</t>
  </si>
  <si>
    <t>COMBUSTIBLE Y LUBRICANTES</t>
  </si>
  <si>
    <t>SERVICIOS NO PERSONALES</t>
  </si>
  <si>
    <t>PROPINAS</t>
  </si>
  <si>
    <t>BIENES DISTRIBUCION GRATUITA</t>
  </si>
  <si>
    <t>PASAJES Y GASTOS DE TRANSPORTE</t>
  </si>
  <si>
    <t>CONTRATACION CON EMPRESAS DE SERVICIOS</t>
  </si>
  <si>
    <t>TRANSFERENCIAS CAFAE</t>
  </si>
  <si>
    <t>RUBROS</t>
  </si>
  <si>
    <t>OTROS SERVICIOS DE TERCEROS</t>
  </si>
  <si>
    <t>BIENES DE CONSUMO</t>
  </si>
  <si>
    <t>ALIMENTOS DE PERSONAS</t>
  </si>
  <si>
    <t>TARIFAS DE SERVICIOS GENERALES</t>
  </si>
  <si>
    <t>OTROS (DETALLAR)</t>
  </si>
  <si>
    <t>SEGUROS</t>
  </si>
  <si>
    <t>VIATICOS Y ASIGNACIONES</t>
  </si>
  <si>
    <t>NUEVOS SOLES</t>
  </si>
  <si>
    <t xml:space="preserve">SERVICIO DE CONSULTORIA </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</si>
  <si>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</si>
  <si>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</si>
  <si>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</si>
  <si>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</si>
  <si>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</si>
  <si>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</si>
  <si>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</si>
  <si>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</si>
  <si>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</si>
  <si>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</si>
  <si>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</si>
  <si>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</si>
  <si>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</si>
  <si>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(PIA) = Presupuesto Institucional de Apertura</t>
  </si>
  <si>
    <t>TIPO DE ESTUDIO Y/O INFORME (*)</t>
  </si>
  <si>
    <t>(*) EL PRODUCTO QUE SE ADQUIERE</t>
  </si>
  <si>
    <t>NIVELES REMUNERATIVOS</t>
  </si>
  <si>
    <t>(1)</t>
  </si>
  <si>
    <t>(2)</t>
  </si>
  <si>
    <t>(3)</t>
  </si>
  <si>
    <t>(4)</t>
  </si>
  <si>
    <t>(5)</t>
  </si>
  <si>
    <t>(6)</t>
  </si>
  <si>
    <t>CARRERA ADMINISTRATIVA</t>
  </si>
  <si>
    <t>……</t>
  </si>
  <si>
    <t>ASISTENCIALES NO PROFESIONALES DE LA SALUD</t>
  </si>
  <si>
    <t>LEY DEL PROFESORADO</t>
  </si>
  <si>
    <t>CARRERA MEDICA Y PROFESIONALES  DE LA SALUD</t>
  </si>
  <si>
    <t>CARRERA JUDICIAL</t>
  </si>
  <si>
    <t>LEY UNIVERSITARIA</t>
  </si>
  <si>
    <t>LEY DEL SERVICIO DIPLOMATICO</t>
  </si>
  <si>
    <t>PERSONAL MILITAR Y POLICIAL</t>
  </si>
  <si>
    <t xml:space="preserve">OBREROS </t>
  </si>
  <si>
    <t>SERUMISTAS</t>
  </si>
  <si>
    <t xml:space="preserve">     ANIMADORES</t>
  </si>
  <si>
    <t xml:space="preserve">     ………….</t>
  </si>
  <si>
    <t xml:space="preserve">    INTERNOS DE MEDICINA HUMANA Y ODONTOLOGIA</t>
  </si>
  <si>
    <t xml:space="preserve">    SERVICIOS NO PERSONAL </t>
  </si>
  <si>
    <t xml:space="preserve">    PROYECTOS DE INVERSION</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</si>
  <si>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</si>
  <si>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</si>
  <si>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</si>
  <si>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</si>
  <si>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</si>
  <si>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</si>
  <si>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</si>
  <si>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</si>
  <si>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</si>
  <si>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</si>
  <si>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</si>
  <si>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</si>
  <si>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</si>
  <si>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</si>
  <si>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</si>
  <si>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</si>
  <si>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 xml:space="preserve">    - OTROS (ESPECIFICAR)</t>
  </si>
  <si>
    <t>TOTAL SECTOR</t>
  </si>
  <si>
    <t>PROYECTO</t>
  </si>
  <si>
    <t>CODIGO SNIP</t>
  </si>
  <si>
    <t>TIPO DE PROCESO DE SELECCIÓN</t>
  </si>
  <si>
    <t>ADQUISICIÓN</t>
  </si>
  <si>
    <t>OBSERVACIONES</t>
  </si>
  <si>
    <t>ESTADO DEL PROCESO</t>
  </si>
  <si>
    <t xml:space="preserve">       OFICIALES DE CREDITO</t>
  </si>
  <si>
    <t>SERVICIO DE DEUDA</t>
  </si>
  <si>
    <t>(**) PNUD, BONOS, etc.</t>
  </si>
  <si>
    <t xml:space="preserve"> </t>
  </si>
  <si>
    <t>TIPO DE CONTRATO</t>
  </si>
  <si>
    <t>SNP</t>
  </si>
  <si>
    <t>…</t>
  </si>
  <si>
    <t>PLIEGO</t>
  </si>
  <si>
    <t>UNIDAD EJECUTORA</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</si>
  <si>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</si>
  <si>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</si>
  <si>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</si>
  <si>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</si>
  <si>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</si>
  <si>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</si>
  <si>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</si>
  <si>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</si>
  <si>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</si>
  <si>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</si>
  <si>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</si>
  <si>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</si>
  <si>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</si>
  <si>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</si>
  <si>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</si>
  <si>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</si>
  <si>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</si>
  <si>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</si>
  <si>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</si>
  <si>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</si>
  <si>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</si>
  <si>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LA ESPECIALIDAD TOMANDO ENCUENTA HACIENDO REFERENCIA UNA O MAS DE LAS 25 FUNCIONES DEL CLASIFICADOR FUNCIONAL PROGRAMATICO</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</si>
  <si>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</si>
  <si>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</si>
  <si>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</si>
  <si>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</si>
  <si>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</si>
  <si>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</si>
  <si>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</si>
  <si>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</si>
  <si>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</si>
  <si>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</si>
  <si>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</si>
  <si>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</si>
  <si>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</si>
  <si>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Fuente de Información</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</si>
  <si>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</si>
  <si>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</si>
  <si>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</si>
  <si>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</si>
  <si>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</si>
  <si>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</si>
  <si>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</si>
  <si>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</si>
  <si>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</si>
  <si>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</si>
  <si>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</si>
  <si>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</si>
  <si>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</si>
  <si>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</si>
  <si>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</si>
  <si>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</si>
  <si>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</si>
  <si>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</si>
  <si>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</si>
  <si>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</si>
  <si>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</si>
  <si>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</si>
  <si>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</si>
  <si>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</si>
  <si>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</si>
  <si>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</si>
  <si>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</si>
  <si>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</si>
  <si>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</si>
  <si>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</si>
  <si>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</si>
  <si>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</si>
  <si>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</si>
  <si>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</si>
  <si>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</si>
  <si>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</si>
  <si>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</si>
  <si>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</si>
  <si>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</si>
  <si>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</si>
  <si>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</si>
  <si>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</si>
  <si>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</si>
  <si>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</si>
  <si>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</si>
  <si>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</si>
  <si>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</si>
  <si>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</si>
  <si>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</si>
  <si>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</si>
  <si>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</si>
  <si>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</si>
  <si>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</si>
  <si>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</si>
  <si>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</si>
  <si>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</si>
  <si>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</si>
  <si>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</si>
  <si>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</si>
  <si>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</si>
  <si>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</si>
  <si>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</si>
  <si>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</si>
  <si>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</si>
  <si>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</si>
  <si>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</si>
  <si>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</si>
  <si>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</si>
  <si>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</si>
  <si>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</si>
  <si>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</si>
  <si>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</si>
  <si>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</si>
  <si>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</si>
  <si>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</si>
  <si>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</si>
  <si>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</si>
  <si>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</si>
  <si>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</si>
  <si>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</si>
  <si>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</si>
  <si>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</si>
  <si>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</si>
  <si>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</si>
  <si>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</si>
  <si>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</si>
  <si>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</si>
  <si>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</si>
  <si>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</si>
  <si>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</si>
  <si>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</si>
  <si>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</si>
  <si>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</si>
  <si>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</si>
  <si>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</si>
  <si>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</si>
  <si>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</si>
  <si>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</si>
  <si>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</si>
  <si>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</si>
  <si>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</si>
  <si>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</si>
  <si>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</si>
  <si>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</si>
  <si>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</si>
  <si>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</si>
  <si>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</si>
  <si>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</si>
  <si>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</si>
  <si>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</si>
  <si>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</si>
  <si>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</si>
  <si>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</si>
  <si>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</si>
  <si>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</si>
  <si>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</si>
  <si>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</si>
  <si>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</si>
  <si>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</si>
  <si>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</si>
  <si>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</si>
  <si>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</si>
  <si>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</si>
  <si>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</si>
  <si>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</si>
  <si>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</si>
  <si>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</si>
  <si>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</si>
  <si>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18 aneamiento</t>
  </si>
  <si>
    <t>19 Vivienda y Des. Urbano</t>
  </si>
  <si>
    <t>20 Salud</t>
  </si>
  <si>
    <t>21 Cultura y Deporte</t>
  </si>
  <si>
    <t>22 Educación</t>
  </si>
  <si>
    <t>23 Protección Social</t>
  </si>
  <si>
    <t>24 Previsión Social</t>
  </si>
  <si>
    <t>25 Deuda Pública</t>
  </si>
  <si>
    <t>VIAJES</t>
  </si>
  <si>
    <t>SUMINISTROS PARA MANTENIMIENTO Y REPARACION</t>
  </si>
  <si>
    <t>SERVICIOS BASICOS, COMUNICACIONES, PUBLICIDAD Y DIFUSION</t>
  </si>
  <si>
    <t>COMBUSTIBLE, CARBURANTES, LUBRICANTES Y AFINES</t>
  </si>
  <si>
    <t>SERVICIOS DE LIMPIEZA, SEGURIDAD Y VIGILANCIA</t>
  </si>
  <si>
    <t>SERVICIO DE MANTENIMIENTO, ACONDICIONAMIENTO Y REPARA</t>
  </si>
  <si>
    <t>ALQUILERES DE MUEBLES E INMUEBLES</t>
  </si>
  <si>
    <t>MATERIALES Y UTILES</t>
  </si>
  <si>
    <t>REPUESTOS Y ACCESORIOS</t>
  </si>
  <si>
    <t>SERVICIOS ADMINISTRATIVOS, FINANCIEROS Y DE SEGUROS</t>
  </si>
  <si>
    <t>ENSERES</t>
  </si>
  <si>
    <t>SERVICIOS PROFESIONALES Y TECNICOS</t>
  </si>
  <si>
    <t>CONTRATO ADMINISTRATIVO DE SERVICIOS</t>
  </si>
  <si>
    <t>SUMINISTROS MEDICOS</t>
  </si>
  <si>
    <t>MATERIALES Y UTILES DE ENSEÑANZA</t>
  </si>
  <si>
    <t>SUMINISTROS PARA USO AGROPECUARIO, FORESTAL Y VETERIN</t>
  </si>
  <si>
    <t>COMPRA DE OTROS BIENES</t>
  </si>
  <si>
    <t>CAFAE MENSUAL (cada persona)</t>
  </si>
  <si>
    <t>Meta 2021</t>
  </si>
  <si>
    <t>Responsable</t>
  </si>
  <si>
    <t>Resultado</t>
  </si>
  <si>
    <t>Meta</t>
  </si>
  <si>
    <t>(…)</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</si>
  <si>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</si>
  <si>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</si>
  <si>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</si>
  <si>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</si>
  <si>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</si>
  <si>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</si>
  <si>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</si>
  <si>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</si>
  <si>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</si>
  <si>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</si>
  <si>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</si>
  <si>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</si>
  <si>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</si>
  <si>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</si>
  <si>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</si>
  <si>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</si>
  <si>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PLIEGO O ENTIDAD DEL SECTOR</t>
  </si>
  <si>
    <t>Nombre del Indicador</t>
  </si>
  <si>
    <t>Objetivo Estrategico Institucional
(Código y Enunciado)</t>
  </si>
  <si>
    <t>Objetivo Estrategico Sectorial
(Código)</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</si>
  <si>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</si>
  <si>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</si>
  <si>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</si>
  <si>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</si>
  <si>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</si>
  <si>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</si>
  <si>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</si>
  <si>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</si>
  <si>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</si>
  <si>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S/ (****)</t>
  </si>
  <si>
    <t>S/ Anual (****)</t>
  </si>
  <si>
    <t>Practicantes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</si>
  <si>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</si>
  <si>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</si>
  <si>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</si>
  <si>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</si>
  <si>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</si>
  <si>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</si>
  <si>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</si>
  <si>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</si>
  <si>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</si>
  <si>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</si>
  <si>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</si>
  <si>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</si>
  <si>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</si>
  <si>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</si>
  <si>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</si>
  <si>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</si>
  <si>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</si>
  <si>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EJECUCIÓN 
POR FUENTE DE FINANCIAMIENTO</t>
  </si>
  <si>
    <t>PIM 
POR FUENTE DE FINANCIAMIENTO</t>
  </si>
  <si>
    <t>PIA 
POR FUENTE DE FINANCIAMIENTO</t>
  </si>
  <si>
    <t>1: Acciones Centrales (AC)</t>
  </si>
  <si>
    <t>2: Asignaciones Presupuestarias que No Resultan en Productos (APNP)</t>
  </si>
  <si>
    <t>3: Programas Presupuestales</t>
  </si>
  <si>
    <t>PIA
POR CATEGORIA PRESUPUESTAL</t>
  </si>
  <si>
    <t>PIM
POR CATEGORIA PRESUPUESTAL</t>
  </si>
  <si>
    <t>EJECUCIÓN
POR CATEGORIA PRESUPUESTAL</t>
  </si>
  <si>
    <t>0001: Programa Articulado Nutricional</t>
  </si>
  <si>
    <t>0002: Salud Materno Neonatal</t>
  </si>
  <si>
    <t>0016: Tbc-Vih/Sida</t>
  </si>
  <si>
    <t>0017: Enfermedades Metaxenicas Y Zoonosis</t>
  </si>
  <si>
    <t>0018: Enfermedades No Transmisibles</t>
  </si>
  <si>
    <t>0024: Prevencion Y Control Del Cancer</t>
  </si>
  <si>
    <t>0030: Reduccion De Delitos Y Faltas Que Afectan La Seguridad Ciudadana</t>
  </si>
  <si>
    <t>0145: Mejora De La Calidad Del Servicio Electrico</t>
  </si>
  <si>
    <t>0146: Acceso De Las Familias A Vivienda Y Entorno Urbano Adecuado</t>
  </si>
  <si>
    <t>0147: Fortalecimiento De La Educacion Superior Tecnologica</t>
  </si>
  <si>
    <t>0148: Reduccion Del Tiempo, Inseguridad Y Costo Ambiental En El Transporte Urbano</t>
  </si>
  <si>
    <t>0149: Mejora Del Desempeño En Las Contrataciones Publicas</t>
  </si>
  <si>
    <t>PIA
POR PROGRAMA PRESUPUESTAL</t>
  </si>
  <si>
    <t>PIM
POR PROGRAMA PRESUPUESTAL</t>
  </si>
  <si>
    <t>EJECUCIÓN
POR PROGRAMA PRESUPUESTAL</t>
  </si>
  <si>
    <t>FORMATO 01: INDICADORES DE GESTIÓN SEGÚN OBJETIVOS ESTRATÉGICOS INSTITUCIONALES AL 2021</t>
  </si>
  <si>
    <t>Decreto Legislativo 276 (Regimen Público)</t>
  </si>
  <si>
    <t>2019 (PIA)</t>
  </si>
  <si>
    <t>(*) DEBE COINCIDIR CON LOS MONTOS ASIGNADOS EN LA GENERICA 1. PERSONAL Y OBLIGACIONES SOCIALES CONSIDERADAS EN EL PRESUPUESTO</t>
  </si>
  <si>
    <t>INGRESOS PERSONAL PRESUPUESTO 2019</t>
  </si>
  <si>
    <t>TOTAL INGRESO ANUAL PEA (Proyección al 31 de diciembre de  2019)</t>
  </si>
  <si>
    <t>TOTAL INGRESO ANUAL PEA (Proyección al 31 de diciembre de 2020)</t>
  </si>
  <si>
    <t>PPTO 2019 
(PIA)</t>
  </si>
  <si>
    <t>Diferencia PIA (2019-2020)</t>
  </si>
  <si>
    <t>Variación % (2019-2020)</t>
  </si>
  <si>
    <t>(*) DEBE COINCIDIR CON LOS MONTOS ASIGNADOS EN LA GENERICA 3. BIENES Y SERVICIOS CONSIDERADAS EN EL PRESUPUESTO 2018 - 2019 - 2020</t>
  </si>
  <si>
    <t>EJECUCIÓN S/</t>
  </si>
  <si>
    <t>PPTO 2019 (AL 30/06)</t>
  </si>
  <si>
    <t>PPTO 2019 (PROYECCI{ON 31/12)</t>
  </si>
  <si>
    <t>(*) Una línea por cada año fiscal, consignado en monto presupuestado por cada año presupuestal</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</si>
  <si>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</si>
  <si>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</si>
  <si>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</si>
  <si>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</si>
  <si>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</si>
  <si>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</si>
  <si>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</si>
  <si>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</si>
  <si>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</si>
  <si>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</si>
  <si>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AÑO FISCAL 2019 (*)</t>
  </si>
  <si>
    <t>EJECUCIÓN 2018</t>
  </si>
  <si>
    <t>EJECUCIÓN 2019 (*)</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</si>
  <si>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</si>
  <si>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</si>
  <si>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</si>
  <si>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</si>
  <si>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</si>
  <si>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</si>
  <si>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</si>
  <si>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</si>
  <si>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</si>
  <si>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</si>
  <si>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</si>
  <si>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</si>
  <si>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</si>
  <si>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</si>
  <si>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</si>
  <si>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</si>
  <si>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</si>
  <si>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</si>
  <si>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</si>
  <si>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</si>
  <si>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</si>
  <si>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</si>
  <si>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</si>
  <si>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</si>
  <si>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PPTO 2018 (AL 31/12)</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</si>
  <si>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</si>
  <si>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</si>
  <si>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</si>
  <si>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</si>
  <si>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</si>
  <si>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</si>
  <si>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</si>
  <si>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</si>
  <si>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</si>
  <si>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DIferencia 
(2019-2020</t>
  </si>
  <si>
    <t>Proyecto 2021</t>
  </si>
  <si>
    <t>Estimado 2020 (**)</t>
  </si>
  <si>
    <t>DIferencia 
(2020-2021)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</si>
  <si>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</si>
  <si>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</si>
  <si>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</si>
  <si>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</si>
  <si>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</si>
  <si>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</si>
  <si>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</si>
  <si>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</si>
  <si>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</si>
  <si>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</si>
  <si>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</si>
  <si>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</si>
  <si>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</si>
  <si>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</si>
  <si>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PPTO 2019 (PIM)</t>
  </si>
  <si>
    <t>PPTO 2020 
(PIA)</t>
  </si>
  <si>
    <t>PPTO 2020
(PIM 30 JUNIO)</t>
  </si>
  <si>
    <t>PPTO 2021 (PROYECTO)</t>
  </si>
  <si>
    <t>Variación % (2020-2021)</t>
  </si>
  <si>
    <t>Diferencia PIA (2020-2021)</t>
  </si>
  <si>
    <t>FORMATO 13: CONTRATOS DE OBRAS SUSCRITOS EN LOS AÑOS 2019 Y 2020</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</si>
  <si>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</si>
  <si>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</si>
  <si>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</si>
  <si>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</si>
  <si>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</si>
  <si>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</si>
  <si>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 = Al 30 de junio de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</si>
  <si>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</si>
  <si>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</si>
  <si>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</si>
  <si>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</si>
  <si>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</si>
  <si>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</si>
  <si>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</si>
  <si>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</si>
  <si>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</si>
  <si>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</si>
  <si>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</si>
  <si>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</si>
  <si>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</si>
  <si>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</si>
  <si>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</si>
  <si>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</si>
  <si>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</si>
  <si>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</si>
  <si>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</si>
  <si>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</si>
  <si>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</si>
  <si>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VARIACION 2020-2021</t>
  </si>
  <si>
    <t>OTROS (ESPECIFICAR) (**) BONIFICACION POR DESEMPÑO EFECTV</t>
  </si>
  <si>
    <t>NO APLICA</t>
  </si>
  <si>
    <t>AÑO FISCAL 2020 (*)</t>
  </si>
  <si>
    <t>1295 FUERO MILITAR POLICIAL</t>
  </si>
  <si>
    <t>R.O.</t>
  </si>
  <si>
    <t>ASISTENTE ADMNISTRATIVO</t>
  </si>
  <si>
    <t>HUAMAN ESPINOZA Ricardo Daniel</t>
  </si>
  <si>
    <t>ADMINISTRADOR</t>
  </si>
  <si>
    <t>LICENCIADO EN ADMINISTRACION</t>
  </si>
  <si>
    <t>OPERARIO DE LAVANDERIA</t>
  </si>
  <si>
    <t>HUARI HUAMAN Frank Carlos</t>
  </si>
  <si>
    <t>TECNICO ELECTRICISTA</t>
  </si>
  <si>
    <t>TECNICO</t>
  </si>
  <si>
    <t>DISEÑADORA GRAFICA</t>
  </si>
  <si>
    <t>GAMBOA GARCIA Joefina del Socorro</t>
  </si>
  <si>
    <t>ASESOR</t>
  </si>
  <si>
    <t>CASTAGNOLA SANCHEZ Carlos German</t>
  </si>
  <si>
    <t>PSICOLOGO</t>
  </si>
  <si>
    <t>LICENCIADO EN PSICOLOGIA</t>
  </si>
  <si>
    <t>TECNICO ADMNISTRATIVO</t>
  </si>
  <si>
    <t>RUBIO MACO Fiorella Natali</t>
  </si>
  <si>
    <t>ADMINISTRACION DE HOTELERIA Y TURISMO</t>
  </si>
  <si>
    <t>LICENCIADO EN ADMINISTRACION DE HOTELERIA Y TIRISMO</t>
  </si>
  <si>
    <t>ADMNISTRADOR JUNIOR DE REDES</t>
  </si>
  <si>
    <t>ATENCIO LOPEZ Roy</t>
  </si>
  <si>
    <t>INGENIERO EN COMPUTACION</t>
  </si>
  <si>
    <t>INGENIERO</t>
  </si>
  <si>
    <t>LICENCIADO EN COMPUTACION E INFORMATICA</t>
  </si>
  <si>
    <t>PROGRAMADOR</t>
  </si>
  <si>
    <t>VICUÑA FUERTES Miguel Antonio</t>
  </si>
  <si>
    <t>TECNICO EN COMPUTACION</t>
  </si>
  <si>
    <t>MAYORDOMO</t>
  </si>
  <si>
    <t>SACHA CUELLAR Gerardo</t>
  </si>
  <si>
    <t xml:space="preserve">TECNICO </t>
  </si>
  <si>
    <t>BUENO TIRADO Julio Wilmot</t>
  </si>
  <si>
    <t>ABOGADO</t>
  </si>
  <si>
    <t>LICENCIADO EN DERECHO</t>
  </si>
  <si>
    <t>CORRECTOR DE ESTILO</t>
  </si>
  <si>
    <t>LOPEZ ZAPATA Jorge Emilio</t>
  </si>
  <si>
    <t>AUXILIAR DE SERVICIOS</t>
  </si>
  <si>
    <t>PUELLES CASTRO Jorge Amado</t>
  </si>
  <si>
    <t>CHOFER</t>
  </si>
  <si>
    <t>CARHUAS HUAMAN Jesus Alberto</t>
  </si>
  <si>
    <t>SECUNDARIA</t>
  </si>
  <si>
    <t>INSTRUCTOR DE GIMNASIO</t>
  </si>
  <si>
    <t>FLORES GALARRETA Carmen Rosa</t>
  </si>
  <si>
    <t>INSTRUCCIÓN TECNICO</t>
  </si>
  <si>
    <t>MELO MORENO Yissed Vanessa</t>
  </si>
  <si>
    <t>AUXILIAR DE MANTENIMIENTO</t>
  </si>
  <si>
    <t>ASESOR DE PRENSA</t>
  </si>
  <si>
    <t>09113048</t>
  </si>
  <si>
    <t>TARAZONA RAMIREZ Floiro Valerio</t>
  </si>
  <si>
    <t>PERIODISTA</t>
  </si>
  <si>
    <t>LICENCIADO</t>
  </si>
  <si>
    <t>CEMPERTIGUE SHUÑA Johon Janobe</t>
  </si>
  <si>
    <t>06895468</t>
  </si>
  <si>
    <t>MIRANDA TEJEDO Nelly</t>
  </si>
  <si>
    <t>MATUTE  TARAZONA Rodrigo Alonso</t>
  </si>
  <si>
    <t>SUPERVISOR DE OBRA</t>
  </si>
  <si>
    <t>QUISPE ORTEGA Diego Armando</t>
  </si>
  <si>
    <t>INGENIERO CIVIL</t>
  </si>
  <si>
    <t>GANDOLFO OSAMBELLA Hector Erick</t>
  </si>
  <si>
    <t>09740122</t>
  </si>
  <si>
    <t>PONCE CANA ENMA ESTEFANIA</t>
  </si>
  <si>
    <t>SANTOS AGUILARMiguel Angel</t>
  </si>
  <si>
    <t>ROJAS MEGGO Karin Elizabeth</t>
  </si>
  <si>
    <t>ANALISTA</t>
  </si>
  <si>
    <t>GUERRERO ALVARADO Franklin Giovanni</t>
  </si>
  <si>
    <t>INGENIERO INDUSTRIAL</t>
  </si>
  <si>
    <t>URBINA HUAPAYA Luis Manuel</t>
  </si>
  <si>
    <t>TECNICO SAD</t>
  </si>
  <si>
    <t>TECNIICO</t>
  </si>
  <si>
    <t>ESPECIALISTA EN CONTRATACIONES</t>
  </si>
  <si>
    <t>ZELADA CCOHUA Joshadi</t>
  </si>
  <si>
    <t>BACHILLER EN ADMINISTRACION</t>
  </si>
  <si>
    <t>BACHILLER</t>
  </si>
  <si>
    <t>ASISTENTE JURIDICO</t>
  </si>
  <si>
    <t>CARO MONGE Jorge Caro</t>
  </si>
  <si>
    <t>BACHILLER EN DERECHIO</t>
  </si>
  <si>
    <t>Linea Base 2016</t>
  </si>
  <si>
    <t xml:space="preserve">Proyectado </t>
  </si>
  <si>
    <t>027 FUERO MILITAR POLICIAL</t>
  </si>
  <si>
    <t>NO CORRESPONDE</t>
  </si>
  <si>
    <t>OEI.01 Resolver oportunamente los procesos judiciales en el ambito militar policial de los miembros procesados de las FFAA y PNP</t>
  </si>
  <si>
    <t>Porcentaje (%) de Procesos Judiciales concluidos de los miembros de las Fuerzas Armadas y Policia Nacional del Perú en relación al periodo anterior.</t>
  </si>
  <si>
    <t>+28%</t>
  </si>
  <si>
    <t>+38%</t>
  </si>
  <si>
    <t xml:space="preserve">Reporte de los organos jurisdiccionales y fiscales/ Memoria Anual / Oficina de Cuentas Judiciales </t>
  </si>
  <si>
    <t>Organos Jurisdiccionales y Fiscales a nivel nacional</t>
  </si>
  <si>
    <t>100%</t>
  </si>
  <si>
    <t>+49%</t>
  </si>
  <si>
    <t>+37%</t>
  </si>
  <si>
    <t>+67.27%</t>
  </si>
  <si>
    <t>+24%</t>
  </si>
  <si>
    <t>+50% (*)</t>
  </si>
  <si>
    <t>OEI.02 Perfeccionar academicamente en materia de justicia militar policial a nivel nacional en beneficio de los magistrados, personal jurisdiccional, fiscal y administrativo del Fuero Militar Policial</t>
  </si>
  <si>
    <t>Porcentaje (%) de avance de actividades academicas especializadas realizadas en materia de justicia militar policial.</t>
  </si>
  <si>
    <t>+60%</t>
  </si>
  <si>
    <t>+9%</t>
  </si>
  <si>
    <t>Reporte Anual del CAEJM</t>
  </si>
  <si>
    <t>Centro de Altos Estudios de Justicia Militar Policial (CAEJM)</t>
  </si>
  <si>
    <t>48%</t>
  </si>
  <si>
    <t>+13%</t>
  </si>
  <si>
    <t>+26%</t>
  </si>
  <si>
    <t>+74%</t>
  </si>
  <si>
    <t xml:space="preserve">5% </t>
  </si>
  <si>
    <t>OEI.03 Fortalecer la gestion administrativa e institucional del Fuero Militar Policial</t>
  </si>
  <si>
    <t>Porcentaje (%) de implementación anual del PEI.</t>
  </si>
  <si>
    <t>+78%</t>
  </si>
  <si>
    <t>Memoria Anual FMP</t>
  </si>
  <si>
    <t>Presidencia, Direccion Ejecutiva, Secretaria General</t>
  </si>
  <si>
    <t>89%</t>
  </si>
  <si>
    <t>65%</t>
  </si>
  <si>
    <t>74%</t>
  </si>
  <si>
    <t>49%</t>
  </si>
  <si>
    <t>45% (**)</t>
  </si>
  <si>
    <t>OEI.04 Implementar la Gestion Interna de Desastres en el Fuero Militar Policial a nivel nacional.</t>
  </si>
  <si>
    <t>Porcentaje (%) de Tribunales Militares Policiales a nivel nacional implementados con Plan de Gestion Interna de Desastres</t>
  </si>
  <si>
    <t>ND</t>
  </si>
  <si>
    <t>Reporte de Ejecución de la Dirección Ejecutiva</t>
  </si>
  <si>
    <t>Direccion Ejecutiva</t>
  </si>
  <si>
    <t>17%</t>
  </si>
  <si>
    <t>20%</t>
  </si>
  <si>
    <t>42%</t>
  </si>
  <si>
    <t>15% (***)</t>
  </si>
  <si>
    <t>(*) Conforme a los resultados Mayo 2020, se detecto un aumento de procesos judiciales. Fuente: Oficina de Cuentas Judiciales</t>
  </si>
  <si>
    <t>(**) El estado de emergencia ocasionó la reprogramacion de actividades para el AF 2020 hacia el AF 2021</t>
  </si>
  <si>
    <t xml:space="preserve">(***) El estado de emergencia ocasiono el retraso de la formulacion de los planes de trabajo en materia de GRD de los Tribunales, los cuales solicitarían el financiamiento para su implementación, por lo que se ha reprogramado el cronograma en materia de GRD para el año 2021. dichos Planes y solicitud de financiamiento está enfocado en la mitigación y prevención de riesgo de desastre en los despachos judiciales y fiscales con la finalidad de asegurar el funciomiento de la justicia militar policial en caso de la ocurrencia de un desastre, dicho estudio se da sobre el diagnostico de Riesgos para los locales del FMP a nivel nacional, diagnóstico trabajado y validado por el CENEPRED y formulado con base del Sistema geográfico SIGRID. </t>
  </si>
  <si>
    <t>AF - 2019</t>
  </si>
  <si>
    <t>Creación de los Servicios de Administración de Justicia Militar Policial para la Sede del Juzgado y Fiscalía 21 del Tribunal Militar Policial del Sur en el Centro Poblado de San Antonio, Provincia de Mariscal Nieto - Moquegua; Obras Complementarias a la Etapa I</t>
  </si>
  <si>
    <t>Adjudicación Simplificada</t>
  </si>
  <si>
    <t>-</t>
  </si>
  <si>
    <t>AS-SM-3-2019-FMP-3</t>
  </si>
  <si>
    <t>20600401328 - REVASH INGENIEROS ASOCIADOS S.A.C. - REVASH S.A.C.</t>
  </si>
  <si>
    <t>75 Días Calendario</t>
  </si>
  <si>
    <t>Creación de los Servicios de Administración de Justicia Militar Policial para la Sede del Juzgado y Fiscalía N° 7 del Tribunal Superio Militar Policial del Norte en el Centro Poblado de Tomaque, Provincia de Bagua - Amazonas; Obras Complementarias a la Etapa I</t>
  </si>
  <si>
    <t>AS-SM-2-2019-FMP-1</t>
  </si>
  <si>
    <t>20392306235 - SERVICIOS, COMERCIO, REPRESENTACIONES, PROYECTOS, INGENIERIA &amp; OBRAS S.R.L.</t>
  </si>
  <si>
    <t>Creación de los Servicios de Administración de Justicia Militar Policial para la Sede del Juzgado y Fiscalía N° 22 del Tribunal Superior Militar Policial del Sur en el Distrito y Provincia de la Región Tacna; Obras Complementarias a la Etapa I</t>
  </si>
  <si>
    <t>AS-SM-4-2019-FMP-1</t>
  </si>
  <si>
    <t>20532706387 - CONSTRUCTORA LYXMEL E. I. R. L.</t>
  </si>
  <si>
    <t>Creación de los Servicios de Administración de Justicia Militar Policial para la Sede del Juzgado y Fiscalía del VRAEM en el Sector de Mariscal Cáceres, Distrito de Pichari, Provincia de La Concepción - Cusco; Obras Complementarias a la Etapa I</t>
  </si>
  <si>
    <t>AS-SM-5-2019-FMP-1</t>
  </si>
  <si>
    <t>20452538211 - INVERSIONES Y REPRESENTACIONES FRUTOS DE AYACUCHO S.R.L.</t>
  </si>
  <si>
    <t>Adquisición de Ascensor para el Edificio Mariano Melgar del Tribunal Superior Militar Policial del Centro</t>
  </si>
  <si>
    <t>Licitación Pública</t>
  </si>
  <si>
    <t>AS-SM-7-2019-FMP-1</t>
  </si>
  <si>
    <t>20600324838 - POWER ELEVADORES S.A.C.</t>
  </si>
  <si>
    <t>EJECUTADO</t>
  </si>
  <si>
    <t>Adquisición de mobiliario para la implementación de las Sedes del Fuero Militar Policial</t>
  </si>
  <si>
    <t>AS-SM-8-2019-FMP-1</t>
  </si>
  <si>
    <t>20602015280 - MOBLI DECOR S.A.C.</t>
  </si>
  <si>
    <t>Adquisición de Equipos Informáticos y Multimedia para el Fuero Militar Policial</t>
  </si>
  <si>
    <t>Acuerdo Marco (Perú Compras)</t>
  </si>
  <si>
    <t>GRUPO 3D S.R.L. / ANGELES GONZALES INVERSIONES S.R.L. / GRUPO ROMERO CAJA S.A.C. / TECNYCOM E.I.R.L. / SILICON.PE S.A.C. / RICKOM E.I.R.L. / TECHNICAL IT SUPPORT &amp; SYSTEMS S.A.C. / DECDATA S.A.C. / LUCANA VASQUEZ ALEX / PROYECTEC E.I.R.L.</t>
  </si>
  <si>
    <t>PROYECTO AF - 2021</t>
  </si>
  <si>
    <t>Adquisición de equipos para videconferencia y audiencia virtual</t>
  </si>
  <si>
    <t>Adquisición de equipos de cómputo para el funcionamiento administrativo</t>
  </si>
  <si>
    <t>Adquisición de licencias para soporte informático</t>
  </si>
  <si>
    <t>Mantenimiento de la Operatividad Administrativa y minimizar la vulnerabilidad en las Instalaciones de los Tribunales Superiores Militares Policiales del Norte, Centro, Sur, Sur Oriente y Oriente</t>
  </si>
  <si>
    <t>Juzgado  Militar Policial 15 – Ayacucho - VRAEM</t>
  </si>
  <si>
    <t>GLICERIO ALFREDO GARCIA HUAYTA</t>
  </si>
  <si>
    <t>PROPIO</t>
  </si>
  <si>
    <t>S/. 1,400.00</t>
  </si>
  <si>
    <t>MENSUAL</t>
  </si>
  <si>
    <t>Fiscalía  Militar Policial 15 – Ayacucho - VRAEM</t>
  </si>
  <si>
    <t>S/. 1,200.00</t>
  </si>
  <si>
    <t>Fiscalía Militar Policial Nº 16 – Huancayo</t>
  </si>
  <si>
    <t>LEONOR ESTRELLA CANCHARI URETA</t>
  </si>
  <si>
    <t>Juzgado Militar Policial Nº 17 – Huánuco</t>
  </si>
  <si>
    <t>DIOCESIS DE HUANUCO</t>
  </si>
  <si>
    <t>S/.   500.00</t>
  </si>
  <si>
    <t>Representante</t>
  </si>
  <si>
    <t>(JOSE ANTONIO ALARCÓN GÓMEZ)</t>
  </si>
  <si>
    <t>Fiscalía Militar Policial Nº 17 – Huánuco</t>
  </si>
  <si>
    <t>Juzgado y Fiscalía Militar Policial Nº 28 – Tarapoto</t>
  </si>
  <si>
    <t>HUGO JAVIER YOVERA HUIMAN</t>
  </si>
  <si>
    <t>S/. 2,000.00</t>
  </si>
  <si>
    <t>LUZ EMÉRITA CALLE RAMIREZ</t>
  </si>
  <si>
    <t>Tribunal Superior del Sur Oriente</t>
  </si>
  <si>
    <t>VÍCTOR JESÚS FARFÁN  RODRIGUEZ</t>
  </si>
  <si>
    <t>S/. 6,000.00</t>
  </si>
  <si>
    <t>Juzgado y Fiscalía Militar Policial Nº 23 y 24</t>
  </si>
  <si>
    <t>ROSSANA ATAYUPANQUI CHAVEZ</t>
  </si>
  <si>
    <t>Recursos Ordinarios</t>
  </si>
  <si>
    <t>Recursos Directamente Recaudados</t>
  </si>
  <si>
    <t>Fuero Militar Policial</t>
  </si>
  <si>
    <t>BANCO DE LA NACION</t>
  </si>
  <si>
    <t>000-875783</t>
  </si>
  <si>
    <t>000-875910</t>
  </si>
  <si>
    <t>SOLES</t>
  </si>
  <si>
    <t>SALDO 2019 (*)</t>
  </si>
  <si>
    <t>SALDO 2020 (**)</t>
  </si>
  <si>
    <r>
      <t xml:space="preserve">PLIEGO: </t>
    </r>
    <r>
      <rPr>
        <sz val="10"/>
        <rFont val="Arial"/>
        <family val="2"/>
      </rPr>
      <t>FUERO MILITAR POLICIAL</t>
    </r>
  </si>
  <si>
    <t>SECTOR : FUERO MILITAR POLICIAL</t>
  </si>
  <si>
    <t>SECTOR: FUERO MILITAR POLICIAL</t>
  </si>
  <si>
    <t>PLIEGO: FUERO MILITAR POLICIAL</t>
  </si>
  <si>
    <t>SECTOR:FUERO MILITAR POLICIAL</t>
  </si>
  <si>
    <t>FORMATO 14: PRINCIPALES ADQUISI+A1:J13CIONES DE BIENES Y SERVICIOS - PRESUPUESTO 2019, 2020 Y PROYECTO 2021</t>
  </si>
  <si>
    <t>SECTOR:FUERO MILITAR P OLICIAL</t>
  </si>
  <si>
    <t>027: FUERO MILITAR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</si>
</sst>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S/.&quot;\ * #,##0.00_ ;_ &quot;S/.&quot;\ * \-#,##0.00_ ;_ &quot;S/.&quot;\ * &quot;-&quot;??_ ;_ @_ "/>
    <numFmt numFmtId="165" formatCode="[$-280A]d&quot; de &quot;mmmm&quot; de &quot;yyyy;@"/>
    <numFmt numFmtId="166" formatCode="&quot;S/.&quot;#,##0.00"/>
    <numFmt numFmtId="167" formatCode="&quot;S/.&quot;\ #,##0.00"/>
    <numFmt numFmtId="168" formatCode="00000000"/>
  </numFmts>
  <fonts count="25"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sz val="9"/>
      <color indexed="32"/>
      <name val="Arial"/>
      <family val="2"/>
    </font>
    <font>
      <sz val="9"/>
      <color indexed="8"/>
      <name val="Arial"/>
      <family val="2"/>
    </font>
    <font>
      <sz val="8"/>
      <color indexed="81"/>
      <name val="Tahoma"/>
      <family val="2"/>
    </font>
    <font>
      <sz val="12"/>
      <name val="Arial"/>
      <family val="2"/>
    </font>
    <font>
      <sz val="8"/>
      <name val="Calibri"/>
      <family val="2"/>
      <scheme val="minor"/>
    </font>
    <font>
      <b/>
      <sz val="8"/>
      <name val="Calibri"/>
      <family val="2"/>
      <scheme val="minor"/>
    </font>
    <font>
      <sz val="8"/>
      <color indexed="8"/>
      <name val="Arial"/>
      <family val="2"/>
    </font>
    <font>
      <b/>
      <u/>
      <sz val="8"/>
      <name val="Arial"/>
      <family val="2"/>
    </font>
    <font>
      <sz val="10"/>
      <name val="Arial"/>
      <family val="2"/>
    </font>
    <font>
      <sz val="50"/>
      <name val="Arial"/>
      <family val="2"/>
    </font>
    <font>
      <b/>
      <sz val="50"/>
      <name val="Arial"/>
      <family val="2"/>
    </font>
    <font>
      <sz val="9"/>
      <color theme="1"/>
      <name val="Arial"/>
      <family val="2"/>
    </font>
    <font>
      <b/>
      <sz val="48"/>
      <name val="Arial"/>
      <family val="2"/>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rgb="FFFFFF00"/>
        <bgColor indexed="64"/>
      </patternFill>
    </fill>
  </fills>
  <borders count="83">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s>
  <cellStyleXfs count="7">
    <xf numFmtId="0" fontId="0" fillId="0" borderId="0"/>
    <xf numFmtId="0" fontId="4" fillId="0" borderId="0"/>
    <xf numFmtId="0" fontId="4" fillId="0" borderId="0"/>
    <xf numFmtId="49" fontId="7" fillId="0" borderId="0"/>
    <xf numFmtId="0" fontId="1" fillId="0" borderId="0"/>
    <xf numFmtId="164" fontId="20" fillId="0" borderId="0" applyFont="0" applyFill="0" applyBorder="0" applyAlignment="0" applyProtection="0"/>
    <xf numFmtId="9" fontId="20" fillId="0" borderId="0" applyFont="0" applyFill="0" applyBorder="0" applyAlignment="0" applyProtection="0"/>
  </cellStyleXfs>
  <cellXfs count="708">
    <xf numFmtId="0" fontId="0" fillId="0" borderId="0" xfId="0"/>
    <xf numFmtId="0" fontId="9" fillId="0" borderId="0" xfId="2" applyFont="1" applyFill="1" applyBorder="1" applyAlignment="1">
      <alignment horizontal="left" vertical="center"/>
    </xf>
    <xf numFmtId="0" fontId="10" fillId="0" borderId="0" xfId="2" applyFont="1" applyFill="1" applyBorder="1" applyAlignment="1">
      <alignment vertical="center"/>
    </xf>
    <xf numFmtId="0" fontId="9" fillId="0" borderId="0" xfId="0" applyFont="1"/>
    <xf numFmtId="0" fontId="9" fillId="0" borderId="3" xfId="0" applyFont="1" applyBorder="1"/>
    <xf numFmtId="0" fontId="9" fillId="0" borderId="0" xfId="0" applyFont="1" applyFill="1"/>
    <xf numFmtId="0" fontId="9" fillId="0" borderId="0" xfId="0" applyFont="1" applyFill="1" applyBorder="1"/>
    <xf numFmtId="0" fontId="9" fillId="0" borderId="8" xfId="0" applyFont="1" applyBorder="1"/>
    <xf numFmtId="0" fontId="9" fillId="0" borderId="0" xfId="0" applyFont="1" applyBorder="1"/>
    <xf numFmtId="0" fontId="10" fillId="0" borderId="0" xfId="0" applyFont="1" applyBorder="1"/>
    <xf numFmtId="49" fontId="9" fillId="0" borderId="0" xfId="3" applyFont="1" applyAlignment="1">
      <alignment vertical="center"/>
    </xf>
    <xf numFmtId="0" fontId="9" fillId="0" borderId="13" xfId="0" applyFont="1" applyBorder="1"/>
    <xf numFmtId="0" fontId="9" fillId="0" borderId="45" xfId="0" applyFont="1" applyBorder="1"/>
    <xf numFmtId="0" fontId="9" fillId="0" borderId="46" xfId="0" applyFont="1" applyBorder="1"/>
    <xf numFmtId="0" fontId="10" fillId="0" borderId="0" xfId="0" applyFont="1"/>
    <xf numFmtId="0" fontId="9" fillId="0" borderId="14" xfId="0" applyFont="1" applyBorder="1"/>
    <xf numFmtId="0" fontId="9" fillId="0" borderId="4" xfId="0" applyFont="1" applyBorder="1"/>
    <xf numFmtId="49" fontId="12" fillId="0" borderId="0" xfId="1" quotePrefix="1" applyNumberFormat="1" applyFont="1" applyFill="1" applyAlignment="1">
      <alignment horizontal="left" vertical="center"/>
    </xf>
    <xf numFmtId="49" fontId="9" fillId="0" borderId="0" xfId="1" applyNumberFormat="1" applyFont="1" applyFill="1" applyAlignment="1">
      <alignment horizontal="left" vertical="center"/>
    </xf>
    <xf numFmtId="0" fontId="9" fillId="0" borderId="6" xfId="0" applyFont="1" applyBorder="1"/>
    <xf numFmtId="49" fontId="9" fillId="0" borderId="3" xfId="0" applyNumberFormat="1" applyFont="1" applyBorder="1" applyAlignment="1">
      <alignment horizontal="left"/>
    </xf>
    <xf numFmtId="0" fontId="9" fillId="0" borderId="0" xfId="2" applyFont="1" applyAlignment="1">
      <alignment vertical="center"/>
    </xf>
    <xf numFmtId="0" fontId="10" fillId="0" borderId="0" xfId="2" applyFont="1" applyFill="1" applyBorder="1" applyAlignment="1">
      <alignment horizontal="center" vertical="center"/>
    </xf>
    <xf numFmtId="0" fontId="9" fillId="0" borderId="0" xfId="2" applyFont="1" applyBorder="1" applyAlignment="1">
      <alignment vertical="center"/>
    </xf>
    <xf numFmtId="0" fontId="10" fillId="2" borderId="18" xfId="2" applyFont="1" applyFill="1" applyBorder="1" applyAlignment="1">
      <alignment horizontal="center" vertical="center"/>
    </xf>
    <xf numFmtId="0" fontId="10" fillId="2" borderId="11" xfId="2" applyFont="1" applyFill="1" applyBorder="1" applyAlignment="1">
      <alignment horizontal="center" vertical="center"/>
    </xf>
    <xf numFmtId="0" fontId="9" fillId="0" borderId="14" xfId="2" applyFont="1" applyBorder="1" applyAlignment="1">
      <alignment horizontal="center" vertical="center"/>
    </xf>
    <xf numFmtId="0" fontId="10" fillId="2" borderId="14" xfId="2" applyFont="1" applyFill="1" applyBorder="1" applyAlignment="1">
      <alignment horizontal="center" vertical="center"/>
    </xf>
    <xf numFmtId="0" fontId="10" fillId="2" borderId="0" xfId="2" applyFont="1" applyFill="1" applyBorder="1" applyAlignment="1">
      <alignment vertical="center"/>
    </xf>
    <xf numFmtId="0" fontId="10" fillId="2" borderId="4" xfId="2" applyFont="1" applyFill="1" applyBorder="1" applyAlignment="1">
      <alignment vertical="center"/>
    </xf>
    <xf numFmtId="0" fontId="9" fillId="0" borderId="58" xfId="2" applyFont="1" applyBorder="1" applyAlignment="1">
      <alignment vertical="center"/>
    </xf>
    <xf numFmtId="0" fontId="9" fillId="0" borderId="13" xfId="2" applyFont="1" applyBorder="1" applyAlignment="1">
      <alignment vertical="center"/>
    </xf>
    <xf numFmtId="0" fontId="9" fillId="0" borderId="4" xfId="2" applyFont="1" applyBorder="1" applyAlignment="1">
      <alignment vertical="center"/>
    </xf>
    <xf numFmtId="0" fontId="9" fillId="0" borderId="57" xfId="2" applyFont="1" applyBorder="1" applyAlignment="1">
      <alignment vertical="center"/>
    </xf>
    <xf numFmtId="0" fontId="10" fillId="2" borderId="5" xfId="2" applyFont="1" applyFill="1" applyBorder="1" applyAlignment="1">
      <alignment horizontal="center" vertical="center"/>
    </xf>
    <xf numFmtId="0" fontId="10" fillId="2" borderId="43" xfId="2" applyFont="1" applyFill="1" applyBorder="1" applyAlignment="1">
      <alignment vertical="center"/>
    </xf>
    <xf numFmtId="0" fontId="10" fillId="2" borderId="19" xfId="2" applyFont="1" applyFill="1" applyBorder="1" applyAlignment="1">
      <alignment vertical="center"/>
    </xf>
    <xf numFmtId="0" fontId="10" fillId="2" borderId="20" xfId="2" applyFont="1" applyFill="1" applyBorder="1" applyAlignment="1">
      <alignment vertical="center"/>
    </xf>
    <xf numFmtId="0" fontId="10" fillId="2" borderId="18" xfId="2" applyFont="1" applyFill="1" applyBorder="1" applyAlignment="1">
      <alignment vertical="center"/>
    </xf>
    <xf numFmtId="0" fontId="10" fillId="2" borderId="44" xfId="2" applyFont="1" applyFill="1" applyBorder="1" applyAlignment="1">
      <alignment vertical="center"/>
    </xf>
    <xf numFmtId="0" fontId="10" fillId="0" borderId="57" xfId="2" applyFont="1" applyFill="1" applyBorder="1" applyAlignment="1">
      <alignment vertical="center"/>
    </xf>
    <xf numFmtId="0" fontId="9" fillId="0" borderId="14" xfId="2" applyFont="1" applyBorder="1" applyAlignment="1">
      <alignment vertical="center"/>
    </xf>
    <xf numFmtId="0" fontId="10" fillId="2" borderId="5" xfId="2" applyFont="1" applyFill="1" applyBorder="1" applyAlignment="1">
      <alignment vertical="center"/>
    </xf>
    <xf numFmtId="0" fontId="9" fillId="0" borderId="14" xfId="2" applyFont="1" applyFill="1" applyBorder="1" applyAlignment="1">
      <alignment horizontal="left" vertical="center"/>
    </xf>
    <xf numFmtId="0" fontId="10" fillId="0" borderId="14" xfId="2" applyFont="1" applyFill="1" applyBorder="1" applyAlignment="1">
      <alignment vertical="center"/>
    </xf>
    <xf numFmtId="0" fontId="10" fillId="0" borderId="4" xfId="2" applyFont="1" applyFill="1" applyBorder="1" applyAlignment="1">
      <alignment vertical="center"/>
    </xf>
    <xf numFmtId="0" fontId="9" fillId="0" borderId="12" xfId="0" applyFont="1" applyBorder="1"/>
    <xf numFmtId="0" fontId="9" fillId="0" borderId="11" xfId="0" applyFont="1" applyBorder="1"/>
    <xf numFmtId="0" fontId="10" fillId="2" borderId="7" xfId="2" applyFont="1" applyFill="1" applyBorder="1" applyAlignment="1">
      <alignment horizontal="center" vertical="center"/>
    </xf>
    <xf numFmtId="0" fontId="10" fillId="0" borderId="58" xfId="2" applyFont="1" applyFill="1" applyBorder="1" applyAlignment="1">
      <alignment vertical="center"/>
    </xf>
    <xf numFmtId="0" fontId="10" fillId="2" borderId="21" xfId="2" applyFont="1" applyFill="1" applyBorder="1" applyAlignment="1">
      <alignment horizontal="center" vertical="center"/>
    </xf>
    <xf numFmtId="0" fontId="10" fillId="0" borderId="14" xfId="2" applyFont="1" applyFill="1" applyBorder="1" applyAlignment="1">
      <alignment horizontal="left" vertical="center"/>
    </xf>
    <xf numFmtId="0" fontId="9" fillId="0" borderId="58" xfId="0" applyFont="1" applyBorder="1"/>
    <xf numFmtId="0" fontId="9" fillId="0" borderId="22" xfId="0" applyFont="1" applyBorder="1"/>
    <xf numFmtId="0" fontId="9" fillId="0" borderId="60" xfId="0" applyFont="1" applyBorder="1"/>
    <xf numFmtId="0" fontId="9" fillId="0" borderId="41" xfId="0" applyFont="1" applyBorder="1"/>
    <xf numFmtId="165" fontId="9" fillId="0" borderId="0" xfId="0" applyNumberFormat="1" applyFont="1"/>
    <xf numFmtId="0" fontId="10" fillId="0" borderId="26" xfId="2" applyFont="1" applyFill="1" applyBorder="1" applyAlignment="1">
      <alignment vertical="center"/>
    </xf>
    <xf numFmtId="0" fontId="10" fillId="0" borderId="29" xfId="2" applyFont="1" applyFill="1" applyBorder="1" applyAlignment="1">
      <alignment vertical="center"/>
    </xf>
    <xf numFmtId="0" fontId="9" fillId="0" borderId="42" xfId="0" applyFont="1" applyBorder="1"/>
    <xf numFmtId="0" fontId="9" fillId="0" borderId="14" xfId="0" applyFont="1" applyBorder="1" applyAlignment="1"/>
    <xf numFmtId="0" fontId="9" fillId="0" borderId="13" xfId="0" applyFont="1" applyBorder="1" applyAlignment="1"/>
    <xf numFmtId="0" fontId="10" fillId="0" borderId="4" xfId="2" applyFont="1" applyFill="1" applyBorder="1" applyAlignment="1">
      <alignment horizontal="left" vertical="center"/>
    </xf>
    <xf numFmtId="0" fontId="10" fillId="2" borderId="8" xfId="2" applyFont="1" applyFill="1" applyBorder="1" applyAlignment="1">
      <alignment horizontal="center" vertical="center"/>
    </xf>
    <xf numFmtId="0" fontId="10" fillId="0" borderId="63" xfId="2" applyFont="1" applyFill="1" applyBorder="1" applyAlignment="1">
      <alignment vertical="center"/>
    </xf>
    <xf numFmtId="0" fontId="9" fillId="0" borderId="11" xfId="2" applyFont="1" applyBorder="1" applyAlignment="1">
      <alignment horizontal="center" vertical="center"/>
    </xf>
    <xf numFmtId="0" fontId="9" fillId="0" borderId="8" xfId="2" applyFont="1" applyBorder="1" applyAlignment="1">
      <alignment horizontal="center" vertical="center"/>
    </xf>
    <xf numFmtId="0" fontId="10" fillId="2" borderId="4" xfId="2" applyFont="1" applyFill="1" applyBorder="1" applyAlignment="1">
      <alignment horizontal="center" vertical="center"/>
    </xf>
    <xf numFmtId="0" fontId="10" fillId="0" borderId="27" xfId="2" applyFont="1" applyFill="1" applyBorder="1" applyAlignment="1">
      <alignment vertical="center"/>
    </xf>
    <xf numFmtId="0" fontId="10" fillId="0" borderId="11" xfId="2" applyFont="1" applyBorder="1" applyAlignment="1">
      <alignment horizontal="left" vertical="center"/>
    </xf>
    <xf numFmtId="0" fontId="9" fillId="0" borderId="0" xfId="0" applyFont="1" applyAlignment="1">
      <alignment wrapText="1"/>
    </xf>
    <xf numFmtId="0" fontId="9" fillId="0" borderId="39" xfId="0" applyFont="1" applyBorder="1"/>
    <xf numFmtId="49" fontId="9" fillId="0" borderId="7" xfId="0" applyNumberFormat="1" applyFont="1" applyBorder="1" applyAlignment="1">
      <alignment horizontal="left"/>
    </xf>
    <xf numFmtId="0" fontId="9" fillId="0" borderId="0" xfId="2" applyFont="1" applyFill="1" applyBorder="1" applyAlignment="1">
      <alignment vertical="center"/>
    </xf>
    <xf numFmtId="0" fontId="9" fillId="0" borderId="0" xfId="0" applyFont="1" applyAlignment="1">
      <alignment horizontal="center" wrapText="1"/>
    </xf>
    <xf numFmtId="0" fontId="10" fillId="0" borderId="0" xfId="0" applyFont="1" applyAlignment="1">
      <alignment horizontal="center" textRotation="90" wrapText="1"/>
    </xf>
    <xf numFmtId="0" fontId="2" fillId="0" borderId="0" xfId="0" applyFont="1" applyAlignment="1">
      <alignment horizontal="center" vertical="center" wrapText="1"/>
    </xf>
    <xf numFmtId="0" fontId="2" fillId="0" borderId="0" xfId="0" applyFont="1"/>
    <xf numFmtId="0" fontId="2" fillId="0" borderId="0" xfId="0" applyFont="1" applyAlignment="1">
      <alignment wrapText="1"/>
    </xf>
    <xf numFmtId="0" fontId="9" fillId="0" borderId="0" xfId="0" applyFont="1"/>
    <xf numFmtId="0" fontId="10" fillId="2" borderId="21" xfId="2" applyFont="1" applyFill="1" applyBorder="1" applyAlignment="1">
      <alignment horizontal="center" vertical="center"/>
    </xf>
    <xf numFmtId="0" fontId="10" fillId="0" borderId="11" xfId="0" applyFont="1" applyBorder="1" applyAlignment="1">
      <alignment horizontal="center"/>
    </xf>
    <xf numFmtId="0" fontId="9" fillId="0" borderId="68" xfId="0" applyNumberFormat="1" applyFont="1" applyBorder="1"/>
    <xf numFmtId="0" fontId="9" fillId="0" borderId="32" xfId="0" applyNumberFormat="1" applyFont="1" applyBorder="1"/>
    <xf numFmtId="0" fontId="9" fillId="0" borderId="30" xfId="0" applyNumberFormat="1" applyFont="1" applyBorder="1"/>
    <xf numFmtId="0" fontId="9" fillId="0" borderId="26" xfId="0" applyNumberFormat="1" applyFont="1" applyBorder="1"/>
    <xf numFmtId="0" fontId="9" fillId="0" borderId="28" xfId="0" applyNumberFormat="1" applyFont="1" applyBorder="1"/>
    <xf numFmtId="0" fontId="9" fillId="0" borderId="27" xfId="0" applyNumberFormat="1" applyFont="1" applyBorder="1"/>
    <xf numFmtId="0" fontId="9" fillId="0" borderId="22" xfId="0" applyNumberFormat="1" applyFont="1" applyBorder="1"/>
    <xf numFmtId="0" fontId="9" fillId="0" borderId="23" xfId="0" applyNumberFormat="1" applyFont="1" applyBorder="1"/>
    <xf numFmtId="0" fontId="9" fillId="0" borderId="46" xfId="0" applyNumberFormat="1" applyFont="1" applyBorder="1"/>
    <xf numFmtId="0" fontId="9" fillId="0" borderId="0" xfId="0" applyFont="1"/>
    <xf numFmtId="0" fontId="10" fillId="2" borderId="19" xfId="2" applyFont="1" applyFill="1" applyBorder="1" applyAlignment="1">
      <alignment horizontal="center" vertical="center"/>
    </xf>
    <xf numFmtId="0" fontId="10" fillId="2" borderId="21"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1" xfId="2" applyFont="1" applyFill="1" applyBorder="1" applyAlignment="1">
      <alignment horizontal="center" vertical="center"/>
    </xf>
    <xf numFmtId="0" fontId="6" fillId="0" borderId="14" xfId="2" applyFont="1" applyBorder="1" applyAlignment="1">
      <alignment vertical="center"/>
    </xf>
    <xf numFmtId="0" fontId="9" fillId="0" borderId="53" xfId="0" applyFont="1" applyBorder="1"/>
    <xf numFmtId="0" fontId="9" fillId="0" borderId="70" xfId="0" applyFont="1" applyBorder="1"/>
    <xf numFmtId="0" fontId="9" fillId="0" borderId="67" xfId="0" applyFont="1" applyBorder="1"/>
    <xf numFmtId="0" fontId="10" fillId="0" borderId="0" xfId="0" applyFont="1" applyFill="1"/>
    <xf numFmtId="0" fontId="8" fillId="5" borderId="0" xfId="0" applyFont="1" applyFill="1" applyBorder="1"/>
    <xf numFmtId="0" fontId="9" fillId="5" borderId="0" xfId="0" applyFont="1" applyFill="1" applyBorder="1"/>
    <xf numFmtId="0" fontId="6" fillId="5" borderId="0" xfId="2" applyFont="1" applyFill="1" applyBorder="1" applyAlignment="1">
      <alignment horizontal="center" vertical="center"/>
    </xf>
    <xf numFmtId="0" fontId="6" fillId="5" borderId="0" xfId="2" applyFont="1" applyFill="1" applyBorder="1" applyAlignment="1">
      <alignment horizontal="center" vertical="center" textRotation="90" wrapText="1"/>
    </xf>
    <xf numFmtId="0" fontId="10" fillId="5" borderId="0" xfId="2" applyFont="1" applyFill="1" applyBorder="1" applyAlignment="1">
      <alignment vertical="center"/>
    </xf>
    <xf numFmtId="0" fontId="8" fillId="5" borderId="0" xfId="0" applyFont="1" applyFill="1"/>
    <xf numFmtId="0" fontId="9" fillId="0" borderId="48" xfId="2" applyFont="1" applyFill="1" applyBorder="1" applyAlignment="1">
      <alignment horizontal="left" vertical="center"/>
    </xf>
    <xf numFmtId="0" fontId="9" fillId="0" borderId="0" xfId="0" applyFont="1"/>
    <xf numFmtId="0" fontId="10" fillId="5" borderId="0" xfId="0" applyFont="1" applyFill="1"/>
    <xf numFmtId="0" fontId="10" fillId="5" borderId="0" xfId="2" applyFont="1" applyFill="1" applyAlignment="1">
      <alignment vertical="center"/>
    </xf>
    <xf numFmtId="0" fontId="10" fillId="5" borderId="0" xfId="0" applyFont="1" applyFill="1" applyBorder="1"/>
    <xf numFmtId="0" fontId="9" fillId="5" borderId="0" xfId="0" applyFont="1" applyFill="1"/>
    <xf numFmtId="0" fontId="8"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15"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9" fillId="0" borderId="0" xfId="0" applyFont="1"/>
    <xf numFmtId="0" fontId="10" fillId="0" borderId="0" xfId="2" applyFont="1" applyFill="1" applyAlignment="1">
      <alignment vertical="center"/>
    </xf>
    <xf numFmtId="0" fontId="10" fillId="0" borderId="0" xfId="0" applyFont="1" applyFill="1" applyAlignment="1"/>
    <xf numFmtId="0" fontId="8" fillId="0" borderId="0" xfId="0" applyFont="1" applyFill="1"/>
    <xf numFmtId="0" fontId="8" fillId="0" borderId="0" xfId="2" applyFont="1" applyFill="1" applyAlignment="1">
      <alignment vertical="center"/>
    </xf>
    <xf numFmtId="0" fontId="15" fillId="0" borderId="0" xfId="0" applyFont="1" applyFill="1"/>
    <xf numFmtId="0" fontId="15" fillId="0" borderId="0" xfId="0" applyFont="1" applyFill="1" applyBorder="1"/>
    <xf numFmtId="49" fontId="8" fillId="0" borderId="0" xfId="3" applyFont="1" applyFill="1" applyAlignment="1">
      <alignment vertical="center"/>
    </xf>
    <xf numFmtId="49" fontId="8" fillId="0" borderId="0" xfId="3" applyFont="1" applyFill="1" applyBorder="1" applyAlignment="1">
      <alignment vertical="center"/>
    </xf>
    <xf numFmtId="0" fontId="6" fillId="0" borderId="0" xfId="0" applyFont="1" applyFill="1" applyAlignment="1">
      <alignment horizontal="left"/>
    </xf>
    <xf numFmtId="0" fontId="2" fillId="0" borderId="0" xfId="0" applyFont="1" applyFill="1" applyAlignment="1">
      <alignment horizontal="left"/>
    </xf>
    <xf numFmtId="0" fontId="6" fillId="0" borderId="0" xfId="2" applyFont="1" applyFill="1" applyAlignment="1">
      <alignment vertical="center"/>
    </xf>
    <xf numFmtId="0" fontId="2" fillId="0" borderId="26"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0" xfId="0" applyFont="1" applyAlignment="1">
      <alignment horizontal="justify" vertical="center" wrapText="1"/>
    </xf>
    <xf numFmtId="0" fontId="2" fillId="0" borderId="39" xfId="0" applyFont="1" applyBorder="1" applyAlignment="1">
      <alignment horizontal="justify" vertical="center" wrapText="1"/>
    </xf>
    <xf numFmtId="0" fontId="2" fillId="0" borderId="41" xfId="0" applyFont="1" applyBorder="1" applyAlignment="1">
      <alignment horizontal="justify" vertical="center" wrapText="1"/>
    </xf>
    <xf numFmtId="0" fontId="17" fillId="0" borderId="0" xfId="0" applyFont="1" applyFill="1"/>
    <xf numFmtId="0" fontId="17" fillId="0" borderId="0" xfId="0" applyFont="1" applyFill="1" applyAlignment="1"/>
    <xf numFmtId="0" fontId="17" fillId="0" borderId="0" xfId="2" applyFont="1" applyFill="1" applyAlignment="1">
      <alignment vertical="center"/>
    </xf>
    <xf numFmtId="0" fontId="16" fillId="0" borderId="0" xfId="0" applyFont="1" applyFill="1"/>
    <xf numFmtId="0" fontId="16" fillId="0" borderId="0" xfId="0" applyFont="1"/>
    <xf numFmtId="0" fontId="17" fillId="0" borderId="0" xfId="0" applyFont="1"/>
    <xf numFmtId="0" fontId="16" fillId="0" borderId="5" xfId="0" applyFont="1" applyBorder="1"/>
    <xf numFmtId="0" fontId="16" fillId="0" borderId="0" xfId="0" applyFont="1" applyFill="1" applyAlignment="1">
      <alignment horizontal="centerContinuous"/>
    </xf>
    <xf numFmtId="0" fontId="16" fillId="0" borderId="0" xfId="0" applyFont="1" applyAlignment="1">
      <alignment vertical="center" wrapText="1"/>
    </xf>
    <xf numFmtId="0" fontId="16" fillId="0" borderId="0" xfId="0" applyFont="1" applyAlignment="1">
      <alignment wrapText="1"/>
    </xf>
    <xf numFmtId="49" fontId="17" fillId="0" borderId="0" xfId="3" applyFont="1" applyBorder="1" applyAlignment="1">
      <alignment horizontal="left" vertical="center"/>
    </xf>
    <xf numFmtId="3" fontId="16" fillId="0" borderId="0" xfId="3" applyNumberFormat="1" applyFont="1" applyBorder="1" applyAlignment="1">
      <alignment vertical="center"/>
    </xf>
    <xf numFmtId="3" fontId="16" fillId="0" borderId="0" xfId="3" applyNumberFormat="1" applyFont="1" applyAlignment="1">
      <alignment vertical="center"/>
    </xf>
    <xf numFmtId="3" fontId="16" fillId="0" borderId="0" xfId="3" applyNumberFormat="1" applyFont="1" applyAlignment="1">
      <alignment horizontal="right" vertical="center"/>
    </xf>
    <xf numFmtId="3" fontId="16" fillId="0" borderId="14" xfId="0" applyNumberFormat="1" applyFont="1" applyBorder="1"/>
    <xf numFmtId="3" fontId="16" fillId="0" borderId="0" xfId="0" applyNumberFormat="1" applyFont="1" applyBorder="1"/>
    <xf numFmtId="3" fontId="16" fillId="0" borderId="4" xfId="0" applyNumberFormat="1" applyFont="1" applyBorder="1"/>
    <xf numFmtId="3" fontId="16" fillId="0" borderId="0" xfId="0" applyNumberFormat="1" applyFont="1" applyBorder="1" applyAlignment="1"/>
    <xf numFmtId="3" fontId="16" fillId="0" borderId="14" xfId="0" applyNumberFormat="1" applyFont="1" applyBorder="1" applyAlignment="1"/>
    <xf numFmtId="0" fontId="16" fillId="0" borderId="11" xfId="0" applyFont="1" applyBorder="1"/>
    <xf numFmtId="0" fontId="17" fillId="0" borderId="0" xfId="0" applyFont="1" applyAlignment="1">
      <alignment horizontal="center" vertical="center" textRotation="90"/>
    </xf>
    <xf numFmtId="0" fontId="17" fillId="0" borderId="14" xfId="0" applyFont="1" applyBorder="1" applyAlignment="1"/>
    <xf numFmtId="0" fontId="17" fillId="0" borderId="0" xfId="0" applyFont="1" applyFill="1" applyAlignment="1">
      <alignment horizontal="center" vertical="center" wrapText="1"/>
    </xf>
    <xf numFmtId="0" fontId="16" fillId="0" borderId="14" xfId="0" applyFont="1" applyBorder="1"/>
    <xf numFmtId="3" fontId="16" fillId="0" borderId="4" xfId="0" applyNumberFormat="1" applyFont="1" applyBorder="1" applyAlignment="1"/>
    <xf numFmtId="0" fontId="16" fillId="0" borderId="0" xfId="0" applyFont="1" applyBorder="1"/>
    <xf numFmtId="0" fontId="16" fillId="0" borderId="4" xfId="0" applyFont="1" applyBorder="1"/>
    <xf numFmtId="49" fontId="17" fillId="0" borderId="19" xfId="3" applyFont="1" applyBorder="1" applyAlignment="1">
      <alignment horizontal="left" vertical="center"/>
    </xf>
    <xf numFmtId="0" fontId="16" fillId="0" borderId="18" xfId="0" applyFont="1" applyBorder="1"/>
    <xf numFmtId="0" fontId="3" fillId="0" borderId="0" xfId="0" applyFont="1" applyAlignment="1">
      <alignment horizontal="center" vertical="center"/>
    </xf>
    <xf numFmtId="0" fontId="0" fillId="0" borderId="28" xfId="0" applyBorder="1"/>
    <xf numFmtId="0" fontId="1" fillId="0" borderId="28" xfId="0" applyFont="1" applyFill="1" applyBorder="1" applyAlignment="1">
      <alignment horizontal="left" indent="2"/>
    </xf>
    <xf numFmtId="0" fontId="1" fillId="0" borderId="28" xfId="0" applyFont="1" applyFill="1" applyBorder="1"/>
    <xf numFmtId="0" fontId="1" fillId="0" borderId="0" xfId="0" applyFont="1" applyFill="1"/>
    <xf numFmtId="0" fontId="3" fillId="6" borderId="28" xfId="0" applyFont="1" applyFill="1" applyBorder="1"/>
    <xf numFmtId="0" fontId="1" fillId="0" borderId="0" xfId="0" applyFont="1" applyFill="1" applyBorder="1"/>
    <xf numFmtId="0" fontId="3" fillId="6" borderId="28" xfId="0" applyFont="1" applyFill="1" applyBorder="1" applyAlignment="1">
      <alignment horizontal="right" vertical="center"/>
    </xf>
    <xf numFmtId="0" fontId="3" fillId="6" borderId="28" xfId="0" applyFont="1" applyFill="1" applyBorder="1" applyAlignment="1">
      <alignment vertical="center"/>
    </xf>
    <xf numFmtId="0" fontId="1" fillId="0" borderId="0" xfId="0" applyFont="1" applyFill="1" applyAlignment="1">
      <alignment vertical="center"/>
    </xf>
    <xf numFmtId="0" fontId="3" fillId="6" borderId="28" xfId="0" applyFont="1" applyFill="1" applyBorder="1" applyAlignment="1">
      <alignment horizontal="right" vertical="center" indent="2"/>
    </xf>
    <xf numFmtId="0" fontId="16" fillId="0" borderId="0" xfId="0" applyFont="1"/>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0" fontId="6" fillId="7" borderId="32" xfId="0" applyFont="1" applyFill="1" applyBorder="1" applyAlignment="1">
      <alignment horizontal="center" vertical="center" wrapText="1"/>
    </xf>
    <xf numFmtId="0" fontId="17" fillId="7" borderId="18"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20" xfId="0" applyFont="1" applyFill="1" applyBorder="1" applyAlignment="1">
      <alignment horizontal="center" vertical="center" textRotation="90" wrapText="1"/>
    </xf>
    <xf numFmtId="0" fontId="6" fillId="7" borderId="66" xfId="2" applyFont="1" applyFill="1" applyBorder="1" applyAlignment="1">
      <alignment horizontal="center" vertical="center"/>
    </xf>
    <xf numFmtId="0" fontId="6" fillId="7" borderId="48" xfId="2" applyFont="1" applyFill="1" applyBorder="1" applyAlignment="1">
      <alignment horizontal="center" vertical="center" wrapText="1"/>
    </xf>
    <xf numFmtId="0" fontId="2" fillId="7" borderId="27" xfId="2" applyFont="1" applyFill="1" applyBorder="1" applyAlignment="1">
      <alignment horizontal="center" vertical="center" textRotation="90" wrapText="1"/>
    </xf>
    <xf numFmtId="0" fontId="2" fillId="7" borderId="28" xfId="2" applyFont="1" applyFill="1" applyBorder="1" applyAlignment="1">
      <alignment horizontal="center" vertical="center" textRotation="90" wrapText="1"/>
    </xf>
    <xf numFmtId="0" fontId="6" fillId="7" borderId="28"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9" xfId="2" applyFont="1" applyFill="1" applyBorder="1" applyAlignment="1">
      <alignment horizontal="center" vertical="center" textRotation="90" wrapText="1"/>
    </xf>
    <xf numFmtId="0" fontId="10" fillId="7" borderId="12" xfId="2" applyFont="1" applyFill="1" applyBorder="1" applyAlignment="1">
      <alignment horizontal="center" vertical="center" wrapText="1"/>
    </xf>
    <xf numFmtId="0" fontId="10" fillId="7" borderId="21" xfId="2" applyFont="1" applyFill="1" applyBorder="1" applyAlignment="1">
      <alignment horizontal="center" vertical="center" wrapText="1"/>
    </xf>
    <xf numFmtId="0" fontId="10" fillId="7" borderId="62" xfId="2" applyFont="1" applyFill="1" applyBorder="1" applyAlignment="1">
      <alignment horizontal="center" vertical="center" wrapText="1"/>
    </xf>
    <xf numFmtId="0" fontId="10" fillId="7" borderId="12" xfId="0" applyFont="1" applyFill="1" applyBorder="1" applyAlignment="1">
      <alignment horizontal="center" vertical="center" textRotation="90" wrapText="1"/>
    </xf>
    <xf numFmtId="0" fontId="10" fillId="7" borderId="13" xfId="0" applyFont="1" applyFill="1" applyBorder="1" applyAlignment="1">
      <alignment horizontal="center" vertical="center" textRotation="90" wrapText="1"/>
    </xf>
    <xf numFmtId="0" fontId="10" fillId="7" borderId="51" xfId="0" applyFont="1" applyFill="1" applyBorder="1" applyAlignment="1">
      <alignment horizontal="center" vertical="center" textRotation="90" wrapText="1"/>
    </xf>
    <xf numFmtId="0" fontId="10" fillId="7" borderId="56" xfId="0" applyFont="1" applyFill="1" applyBorder="1" applyAlignment="1">
      <alignment horizontal="center" vertical="center" textRotation="90" wrapText="1"/>
    </xf>
    <xf numFmtId="0" fontId="10" fillId="7" borderId="61" xfId="0" applyFont="1" applyFill="1" applyBorder="1" applyAlignment="1">
      <alignment horizontal="center" vertical="center" textRotation="90" wrapText="1"/>
    </xf>
    <xf numFmtId="0" fontId="10" fillId="7" borderId="21" xfId="0" applyFont="1" applyFill="1" applyBorder="1" applyAlignment="1">
      <alignment horizontal="center" vertical="center" textRotation="90" wrapText="1"/>
    </xf>
    <xf numFmtId="0" fontId="10" fillId="7" borderId="14" xfId="0" applyFont="1" applyFill="1" applyBorder="1" applyAlignment="1">
      <alignment horizontal="center" vertical="center" textRotation="90" wrapText="1"/>
    </xf>
    <xf numFmtId="0" fontId="10" fillId="7" borderId="11" xfId="0" applyFont="1" applyFill="1" applyBorder="1" applyAlignment="1">
      <alignment horizontal="center"/>
    </xf>
    <xf numFmtId="0" fontId="10" fillId="7" borderId="10" xfId="0" applyFont="1" applyFill="1" applyBorder="1" applyAlignment="1">
      <alignment horizontal="center"/>
    </xf>
    <xf numFmtId="0" fontId="10" fillId="7" borderId="52" xfId="0" applyFont="1" applyFill="1" applyBorder="1" applyAlignment="1">
      <alignment horizontal="center"/>
    </xf>
    <xf numFmtId="0" fontId="10" fillId="7" borderId="52" xfId="0" quotePrefix="1" applyFont="1" applyFill="1" applyBorder="1" applyAlignment="1">
      <alignment horizontal="center"/>
    </xf>
    <xf numFmtId="0" fontId="10" fillId="7" borderId="59" xfId="0" quotePrefix="1" applyFont="1" applyFill="1" applyBorder="1" applyAlignment="1">
      <alignment horizontal="center"/>
    </xf>
    <xf numFmtId="0" fontId="10" fillId="7" borderId="9" xfId="0" quotePrefix="1" applyFont="1" applyFill="1" applyBorder="1" applyAlignment="1">
      <alignment horizontal="center"/>
    </xf>
    <xf numFmtId="0" fontId="10" fillId="7" borderId="8" xfId="0" quotePrefix="1" applyFont="1" applyFill="1" applyBorder="1" applyAlignment="1">
      <alignment horizontal="center"/>
    </xf>
    <xf numFmtId="0" fontId="10" fillId="7" borderId="8" xfId="0" applyFont="1" applyFill="1" applyBorder="1" applyAlignment="1">
      <alignment horizontal="center"/>
    </xf>
    <xf numFmtId="0" fontId="10" fillId="7" borderId="18" xfId="2" applyFont="1" applyFill="1" applyBorder="1" applyAlignment="1">
      <alignment horizontal="center" vertical="center" wrapText="1"/>
    </xf>
    <xf numFmtId="0" fontId="10" fillId="7" borderId="5" xfId="2" applyFont="1" applyFill="1" applyBorder="1" applyAlignment="1">
      <alignment horizontal="center" vertical="center" wrapText="1"/>
    </xf>
    <xf numFmtId="15" fontId="10" fillId="7" borderId="12" xfId="2" applyNumberFormat="1" applyFont="1" applyFill="1" applyBorder="1" applyAlignment="1">
      <alignment horizontal="center" vertical="center"/>
    </xf>
    <xf numFmtId="0" fontId="10" fillId="7" borderId="8" xfId="2" applyFont="1" applyFill="1" applyBorder="1" applyAlignment="1">
      <alignment horizontal="center" vertical="center"/>
    </xf>
    <xf numFmtId="0" fontId="2" fillId="0" borderId="0" xfId="0" applyFont="1" applyFill="1" applyAlignment="1">
      <alignment horizontal="centerContinuous"/>
    </xf>
    <xf numFmtId="0" fontId="2" fillId="0" borderId="0" xfId="0" applyFont="1" applyFill="1"/>
    <xf numFmtId="49" fontId="18" fillId="7" borderId="43" xfId="3" applyFont="1" applyFill="1" applyBorder="1" applyAlignment="1">
      <alignment horizontal="center" textRotation="90" wrapText="1"/>
    </xf>
    <xf numFmtId="49" fontId="18" fillId="7" borderId="16" xfId="3" applyFont="1" applyFill="1" applyBorder="1" applyAlignment="1">
      <alignment horizontal="center" textRotation="90" wrapText="1"/>
    </xf>
    <xf numFmtId="49" fontId="18" fillId="7" borderId="17" xfId="3" applyFont="1" applyFill="1" applyBorder="1" applyAlignment="1">
      <alignment horizontal="center" textRotation="90" wrapText="1"/>
    </xf>
    <xf numFmtId="49" fontId="2" fillId="0" borderId="65" xfId="3" applyFont="1" applyBorder="1" applyAlignment="1">
      <alignment vertical="center"/>
    </xf>
    <xf numFmtId="49" fontId="2" fillId="0" borderId="2" xfId="3" applyFont="1" applyBorder="1" applyAlignment="1">
      <alignment vertical="center"/>
    </xf>
    <xf numFmtId="49" fontId="2" fillId="0" borderId="64" xfId="3" applyFont="1" applyBorder="1" applyAlignment="1">
      <alignment vertical="center"/>
    </xf>
    <xf numFmtId="49" fontId="6" fillId="2" borderId="19" xfId="3" applyFont="1" applyFill="1" applyBorder="1" applyAlignment="1">
      <alignment horizontal="center" vertical="center"/>
    </xf>
    <xf numFmtId="4" fontId="6" fillId="2" borderId="43" xfId="3" applyNumberFormat="1" applyFont="1" applyFill="1" applyBorder="1" applyAlignment="1">
      <alignment horizontal="right" vertical="center"/>
    </xf>
    <xf numFmtId="0" fontId="6" fillId="0" borderId="0" xfId="0" applyFont="1" applyFill="1" applyAlignment="1"/>
    <xf numFmtId="0" fontId="6" fillId="0" borderId="0" xfId="0" quotePrefix="1" applyFont="1" applyFill="1" applyAlignment="1"/>
    <xf numFmtId="0" fontId="6" fillId="7" borderId="43"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7" borderId="18" xfId="0" applyFont="1" applyFill="1" applyBorder="1" applyAlignment="1">
      <alignment horizontal="center" vertical="center" textRotation="90" wrapText="1"/>
    </xf>
    <xf numFmtId="0" fontId="6" fillId="0" borderId="12" xfId="0" applyFont="1" applyBorder="1" applyAlignment="1">
      <alignment horizontal="center" wrapText="1"/>
    </xf>
    <xf numFmtId="0" fontId="6" fillId="0" borderId="61" xfId="0" applyFont="1" applyBorder="1" applyAlignment="1">
      <alignment horizontal="center"/>
    </xf>
    <xf numFmtId="0" fontId="6" fillId="0" borderId="51" xfId="0" applyFont="1" applyBorder="1" applyAlignment="1">
      <alignment horizontal="center"/>
    </xf>
    <xf numFmtId="0" fontId="6" fillId="0" borderId="13" xfId="0" applyFont="1" applyBorder="1" applyAlignment="1">
      <alignment horizontal="center"/>
    </xf>
    <xf numFmtId="0" fontId="6" fillId="0" borderId="4" xfId="0" applyFont="1" applyBorder="1" applyAlignment="1">
      <alignment horizontal="center"/>
    </xf>
    <xf numFmtId="0" fontId="19" fillId="0" borderId="14" xfId="0" applyFont="1" applyFill="1" applyBorder="1" applyAlignment="1">
      <alignment wrapText="1"/>
    </xf>
    <xf numFmtId="3" fontId="6" fillId="0" borderId="58" xfId="0" applyNumberFormat="1" applyFont="1" applyBorder="1"/>
    <xf numFmtId="3" fontId="6" fillId="0" borderId="51" xfId="0" applyNumberFormat="1" applyFont="1" applyBorder="1"/>
    <xf numFmtId="3" fontId="6" fillId="0" borderId="13" xfId="0" applyNumberFormat="1" applyFont="1" applyBorder="1"/>
    <xf numFmtId="3" fontId="6" fillId="0" borderId="4" xfId="0" applyNumberFormat="1" applyFont="1" applyBorder="1"/>
    <xf numFmtId="0" fontId="2" fillId="0" borderId="14" xfId="0" applyFont="1" applyFill="1" applyBorder="1" applyAlignment="1">
      <alignment wrapText="1"/>
    </xf>
    <xf numFmtId="3" fontId="2" fillId="0" borderId="58" xfId="0" applyNumberFormat="1" applyFont="1" applyBorder="1"/>
    <xf numFmtId="3" fontId="2" fillId="0" borderId="51" xfId="0" applyNumberFormat="1" applyFont="1" applyBorder="1"/>
    <xf numFmtId="3" fontId="2" fillId="0" borderId="13" xfId="0" applyNumberFormat="1" applyFont="1" applyBorder="1"/>
    <xf numFmtId="3" fontId="2" fillId="0" borderId="4" xfId="0" applyNumberFormat="1" applyFont="1" applyBorder="1"/>
    <xf numFmtId="0" fontId="6" fillId="0" borderId="14" xfId="0" applyFont="1" applyFill="1" applyBorder="1" applyAlignment="1">
      <alignment wrapText="1"/>
    </xf>
    <xf numFmtId="0" fontId="2" fillId="0" borderId="14" xfId="0" applyFont="1" applyFill="1" applyBorder="1" applyAlignment="1">
      <alignment horizontal="left" wrapText="1"/>
    </xf>
    <xf numFmtId="0" fontId="2" fillId="0" borderId="14" xfId="0" quotePrefix="1" applyFont="1" applyFill="1" applyBorder="1" applyAlignment="1">
      <alignment horizontal="left" wrapText="1"/>
    </xf>
    <xf numFmtId="0" fontId="19" fillId="0" borderId="14" xfId="0" applyFont="1" applyFill="1" applyBorder="1" applyAlignment="1">
      <alignment horizontal="left" wrapText="1"/>
    </xf>
    <xf numFmtId="0" fontId="2" fillId="0" borderId="7" xfId="0" applyFont="1" applyBorder="1" applyAlignment="1">
      <alignment wrapText="1"/>
    </xf>
    <xf numFmtId="0" fontId="2" fillId="0" borderId="3" xfId="0" applyFont="1" applyFill="1" applyBorder="1" applyAlignment="1">
      <alignment wrapText="1"/>
    </xf>
    <xf numFmtId="0" fontId="6" fillId="0" borderId="47" xfId="0" applyFont="1" applyFill="1" applyBorder="1" applyAlignment="1">
      <alignment horizontal="center" wrapText="1"/>
    </xf>
    <xf numFmtId="3" fontId="6" fillId="0" borderId="72" xfId="0" applyNumberFormat="1" applyFont="1" applyFill="1" applyBorder="1"/>
    <xf numFmtId="3" fontId="6" fillId="0" borderId="73" xfId="0" applyNumberFormat="1" applyFont="1" applyFill="1" applyBorder="1"/>
    <xf numFmtId="3" fontId="6" fillId="0" borderId="74" xfId="0" applyNumberFormat="1" applyFont="1" applyFill="1" applyBorder="1"/>
    <xf numFmtId="3" fontId="6" fillId="0" borderId="71" xfId="0" applyNumberFormat="1" applyFont="1" applyFill="1" applyBorder="1"/>
    <xf numFmtId="0" fontId="6" fillId="0" borderId="5" xfId="0" applyFont="1" applyFill="1" applyBorder="1" applyAlignment="1">
      <alignment horizontal="center" wrapText="1"/>
    </xf>
    <xf numFmtId="3" fontId="6" fillId="0" borderId="43" xfId="0" applyNumberFormat="1" applyFont="1" applyFill="1" applyBorder="1"/>
    <xf numFmtId="3" fontId="6" fillId="0" borderId="20" xfId="0" applyNumberFormat="1" applyFont="1" applyFill="1" applyBorder="1"/>
    <xf numFmtId="3" fontId="6" fillId="0" borderId="15" xfId="0" applyNumberFormat="1" applyFont="1" applyFill="1" applyBorder="1"/>
    <xf numFmtId="3" fontId="6" fillId="0" borderId="18" xfId="0" applyNumberFormat="1" applyFont="1" applyFill="1" applyBorder="1"/>
    <xf numFmtId="3" fontId="6" fillId="0" borderId="75" xfId="0" applyNumberFormat="1" applyFont="1" applyFill="1" applyBorder="1"/>
    <xf numFmtId="3" fontId="2" fillId="0" borderId="61" xfId="0" applyNumberFormat="1" applyFont="1" applyFill="1" applyBorder="1"/>
    <xf numFmtId="3" fontId="2" fillId="0" borderId="49" xfId="0" applyNumberFormat="1" applyFont="1" applyFill="1" applyBorder="1"/>
    <xf numFmtId="3" fontId="2" fillId="0" borderId="55" xfId="0" applyNumberFormat="1" applyFont="1" applyFill="1" applyBorder="1"/>
    <xf numFmtId="3" fontId="2" fillId="0" borderId="54" xfId="0" applyNumberFormat="1" applyFont="1" applyFill="1" applyBorder="1"/>
    <xf numFmtId="3" fontId="2" fillId="0" borderId="21" xfId="0" applyNumberFormat="1" applyFont="1" applyFill="1" applyBorder="1"/>
    <xf numFmtId="3" fontId="6" fillId="0" borderId="44" xfId="0" applyNumberFormat="1" applyFont="1" applyFill="1" applyBorder="1"/>
    <xf numFmtId="3" fontId="6" fillId="0" borderId="76" xfId="0" applyNumberFormat="1" applyFont="1" applyFill="1" applyBorder="1"/>
    <xf numFmtId="3" fontId="2" fillId="0" borderId="50" xfId="0" applyNumberFormat="1" applyFont="1" applyFill="1" applyBorder="1"/>
    <xf numFmtId="3" fontId="6" fillId="0" borderId="16" xfId="0" applyNumberFormat="1" applyFont="1" applyFill="1" applyBorder="1"/>
    <xf numFmtId="0" fontId="3" fillId="0" borderId="0" xfId="2" applyFont="1" applyFill="1" applyAlignment="1">
      <alignment vertical="center"/>
    </xf>
    <xf numFmtId="0" fontId="3" fillId="5" borderId="0" xfId="0" applyFont="1" applyFill="1"/>
    <xf numFmtId="0" fontId="10" fillId="0" borderId="13" xfId="2" applyFont="1" applyFill="1" applyBorder="1" applyAlignment="1">
      <alignment vertical="center"/>
    </xf>
    <xf numFmtId="0" fontId="10" fillId="2" borderId="15" xfId="2" applyFont="1" applyFill="1" applyBorder="1" applyAlignment="1">
      <alignment vertical="center"/>
    </xf>
    <xf numFmtId="0" fontId="10" fillId="0" borderId="51" xfId="2" applyFont="1" applyFill="1" applyBorder="1" applyAlignment="1">
      <alignment vertical="center"/>
    </xf>
    <xf numFmtId="0" fontId="9" fillId="0" borderId="51" xfId="2" applyFont="1" applyBorder="1" applyAlignment="1">
      <alignment vertical="center"/>
    </xf>
    <xf numFmtId="0" fontId="10" fillId="2" borderId="16" xfId="2" applyFont="1" applyFill="1" applyBorder="1" applyAlignment="1">
      <alignment vertical="center"/>
    </xf>
    <xf numFmtId="0" fontId="9" fillId="0" borderId="0" xfId="4" applyFont="1"/>
    <xf numFmtId="0" fontId="9" fillId="0" borderId="5" xfId="4" applyFont="1" applyBorder="1"/>
    <xf numFmtId="0" fontId="9" fillId="0" borderId="20" xfId="4" applyFont="1" applyBorder="1"/>
    <xf numFmtId="0" fontId="10" fillId="0" borderId="11" xfId="4" applyFont="1" applyBorder="1" applyAlignment="1">
      <alignment horizontal="center"/>
    </xf>
    <xf numFmtId="0" fontId="10" fillId="0" borderId="7" xfId="4" applyFont="1" applyBorder="1" applyAlignment="1">
      <alignment horizontal="center"/>
    </xf>
    <xf numFmtId="0" fontId="9" fillId="0" borderId="4" xfId="4" applyFont="1" applyBorder="1"/>
    <xf numFmtId="0" fontId="9" fillId="0" borderId="14" xfId="4" applyFont="1" applyBorder="1"/>
    <xf numFmtId="0" fontId="9" fillId="0" borderId="0" xfId="4" applyFont="1" applyBorder="1"/>
    <xf numFmtId="0" fontId="9" fillId="0" borderId="8" xfId="4" applyFont="1" applyBorder="1"/>
    <xf numFmtId="0" fontId="9" fillId="0" borderId="11" xfId="4" applyFont="1" applyBorder="1"/>
    <xf numFmtId="3" fontId="9" fillId="0" borderId="4" xfId="4" applyNumberFormat="1" applyFont="1" applyBorder="1"/>
    <xf numFmtId="3" fontId="9" fillId="0" borderId="14" xfId="4" applyNumberFormat="1" applyFont="1" applyBorder="1"/>
    <xf numFmtId="3" fontId="9" fillId="0" borderId="0" xfId="4" applyNumberFormat="1" applyFont="1" applyBorder="1"/>
    <xf numFmtId="3" fontId="9" fillId="0" borderId="4" xfId="4" applyNumberFormat="1" applyFont="1" applyBorder="1" applyAlignment="1"/>
    <xf numFmtId="3" fontId="9" fillId="0" borderId="14" xfId="4" applyNumberFormat="1" applyFont="1" applyBorder="1" applyAlignment="1"/>
    <xf numFmtId="3" fontId="9" fillId="0" borderId="0" xfId="4" applyNumberFormat="1" applyFont="1" applyBorder="1" applyAlignment="1"/>
    <xf numFmtId="0" fontId="9" fillId="0" borderId="21" xfId="4" applyFont="1" applyBorder="1"/>
    <xf numFmtId="0" fontId="9" fillId="0" borderId="12" xfId="4" applyFont="1" applyBorder="1"/>
    <xf numFmtId="0" fontId="10" fillId="0" borderId="0" xfId="4" applyFont="1" applyFill="1" applyAlignment="1">
      <alignment horizontal="center"/>
    </xf>
    <xf numFmtId="0" fontId="10" fillId="8" borderId="18" xfId="4" applyFont="1" applyFill="1" applyBorder="1" applyAlignment="1">
      <alignment horizontal="center"/>
    </xf>
    <xf numFmtId="0" fontId="10" fillId="8" borderId="5" xfId="4" applyFont="1" applyFill="1" applyBorder="1" applyAlignment="1">
      <alignment horizontal="center" wrapText="1"/>
    </xf>
    <xf numFmtId="0" fontId="10" fillId="8" borderId="19" xfId="4" applyFont="1" applyFill="1" applyBorder="1" applyAlignment="1">
      <alignment horizontal="center"/>
    </xf>
    <xf numFmtId="0" fontId="10" fillId="8" borderId="5" xfId="4" applyFont="1" applyFill="1" applyBorder="1" applyAlignment="1">
      <alignment horizontal="center"/>
    </xf>
    <xf numFmtId="0" fontId="15" fillId="0" borderId="0" xfId="4" applyFont="1" applyFill="1"/>
    <xf numFmtId="0" fontId="8" fillId="0" borderId="0" xfId="4" applyFont="1" applyFill="1"/>
    <xf numFmtId="0" fontId="8" fillId="0" borderId="0" xfId="4" applyFont="1" applyFill="1" applyAlignment="1"/>
    <xf numFmtId="0" fontId="10" fillId="0" borderId="0" xfId="4" applyFont="1" applyFill="1" applyAlignment="1"/>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3" fillId="6" borderId="36" xfId="0" applyFont="1" applyFill="1" applyBorder="1" applyAlignment="1">
      <alignment horizontal="right" vertical="center"/>
    </xf>
    <xf numFmtId="0" fontId="2" fillId="0" borderId="78" xfId="0" applyFont="1" applyFill="1" applyBorder="1" applyAlignment="1">
      <alignment horizontal="left" indent="2"/>
    </xf>
    <xf numFmtId="0" fontId="2" fillId="0" borderId="0" xfId="0" applyFont="1" applyFill="1" applyBorder="1" applyAlignment="1">
      <alignment horizontal="left" indent="2"/>
    </xf>
    <xf numFmtId="0" fontId="3" fillId="0" borderId="28" xfId="0" applyFont="1" applyBorder="1" applyAlignment="1">
      <alignment horizontal="left" vertical="center"/>
    </xf>
    <xf numFmtId="0" fontId="6" fillId="7" borderId="23" xfId="0"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12" xfId="2" applyFont="1" applyFill="1" applyBorder="1" applyAlignment="1">
      <alignment horizontal="center" vertical="center"/>
    </xf>
    <xf numFmtId="0" fontId="10" fillId="7" borderId="5" xfId="2" applyFont="1" applyFill="1" applyBorder="1" applyAlignment="1">
      <alignment horizontal="center" vertical="center"/>
    </xf>
    <xf numFmtId="0" fontId="10" fillId="7" borderId="21" xfId="0" applyFont="1" applyFill="1" applyBorder="1" applyAlignment="1">
      <alignment horizontal="center" vertical="center" wrapText="1"/>
    </xf>
    <xf numFmtId="3" fontId="9" fillId="0" borderId="0" xfId="2" applyNumberFormat="1" applyFont="1" applyBorder="1" applyAlignment="1">
      <alignment vertical="center"/>
    </xf>
    <xf numFmtId="3" fontId="9" fillId="0" borderId="4" xfId="2" applyNumberFormat="1" applyFont="1" applyBorder="1" applyAlignment="1">
      <alignment vertical="center"/>
    </xf>
    <xf numFmtId="3" fontId="10" fillId="2" borderId="0" xfId="2" applyNumberFormat="1" applyFont="1" applyFill="1" applyBorder="1" applyAlignment="1">
      <alignment vertical="center"/>
    </xf>
    <xf numFmtId="3" fontId="10" fillId="2" borderId="4" xfId="2" applyNumberFormat="1" applyFont="1" applyFill="1" applyBorder="1" applyAlignment="1">
      <alignment vertical="center"/>
    </xf>
    <xf numFmtId="3" fontId="10" fillId="2" borderId="20" xfId="2" applyNumberFormat="1" applyFont="1" applyFill="1" applyBorder="1" applyAlignment="1">
      <alignment vertical="center"/>
    </xf>
    <xf numFmtId="3" fontId="10" fillId="2" borderId="18" xfId="2" applyNumberFormat="1" applyFont="1" applyFill="1" applyBorder="1" applyAlignment="1">
      <alignment vertical="center"/>
    </xf>
    <xf numFmtId="4" fontId="10" fillId="0" borderId="63" xfId="2" applyNumberFormat="1" applyFont="1" applyFill="1" applyBorder="1" applyAlignment="1">
      <alignment vertical="center"/>
    </xf>
    <xf numFmtId="4" fontId="10" fillId="2" borderId="18" xfId="2" applyNumberFormat="1" applyFont="1" applyFill="1" applyBorder="1" applyAlignment="1">
      <alignment vertical="center"/>
    </xf>
    <xf numFmtId="4" fontId="10" fillId="0" borderId="0" xfId="2" applyNumberFormat="1" applyFont="1" applyFill="1" applyBorder="1" applyAlignment="1">
      <alignment vertical="center"/>
    </xf>
    <xf numFmtId="0" fontId="9" fillId="0" borderId="0" xfId="4" applyFont="1" applyAlignment="1">
      <alignment horizontal="center" wrapText="1"/>
    </xf>
    <xf numFmtId="0" fontId="10" fillId="7" borderId="61" xfId="4" applyFont="1" applyFill="1" applyBorder="1" applyAlignment="1">
      <alignment horizontal="center" vertical="center" wrapText="1"/>
    </xf>
    <xf numFmtId="0" fontId="10" fillId="7" borderId="54" xfId="4" applyFont="1" applyFill="1" applyBorder="1" applyAlignment="1">
      <alignment horizontal="center" vertical="center" wrapText="1"/>
    </xf>
    <xf numFmtId="0" fontId="10" fillId="7" borderId="50" xfId="4" applyFont="1" applyFill="1" applyBorder="1" applyAlignment="1">
      <alignment horizontal="center" vertical="center" wrapText="1"/>
    </xf>
    <xf numFmtId="0" fontId="10" fillId="7" borderId="55" xfId="4" applyFont="1" applyFill="1" applyBorder="1" applyAlignment="1">
      <alignment horizontal="center" vertical="center" wrapText="1"/>
    </xf>
    <xf numFmtId="0" fontId="10" fillId="7" borderId="49" xfId="4" applyFont="1" applyFill="1" applyBorder="1" applyAlignment="1">
      <alignment horizontal="center" vertical="center" wrapText="1"/>
    </xf>
    <xf numFmtId="165" fontId="10" fillId="7" borderId="61" xfId="4" applyNumberFormat="1" applyFont="1" applyFill="1" applyBorder="1" applyAlignment="1">
      <alignment horizontal="center" textRotation="90" wrapText="1"/>
    </xf>
    <xf numFmtId="165" fontId="10" fillId="7" borderId="50" xfId="4" applyNumberFormat="1" applyFont="1" applyFill="1" applyBorder="1" applyAlignment="1">
      <alignment horizontal="center" textRotation="90" wrapText="1"/>
    </xf>
    <xf numFmtId="165" fontId="10" fillId="7" borderId="55" xfId="4" applyNumberFormat="1" applyFont="1" applyFill="1" applyBorder="1" applyAlignment="1">
      <alignment horizontal="center" textRotation="90" wrapText="1"/>
    </xf>
    <xf numFmtId="0" fontId="10" fillId="0" borderId="0" xfId="4" applyFont="1" applyAlignment="1">
      <alignment horizontal="center" textRotation="90" wrapText="1"/>
    </xf>
    <xf numFmtId="0" fontId="9" fillId="0" borderId="36" xfId="4" applyFont="1" applyBorder="1"/>
    <xf numFmtId="0" fontId="9" fillId="0" borderId="78" xfId="4" applyFont="1" applyBorder="1"/>
    <xf numFmtId="0" fontId="9" fillId="0" borderId="37" xfId="4" applyFont="1" applyBorder="1"/>
    <xf numFmtId="167" fontId="9" fillId="0" borderId="36" xfId="4" applyNumberFormat="1" applyFont="1" applyBorder="1"/>
    <xf numFmtId="168" fontId="9" fillId="0" borderId="36" xfId="4" applyNumberFormat="1" applyFont="1" applyBorder="1"/>
    <xf numFmtId="0" fontId="9" fillId="0" borderId="35" xfId="4" applyFont="1" applyBorder="1"/>
    <xf numFmtId="0" fontId="9" fillId="0" borderId="36" xfId="4" applyFont="1" applyBorder="1" applyAlignment="1">
      <alignment horizontal="left" vertical="center"/>
    </xf>
    <xf numFmtId="0" fontId="9" fillId="0" borderId="36" xfId="4" applyFont="1" applyBorder="1" applyAlignment="1">
      <alignment wrapText="1"/>
    </xf>
    <xf numFmtId="0" fontId="9" fillId="0" borderId="37" xfId="4" applyFont="1" applyBorder="1" applyAlignment="1">
      <alignment vertical="center"/>
    </xf>
    <xf numFmtId="0" fontId="9" fillId="0" borderId="36" xfId="4" applyNumberFormat="1" applyFont="1" applyBorder="1"/>
    <xf numFmtId="167" fontId="9" fillId="0" borderId="78" xfId="4" applyNumberFormat="1" applyFont="1" applyBorder="1"/>
    <xf numFmtId="0" fontId="9" fillId="0" borderId="34" xfId="4" applyNumberFormat="1" applyFont="1" applyBorder="1"/>
    <xf numFmtId="167" fontId="9" fillId="0" borderId="35" xfId="4" applyNumberFormat="1" applyFont="1" applyBorder="1"/>
    <xf numFmtId="0" fontId="9" fillId="0" borderId="51" xfId="4" applyFont="1" applyBorder="1"/>
    <xf numFmtId="0" fontId="9" fillId="0" borderId="56" xfId="4" applyFont="1" applyBorder="1"/>
    <xf numFmtId="167" fontId="9" fillId="0" borderId="51" xfId="4" applyNumberFormat="1" applyFont="1" applyBorder="1"/>
    <xf numFmtId="168" fontId="9" fillId="0" borderId="51" xfId="4" applyNumberFormat="1" applyFont="1" applyBorder="1"/>
    <xf numFmtId="0" fontId="9" fillId="0" borderId="13" xfId="4" applyFont="1" applyBorder="1"/>
    <xf numFmtId="0" fontId="9" fillId="0" borderId="51" xfId="4" applyNumberFormat="1" applyFont="1" applyBorder="1"/>
    <xf numFmtId="0" fontId="9" fillId="0" borderId="56" xfId="4" applyNumberFormat="1" applyFont="1" applyBorder="1"/>
    <xf numFmtId="167" fontId="9" fillId="0" borderId="56" xfId="4" applyNumberFormat="1" applyFont="1" applyBorder="1"/>
    <xf numFmtId="0" fontId="9" fillId="0" borderId="0" xfId="4" applyNumberFormat="1" applyFont="1" applyBorder="1"/>
    <xf numFmtId="0" fontId="23" fillId="0" borderId="0" xfId="4" applyFont="1" applyBorder="1" applyAlignment="1">
      <alignment vertical="center" wrapText="1"/>
    </xf>
    <xf numFmtId="0" fontId="9" fillId="0" borderId="56" xfId="4" applyFont="1" applyBorder="1" applyAlignment="1"/>
    <xf numFmtId="0" fontId="9" fillId="0" borderId="56" xfId="4" applyFont="1" applyBorder="1" applyAlignment="1">
      <alignment wrapText="1"/>
    </xf>
    <xf numFmtId="0" fontId="23" fillId="5" borderId="0" xfId="4" applyFont="1" applyFill="1" applyBorder="1" applyAlignment="1">
      <alignment vertical="center"/>
    </xf>
    <xf numFmtId="0" fontId="23" fillId="5" borderId="0" xfId="4" applyFont="1" applyFill="1" applyBorder="1" applyAlignment="1">
      <alignment horizontal="left" vertical="center" wrapText="1"/>
    </xf>
    <xf numFmtId="0" fontId="23" fillId="5" borderId="0" xfId="4" applyFont="1" applyFill="1" applyBorder="1" applyAlignment="1">
      <alignment vertical="center" wrapText="1"/>
    </xf>
    <xf numFmtId="0" fontId="23" fillId="5" borderId="13" xfId="4" applyFont="1" applyFill="1" applyBorder="1" applyAlignment="1">
      <alignment horizontal="left" vertical="center" wrapText="1"/>
    </xf>
    <xf numFmtId="0" fontId="23" fillId="5" borderId="13" xfId="4" applyFont="1" applyFill="1" applyBorder="1" applyAlignment="1">
      <alignment vertical="center" wrapText="1"/>
    </xf>
    <xf numFmtId="0" fontId="9" fillId="0" borderId="51" xfId="4" applyFont="1" applyBorder="1" applyAlignment="1"/>
    <xf numFmtId="167" fontId="9" fillId="0" borderId="51" xfId="4" applyNumberFormat="1" applyFont="1" applyBorder="1" applyAlignment="1"/>
    <xf numFmtId="0" fontId="9" fillId="0" borderId="51" xfId="4" quotePrefix="1" applyFont="1" applyBorder="1" applyAlignment="1">
      <alignment horizontal="right"/>
    </xf>
    <xf numFmtId="0" fontId="9" fillId="0" borderId="51" xfId="4" applyFont="1" applyBorder="1" applyAlignment="1">
      <alignment horizontal="right"/>
    </xf>
    <xf numFmtId="0" fontId="23" fillId="5" borderId="13" xfId="4" applyFont="1" applyFill="1" applyBorder="1" applyAlignment="1">
      <alignment vertical="center"/>
    </xf>
    <xf numFmtId="0" fontId="9" fillId="0" borderId="56" xfId="4" applyFont="1" applyBorder="1" applyAlignment="1">
      <alignment vertical="center"/>
    </xf>
    <xf numFmtId="0" fontId="9" fillId="0" borderId="0" xfId="4" applyFont="1" applyBorder="1" applyAlignment="1">
      <alignment wrapText="1"/>
    </xf>
    <xf numFmtId="167" fontId="9" fillId="0" borderId="13" xfId="4" applyNumberFormat="1" applyFont="1" applyBorder="1"/>
    <xf numFmtId="0" fontId="23" fillId="5" borderId="51" xfId="4" applyFont="1" applyFill="1" applyBorder="1" applyAlignment="1">
      <alignment vertical="center" wrapText="1"/>
    </xf>
    <xf numFmtId="0" fontId="2" fillId="0" borderId="27" xfId="0" applyFont="1" applyBorder="1" applyAlignment="1">
      <alignment horizontal="justify" vertical="center"/>
    </xf>
    <xf numFmtId="49" fontId="2" fillId="0" borderId="28" xfId="0" applyNumberFormat="1" applyFont="1" applyBorder="1" applyAlignment="1">
      <alignment horizontal="center" vertical="center" wrapText="1"/>
    </xf>
    <xf numFmtId="0" fontId="2" fillId="0" borderId="28" xfId="0" applyFont="1" applyBorder="1" applyAlignment="1">
      <alignment horizontal="center" vertical="center" wrapText="1"/>
    </xf>
    <xf numFmtId="9" fontId="2" fillId="0" borderId="28" xfId="0" applyNumberFormat="1" applyFont="1" applyBorder="1" applyAlignment="1">
      <alignment horizontal="center" vertical="center" wrapText="1"/>
    </xf>
    <xf numFmtId="0" fontId="2" fillId="0" borderId="28" xfId="0" applyFont="1" applyBorder="1" applyAlignment="1">
      <alignment horizontal="justify" vertical="center"/>
    </xf>
    <xf numFmtId="49"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justify" vertical="center" wrapText="1"/>
    </xf>
    <xf numFmtId="3" fontId="10" fillId="0" borderId="0" xfId="2" applyNumberFormat="1" applyFont="1" applyFill="1" applyBorder="1" applyAlignment="1">
      <alignment vertical="center"/>
    </xf>
    <xf numFmtId="3" fontId="10" fillId="0" borderId="57" xfId="2" applyNumberFormat="1" applyFont="1" applyFill="1" applyBorder="1" applyAlignment="1">
      <alignment vertical="center"/>
    </xf>
    <xf numFmtId="3" fontId="10" fillId="0" borderId="13" xfId="2" applyNumberFormat="1" applyFont="1" applyFill="1" applyBorder="1" applyAlignment="1">
      <alignment vertical="center"/>
    </xf>
    <xf numFmtId="164" fontId="10" fillId="0" borderId="14" xfId="5" applyFont="1" applyFill="1" applyBorder="1" applyAlignment="1">
      <alignment vertical="center"/>
    </xf>
    <xf numFmtId="3" fontId="10" fillId="0" borderId="3" xfId="2" applyNumberFormat="1" applyFont="1" applyFill="1" applyBorder="1" applyAlignment="1">
      <alignment vertical="center"/>
    </xf>
    <xf numFmtId="9" fontId="10" fillId="0" borderId="56" xfId="6" applyFont="1" applyFill="1" applyBorder="1" applyAlignment="1">
      <alignment vertical="center"/>
    </xf>
    <xf numFmtId="2" fontId="10" fillId="0" borderId="58" xfId="2" applyNumberFormat="1" applyFont="1" applyFill="1" applyBorder="1" applyAlignment="1">
      <alignment vertical="center"/>
    </xf>
    <xf numFmtId="164" fontId="9" fillId="0" borderId="14" xfId="5" applyFont="1" applyFill="1" applyBorder="1" applyAlignment="1">
      <alignment vertical="center"/>
    </xf>
    <xf numFmtId="9" fontId="9" fillId="0" borderId="56" xfId="6" applyFont="1" applyBorder="1" applyAlignment="1">
      <alignment vertical="center"/>
    </xf>
    <xf numFmtId="164" fontId="10" fillId="2" borderId="5" xfId="5" applyFont="1" applyFill="1" applyBorder="1" applyAlignment="1">
      <alignment vertical="center"/>
    </xf>
    <xf numFmtId="9" fontId="10" fillId="2" borderId="17" xfId="6" applyFont="1" applyFill="1" applyBorder="1" applyAlignment="1">
      <alignment vertical="center"/>
    </xf>
    <xf numFmtId="164" fontId="10" fillId="0" borderId="0" xfId="5" applyFont="1" applyFill="1" applyBorder="1" applyAlignment="1">
      <alignment vertical="center"/>
    </xf>
    <xf numFmtId="9" fontId="10" fillId="0" borderId="0" xfId="6" applyFont="1" applyFill="1" applyBorder="1" applyAlignment="1">
      <alignment vertical="center"/>
    </xf>
    <xf numFmtId="164" fontId="9" fillId="0" borderId="0" xfId="5" applyFont="1" applyFill="1" applyBorder="1" applyAlignment="1">
      <alignment vertical="center"/>
    </xf>
    <xf numFmtId="9" fontId="9" fillId="0" borderId="0" xfId="6" applyFont="1" applyFill="1" applyBorder="1" applyAlignment="1">
      <alignment vertical="center"/>
    </xf>
    <xf numFmtId="0" fontId="10" fillId="0" borderId="4" xfId="2" applyFont="1" applyFill="1" applyBorder="1" applyAlignment="1">
      <alignment horizontal="center" vertical="center"/>
    </xf>
    <xf numFmtId="0" fontId="10" fillId="0" borderId="14" xfId="2" applyFont="1" applyFill="1" applyBorder="1" applyAlignment="1">
      <alignment horizontal="center" vertical="center"/>
    </xf>
    <xf numFmtId="0" fontId="10" fillId="0" borderId="14" xfId="2" applyFont="1" applyFill="1" applyBorder="1" applyAlignment="1">
      <alignment horizontal="left" vertical="center" wrapText="1"/>
    </xf>
    <xf numFmtId="0" fontId="10" fillId="0" borderId="4" xfId="2" applyFont="1" applyFill="1" applyBorder="1" applyAlignment="1">
      <alignment horizontal="center" vertical="center" wrapText="1"/>
    </xf>
    <xf numFmtId="164" fontId="10" fillId="0" borderId="4" xfId="5" applyFont="1" applyFill="1" applyBorder="1" applyAlignment="1">
      <alignment horizontal="center" vertical="center"/>
    </xf>
    <xf numFmtId="14" fontId="10" fillId="0" borderId="4" xfId="2" applyNumberFormat="1" applyFont="1" applyFill="1" applyBorder="1" applyAlignment="1">
      <alignment horizontal="center" vertical="center"/>
    </xf>
    <xf numFmtId="14" fontId="10" fillId="0" borderId="14" xfId="2" applyNumberFormat="1" applyFont="1" applyFill="1" applyBorder="1" applyAlignment="1">
      <alignment horizontal="center" vertical="center"/>
    </xf>
    <xf numFmtId="164" fontId="10" fillId="2" borderId="18" xfId="2" applyNumberFormat="1" applyFont="1" applyFill="1" applyBorder="1" applyAlignment="1">
      <alignment horizontal="center" vertical="center"/>
    </xf>
    <xf numFmtId="0" fontId="9" fillId="0" borderId="0" xfId="0" applyFont="1" applyAlignment="1">
      <alignment horizontal="center"/>
    </xf>
    <xf numFmtId="49" fontId="9" fillId="0" borderId="0" xfId="1" applyNumberFormat="1" applyFont="1" applyFill="1" applyAlignment="1">
      <alignment horizontal="center" vertical="center"/>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xf>
    <xf numFmtId="164" fontId="10" fillId="0" borderId="3" xfId="5" applyFont="1" applyFill="1" applyBorder="1" applyAlignment="1">
      <alignment horizontal="left" vertical="center"/>
    </xf>
    <xf numFmtId="0" fontId="10" fillId="0" borderId="3" xfId="2" applyFont="1" applyFill="1" applyBorder="1" applyAlignment="1">
      <alignment horizontal="center" vertical="center" wrapText="1"/>
    </xf>
    <xf numFmtId="164" fontId="10" fillId="0" borderId="3" xfId="5" applyFont="1" applyFill="1" applyBorder="1" applyAlignment="1">
      <alignment vertical="center"/>
    </xf>
    <xf numFmtId="0" fontId="10" fillId="2" borderId="5" xfId="2" applyFont="1" applyFill="1" applyBorder="1" applyAlignment="1">
      <alignment horizontal="center" vertical="center" wrapText="1"/>
    </xf>
    <xf numFmtId="0" fontId="10" fillId="2" borderId="20" xfId="2" applyFont="1" applyFill="1" applyBorder="1" applyAlignment="1">
      <alignment horizontal="center" vertical="center" wrapText="1"/>
    </xf>
    <xf numFmtId="164" fontId="10" fillId="2" borderId="19" xfId="2" applyNumberFormat="1" applyFont="1" applyFill="1" applyBorder="1" applyAlignment="1">
      <alignment horizontal="center" vertical="center"/>
    </xf>
    <xf numFmtId="0" fontId="10" fillId="7" borderId="61" xfId="0" applyFont="1" applyFill="1" applyBorder="1" applyAlignment="1">
      <alignment vertical="center" wrapText="1"/>
    </xf>
    <xf numFmtId="0" fontId="10" fillId="7" borderId="12" xfId="0" applyFont="1" applyFill="1" applyBorder="1" applyAlignment="1">
      <alignment vertical="center" wrapText="1"/>
    </xf>
    <xf numFmtId="0" fontId="10" fillId="7" borderId="49" xfId="0" applyFont="1" applyFill="1" applyBorder="1" applyAlignment="1">
      <alignment vertical="center" wrapText="1"/>
    </xf>
    <xf numFmtId="0" fontId="10" fillId="7" borderId="54" xfId="0" applyFont="1" applyFill="1" applyBorder="1" applyAlignment="1">
      <alignment horizontal="center" vertical="center" wrapText="1"/>
    </xf>
    <xf numFmtId="0" fontId="10" fillId="7" borderId="50" xfId="0" applyFont="1" applyFill="1" applyBorder="1" applyAlignment="1">
      <alignment horizontal="center" vertical="center" wrapText="1"/>
    </xf>
    <xf numFmtId="165" fontId="10" fillId="7" borderId="50" xfId="0" applyNumberFormat="1" applyFont="1" applyFill="1" applyBorder="1" applyAlignment="1">
      <alignment horizontal="center" vertical="center" textRotation="90" wrapText="1"/>
    </xf>
    <xf numFmtId="165" fontId="10" fillId="7" borderId="79" xfId="0" applyNumberFormat="1" applyFont="1" applyFill="1" applyBorder="1" applyAlignment="1">
      <alignment horizontal="center" vertical="center" textRotation="90" wrapText="1"/>
    </xf>
    <xf numFmtId="14" fontId="10" fillId="7" borderId="61" xfId="0" applyNumberFormat="1" applyFont="1" applyFill="1" applyBorder="1" applyAlignment="1">
      <alignment horizontal="center" vertical="center" wrapText="1"/>
    </xf>
    <xf numFmtId="0" fontId="9" fillId="0" borderId="26" xfId="0" applyFont="1" applyBorder="1" applyAlignment="1">
      <alignment vertical="center" wrapText="1"/>
    </xf>
    <xf numFmtId="0" fontId="9" fillId="0" borderId="29" xfId="0" applyFont="1" applyBorder="1" applyAlignment="1">
      <alignment vertical="center" wrapText="1"/>
    </xf>
    <xf numFmtId="0" fontId="9" fillId="0" borderId="77" xfId="2" applyFont="1" applyBorder="1" applyAlignment="1">
      <alignment vertical="center" wrapText="1"/>
    </xf>
    <xf numFmtId="0" fontId="9" fillId="0" borderId="48" xfId="2"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26" xfId="0" applyNumberFormat="1" applyFont="1" applyBorder="1" applyAlignment="1">
      <alignment horizontal="center" vertical="center" wrapText="1"/>
    </xf>
    <xf numFmtId="0" fontId="9" fillId="0" borderId="28" xfId="2" applyFont="1" applyBorder="1" applyAlignment="1">
      <alignment horizontal="center" vertical="center" wrapText="1"/>
    </xf>
    <xf numFmtId="0" fontId="9" fillId="0" borderId="29" xfId="0" applyFont="1" applyBorder="1" applyAlignment="1">
      <alignment horizontal="center" vertical="center" wrapText="1"/>
    </xf>
    <xf numFmtId="164" fontId="9" fillId="0" borderId="77" xfId="5" applyFont="1" applyBorder="1" applyAlignment="1">
      <alignment horizontal="center" vertical="center" wrapText="1"/>
    </xf>
    <xf numFmtId="164" fontId="9" fillId="0" borderId="48" xfId="5" applyFont="1" applyBorder="1" applyAlignment="1">
      <alignment horizontal="center" vertical="center" wrapText="1"/>
    </xf>
    <xf numFmtId="0" fontId="9" fillId="0" borderId="78" xfId="2" applyFont="1" applyBorder="1" applyAlignment="1">
      <alignment vertical="center" wrapText="1"/>
    </xf>
    <xf numFmtId="0" fontId="9" fillId="0" borderId="0" xfId="2" applyFont="1" applyBorder="1" applyAlignment="1">
      <alignment vertical="center" wrapText="1"/>
    </xf>
    <xf numFmtId="0" fontId="9" fillId="0" borderId="45" xfId="2" applyFont="1" applyBorder="1" applyAlignment="1">
      <alignment vertical="center" wrapText="1"/>
    </xf>
    <xf numFmtId="0" fontId="9" fillId="0" borderId="4" xfId="0" applyFont="1" applyBorder="1" applyAlignment="1">
      <alignment vertical="center" wrapText="1"/>
    </xf>
    <xf numFmtId="0" fontId="10" fillId="0" borderId="43" xfId="0" applyFont="1" applyBorder="1" applyAlignment="1">
      <alignment vertical="center" wrapText="1"/>
    </xf>
    <xf numFmtId="0" fontId="10" fillId="0" borderId="18"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14" fontId="9" fillId="0" borderId="5"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165" fontId="9" fillId="0" borderId="0" xfId="0" applyNumberFormat="1" applyFont="1" applyAlignment="1">
      <alignment horizontal="center"/>
    </xf>
    <xf numFmtId="14" fontId="9" fillId="0" borderId="0" xfId="0" applyNumberFormat="1" applyFont="1" applyAlignment="1">
      <alignment horizontal="center"/>
    </xf>
    <xf numFmtId="3" fontId="1" fillId="0" borderId="28" xfId="0" applyNumberFormat="1" applyFont="1" applyFill="1" applyBorder="1"/>
    <xf numFmtId="3" fontId="3" fillId="6" borderId="28" xfId="0" applyNumberFormat="1" applyFont="1" applyFill="1" applyBorder="1" applyAlignment="1">
      <alignment vertical="center"/>
    </xf>
    <xf numFmtId="3" fontId="3" fillId="6" borderId="28" xfId="0" applyNumberFormat="1" applyFont="1" applyFill="1" applyBorder="1"/>
    <xf numFmtId="3" fontId="6" fillId="0" borderId="22" xfId="3" applyNumberFormat="1" applyFont="1" applyBorder="1" applyAlignment="1">
      <alignment vertical="center"/>
    </xf>
    <xf numFmtId="3" fontId="6" fillId="0" borderId="23" xfId="3" applyNumberFormat="1" applyFont="1" applyBorder="1" applyAlignment="1">
      <alignment vertical="center"/>
    </xf>
    <xf numFmtId="3" fontId="6" fillId="0" borderId="24" xfId="3" applyNumberFormat="1" applyFont="1" applyBorder="1" applyAlignment="1">
      <alignment vertical="center"/>
    </xf>
    <xf numFmtId="3" fontId="6" fillId="0" borderId="26" xfId="3" applyNumberFormat="1" applyFont="1" applyBorder="1" applyAlignment="1">
      <alignment vertical="center"/>
    </xf>
    <xf numFmtId="3" fontId="6" fillId="0" borderId="28" xfId="3" applyNumberFormat="1" applyFont="1" applyBorder="1" applyAlignment="1">
      <alignment vertical="center"/>
    </xf>
    <xf numFmtId="3" fontId="6" fillId="0" borderId="1" xfId="3" applyNumberFormat="1" applyFont="1" applyBorder="1" applyAlignment="1">
      <alignment vertical="center"/>
    </xf>
    <xf numFmtId="3" fontId="2" fillId="0" borderId="26" xfId="3" applyNumberFormat="1" applyFont="1" applyBorder="1" applyAlignment="1">
      <alignment horizontal="justify" vertical="center"/>
    </xf>
    <xf numFmtId="3" fontId="2" fillId="0" borderId="28" xfId="3" applyNumberFormat="1" applyFont="1" applyBorder="1" applyAlignment="1">
      <alignment horizontal="justify" vertical="center"/>
    </xf>
    <xf numFmtId="3" fontId="2" fillId="0" borderId="28" xfId="3" applyNumberFormat="1" applyFont="1" applyBorder="1" applyAlignment="1">
      <alignment horizontal="right" vertical="center"/>
    </xf>
    <xf numFmtId="3" fontId="2" fillId="0" borderId="1" xfId="3" applyNumberFormat="1" applyFont="1" applyBorder="1" applyAlignment="1">
      <alignment horizontal="justify" vertical="center"/>
    </xf>
    <xf numFmtId="3" fontId="2" fillId="0" borderId="1" xfId="3" applyNumberFormat="1" applyFont="1" applyBorder="1" applyAlignment="1">
      <alignment horizontal="right" vertical="center"/>
    </xf>
    <xf numFmtId="3" fontId="2" fillId="0" borderId="26" xfId="3" applyNumberFormat="1" applyFont="1" applyBorder="1" applyAlignment="1">
      <alignment vertical="center"/>
    </xf>
    <xf numFmtId="3" fontId="2" fillId="0" borderId="28" xfId="3" applyNumberFormat="1" applyFont="1" applyBorder="1" applyAlignment="1">
      <alignment vertical="center"/>
    </xf>
    <xf numFmtId="3" fontId="2" fillId="0" borderId="1" xfId="3" applyNumberFormat="1" applyFont="1" applyBorder="1" applyAlignment="1">
      <alignment vertical="center"/>
    </xf>
    <xf numFmtId="3" fontId="6" fillId="0" borderId="34" xfId="3" applyNumberFormat="1" applyFont="1" applyBorder="1" applyAlignment="1">
      <alignment vertical="center"/>
    </xf>
    <xf numFmtId="3" fontId="6" fillId="0" borderId="36" xfId="3" applyNumberFormat="1" applyFont="1" applyBorder="1" applyAlignment="1">
      <alignment vertical="center"/>
    </xf>
    <xf numFmtId="3" fontId="6" fillId="0" borderId="37" xfId="3" applyNumberFormat="1" applyFont="1" applyBorder="1" applyAlignment="1">
      <alignment vertical="center"/>
    </xf>
    <xf numFmtId="3" fontId="6" fillId="2" borderId="16" xfId="3" applyNumberFormat="1" applyFont="1" applyFill="1" applyBorder="1" applyAlignment="1">
      <alignment horizontal="right" vertical="center"/>
    </xf>
    <xf numFmtId="3" fontId="6" fillId="2" borderId="17" xfId="3" applyNumberFormat="1" applyFont="1" applyFill="1" applyBorder="1" applyAlignment="1">
      <alignment horizontal="right" vertical="center"/>
    </xf>
    <xf numFmtId="3" fontId="6" fillId="2" borderId="43" xfId="3" applyNumberFormat="1" applyFont="1" applyFill="1" applyBorder="1" applyAlignment="1">
      <alignment horizontal="right" vertical="center"/>
    </xf>
    <xf numFmtId="3" fontId="16" fillId="0" borderId="0" xfId="0" applyNumberFormat="1" applyFont="1"/>
    <xf numFmtId="0" fontId="9" fillId="9" borderId="0" xfId="0" applyFont="1" applyFill="1"/>
    <xf numFmtId="49" fontId="13" fillId="7" borderId="34" xfId="3" applyFont="1" applyFill="1" applyBorder="1" applyAlignment="1">
      <alignment horizontal="center" textRotation="90" wrapText="1"/>
    </xf>
    <xf numFmtId="49" fontId="13" fillId="7" borderId="36" xfId="3" applyFont="1" applyFill="1" applyBorder="1" applyAlignment="1">
      <alignment horizontal="center" textRotation="90" wrapText="1"/>
    </xf>
    <xf numFmtId="0" fontId="9" fillId="0" borderId="66" xfId="0" applyFont="1" applyBorder="1"/>
    <xf numFmtId="0" fontId="9" fillId="0" borderId="48" xfId="0" applyFont="1" applyBorder="1"/>
    <xf numFmtId="0" fontId="9" fillId="0" borderId="53" xfId="0" applyNumberFormat="1" applyFont="1" applyBorder="1"/>
    <xf numFmtId="0" fontId="9" fillId="0" borderId="41" xfId="0" applyNumberFormat="1" applyFont="1" applyBorder="1"/>
    <xf numFmtId="49" fontId="13" fillId="7" borderId="37" xfId="3" applyFont="1" applyFill="1" applyBorder="1" applyAlignment="1">
      <alignment horizontal="center" textRotation="90" wrapText="1"/>
    </xf>
    <xf numFmtId="0" fontId="9" fillId="0" borderId="33" xfId="0" applyNumberFormat="1" applyFont="1" applyBorder="1"/>
    <xf numFmtId="0" fontId="9" fillId="0" borderId="1" xfId="0" applyNumberFormat="1" applyFont="1" applyBorder="1"/>
    <xf numFmtId="0" fontId="9" fillId="0" borderId="42" xfId="0" applyNumberFormat="1" applyFont="1" applyBorder="1"/>
    <xf numFmtId="49" fontId="13" fillId="7" borderId="12" xfId="3" applyFont="1" applyFill="1" applyBorder="1" applyAlignment="1">
      <alignment horizontal="center" textRotation="90" wrapText="1"/>
    </xf>
    <xf numFmtId="0" fontId="9" fillId="0" borderId="66" xfId="0" applyNumberFormat="1" applyFont="1" applyBorder="1"/>
    <xf numFmtId="0" fontId="9" fillId="0" borderId="48" xfId="0" applyNumberFormat="1" applyFont="1" applyBorder="1"/>
    <xf numFmtId="0" fontId="9" fillId="0" borderId="67" xfId="0" applyNumberFormat="1" applyFont="1" applyBorder="1"/>
    <xf numFmtId="0" fontId="9" fillId="0" borderId="39" xfId="0" applyNumberFormat="1" applyFont="1" applyBorder="1"/>
    <xf numFmtId="49" fontId="13" fillId="7" borderId="13" xfId="3" applyFont="1" applyFill="1" applyBorder="1" applyAlignment="1">
      <alignment horizontal="center" textRotation="90" wrapText="1"/>
    </xf>
    <xf numFmtId="49" fontId="13" fillId="7" borderId="51" xfId="3" applyFont="1" applyFill="1" applyBorder="1" applyAlignment="1">
      <alignment horizontal="center" textRotation="90" wrapText="1"/>
    </xf>
    <xf numFmtId="49" fontId="13" fillId="7" borderId="56" xfId="3" applyFont="1" applyFill="1" applyBorder="1" applyAlignment="1">
      <alignment horizontal="center" textRotation="90" wrapText="1"/>
    </xf>
    <xf numFmtId="49" fontId="13" fillId="7" borderId="58" xfId="3" applyFont="1" applyFill="1" applyBorder="1" applyAlignment="1">
      <alignment horizontal="center" textRotation="90" wrapText="1"/>
    </xf>
    <xf numFmtId="0" fontId="9" fillId="0" borderId="24" xfId="0" applyNumberFormat="1" applyFont="1" applyBorder="1"/>
    <xf numFmtId="0" fontId="9" fillId="0" borderId="70" xfId="0" applyNumberFormat="1" applyFont="1" applyBorder="1"/>
    <xf numFmtId="49" fontId="9" fillId="0" borderId="19" xfId="0" applyNumberFormat="1" applyFont="1" applyBorder="1" applyAlignment="1">
      <alignment horizontal="left"/>
    </xf>
    <xf numFmtId="0" fontId="9" fillId="3" borderId="5" xfId="0" applyFont="1" applyFill="1" applyBorder="1" applyAlignment="1">
      <alignment horizontal="right"/>
    </xf>
    <xf numFmtId="0" fontId="9" fillId="3" borderId="15" xfId="0" applyNumberFormat="1" applyFont="1" applyFill="1" applyBorder="1"/>
    <xf numFmtId="0" fontId="9" fillId="3" borderId="16" xfId="0" applyNumberFormat="1" applyFont="1" applyFill="1" applyBorder="1"/>
    <xf numFmtId="0" fontId="9" fillId="3" borderId="17" xfId="0" applyNumberFormat="1" applyFont="1" applyFill="1" applyBorder="1"/>
    <xf numFmtId="0" fontId="9" fillId="3" borderId="5" xfId="0" applyNumberFormat="1" applyFont="1" applyFill="1" applyBorder="1"/>
    <xf numFmtId="0" fontId="9" fillId="3" borderId="43" xfId="0" applyNumberFormat="1" applyFont="1" applyFill="1" applyBorder="1"/>
    <xf numFmtId="49" fontId="10" fillId="7" borderId="44" xfId="3" applyFont="1" applyFill="1" applyBorder="1" applyAlignment="1">
      <alignment horizontal="center" vertical="center" wrapText="1"/>
    </xf>
    <xf numFmtId="0" fontId="10" fillId="7" borderId="12" xfId="0" applyFont="1" applyFill="1" applyBorder="1" applyAlignment="1">
      <alignment horizontal="center" vertical="center" wrapText="1"/>
    </xf>
    <xf numFmtId="0" fontId="9" fillId="0" borderId="80"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70" xfId="2" applyFont="1" applyBorder="1" applyAlignment="1">
      <alignment horizontal="center" vertical="center" wrapText="1"/>
    </xf>
    <xf numFmtId="3" fontId="9" fillId="0" borderId="27" xfId="0" applyNumberFormat="1" applyFont="1" applyBorder="1"/>
    <xf numFmtId="3" fontId="9" fillId="0" borderId="28" xfId="0" applyNumberFormat="1" applyFont="1" applyBorder="1"/>
    <xf numFmtId="3" fontId="9" fillId="0" borderId="1" xfId="0" applyNumberFormat="1" applyFont="1" applyBorder="1"/>
    <xf numFmtId="3" fontId="9" fillId="0" borderId="48" xfId="0" applyNumberFormat="1" applyFont="1" applyBorder="1"/>
    <xf numFmtId="0" fontId="6" fillId="5" borderId="0" xfId="0" applyFont="1" applyFill="1" applyAlignment="1">
      <alignment horizontal="left"/>
    </xf>
    <xf numFmtId="0" fontId="10" fillId="5" borderId="0" xfId="0" applyFont="1" applyFill="1" applyAlignment="1">
      <alignment horizontal="center"/>
    </xf>
    <xf numFmtId="0" fontId="6" fillId="5" borderId="0" xfId="2" applyFont="1" applyFill="1" applyAlignment="1">
      <alignment vertical="center"/>
    </xf>
    <xf numFmtId="49" fontId="6" fillId="7" borderId="12" xfId="3" applyFont="1" applyFill="1" applyBorder="1" applyAlignment="1">
      <alignment horizontal="center" vertical="center" wrapText="1"/>
    </xf>
    <xf numFmtId="49" fontId="6" fillId="7" borderId="5" xfId="3" applyNumberFormat="1" applyFont="1" applyFill="1" applyBorder="1" applyAlignment="1" applyProtection="1">
      <alignment horizontal="center" textRotation="90" wrapText="1"/>
    </xf>
    <xf numFmtId="3" fontId="6" fillId="0" borderId="70" xfId="3" applyNumberFormat="1" applyFont="1" applyBorder="1" applyAlignment="1">
      <alignment vertical="center"/>
    </xf>
    <xf numFmtId="3" fontId="2" fillId="0" borderId="48" xfId="3" applyNumberFormat="1" applyFont="1" applyBorder="1" applyAlignment="1">
      <alignment horizontal="right" vertical="center"/>
    </xf>
    <xf numFmtId="3" fontId="6" fillId="0" borderId="48" xfId="3" applyNumberFormat="1" applyFont="1" applyBorder="1" applyAlignment="1">
      <alignment vertical="center"/>
    </xf>
    <xf numFmtId="3" fontId="2" fillId="0" borderId="48" xfId="3" applyNumberFormat="1" applyFont="1" applyBorder="1" applyAlignment="1">
      <alignment vertical="center"/>
    </xf>
    <xf numFmtId="3" fontId="6" fillId="0" borderId="80" xfId="3" applyNumberFormat="1" applyFont="1" applyBorder="1" applyAlignment="1">
      <alignment vertical="center"/>
    </xf>
    <xf numFmtId="3" fontId="6" fillId="2" borderId="5" xfId="3" applyNumberFormat="1" applyFont="1" applyFill="1" applyBorder="1" applyAlignment="1">
      <alignment horizontal="right" vertical="center"/>
    </xf>
    <xf numFmtId="0" fontId="9" fillId="5" borderId="48" xfId="2" applyFont="1" applyFill="1" applyBorder="1" applyAlignment="1">
      <alignment horizontal="left" vertical="center"/>
    </xf>
    <xf numFmtId="0" fontId="10" fillId="5" borderId="27" xfId="2" applyFont="1" applyFill="1" applyBorder="1" applyAlignment="1">
      <alignment vertical="center"/>
    </xf>
    <xf numFmtId="166" fontId="10" fillId="5" borderId="63" xfId="2" applyNumberFormat="1" applyFont="1" applyFill="1" applyBorder="1" applyAlignment="1">
      <alignment vertical="center"/>
    </xf>
    <xf numFmtId="0" fontId="10" fillId="5" borderId="26" xfId="2" applyFont="1" applyFill="1" applyBorder="1" applyAlignment="1">
      <alignment vertical="center"/>
    </xf>
    <xf numFmtId="166" fontId="10" fillId="5" borderId="29" xfId="2" applyNumberFormat="1" applyFont="1" applyFill="1" applyBorder="1" applyAlignment="1">
      <alignment vertical="center"/>
    </xf>
    <xf numFmtId="167" fontId="10" fillId="5" borderId="29" xfId="2" applyNumberFormat="1" applyFont="1" applyFill="1" applyBorder="1" applyAlignment="1">
      <alignment vertical="center"/>
    </xf>
    <xf numFmtId="0" fontId="9" fillId="5" borderId="14" xfId="2" applyFont="1" applyFill="1" applyBorder="1" applyAlignment="1">
      <alignment horizontal="left" vertical="center"/>
    </xf>
    <xf numFmtId="4" fontId="10" fillId="5" borderId="63" xfId="2" applyNumberFormat="1" applyFont="1" applyFill="1" applyBorder="1" applyAlignment="1">
      <alignment vertical="center"/>
    </xf>
    <xf numFmtId="0" fontId="10" fillId="5" borderId="29" xfId="2" applyFont="1" applyFill="1" applyBorder="1" applyAlignment="1">
      <alignment vertical="center"/>
    </xf>
    <xf numFmtId="4" fontId="10" fillId="5" borderId="29" xfId="2" applyNumberFormat="1" applyFont="1" applyFill="1" applyBorder="1" applyAlignment="1">
      <alignment vertical="center"/>
    </xf>
    <xf numFmtId="0" fontId="9" fillId="5" borderId="51" xfId="4" applyFont="1" applyFill="1" applyBorder="1"/>
    <xf numFmtId="0" fontId="9" fillId="5" borderId="0" xfId="4" applyFont="1" applyFill="1" applyBorder="1"/>
    <xf numFmtId="0" fontId="9" fillId="5" borderId="56" xfId="4" applyFont="1" applyFill="1" applyBorder="1"/>
    <xf numFmtId="167" fontId="9" fillId="5" borderId="51" xfId="4" applyNumberFormat="1" applyFont="1" applyFill="1" applyBorder="1"/>
    <xf numFmtId="0" fontId="9" fillId="5" borderId="51" xfId="4" applyNumberFormat="1" applyFont="1" applyFill="1" applyBorder="1"/>
    <xf numFmtId="167" fontId="9" fillId="5" borderId="13" xfId="4" applyNumberFormat="1" applyFont="1" applyFill="1" applyBorder="1"/>
    <xf numFmtId="0" fontId="9" fillId="5" borderId="0" xfId="4" applyFont="1" applyFill="1"/>
    <xf numFmtId="0" fontId="9" fillId="5" borderId="23" xfId="4" applyFont="1" applyFill="1" applyBorder="1"/>
    <xf numFmtId="0" fontId="9" fillId="5" borderId="45" xfId="4" applyFont="1" applyFill="1" applyBorder="1"/>
    <xf numFmtId="0" fontId="9" fillId="5" borderId="24" xfId="4" applyFont="1" applyFill="1" applyBorder="1"/>
    <xf numFmtId="167" fontId="9" fillId="5" borderId="23" xfId="4" applyNumberFormat="1" applyFont="1" applyFill="1" applyBorder="1"/>
    <xf numFmtId="0" fontId="9" fillId="5" borderId="23" xfId="4" applyNumberFormat="1" applyFont="1" applyFill="1" applyBorder="1"/>
    <xf numFmtId="167" fontId="9" fillId="5" borderId="46" xfId="4" applyNumberFormat="1" applyFont="1" applyFill="1" applyBorder="1"/>
    <xf numFmtId="0" fontId="10" fillId="0" borderId="6" xfId="0" applyFont="1" applyFill="1" applyBorder="1" applyAlignment="1"/>
    <xf numFmtId="0" fontId="10" fillId="0" borderId="49" xfId="0" applyFont="1" applyFill="1" applyBorder="1" applyAlignment="1"/>
    <xf numFmtId="0" fontId="10" fillId="0" borderId="49" xfId="0" applyFont="1" applyFill="1" applyBorder="1"/>
    <xf numFmtId="0" fontId="10" fillId="0" borderId="21" xfId="0" applyFont="1" applyFill="1" applyBorder="1" applyAlignment="1"/>
    <xf numFmtId="0" fontId="10" fillId="0" borderId="3" xfId="2" applyFont="1" applyFill="1" applyBorder="1" applyAlignment="1">
      <alignment vertical="center"/>
    </xf>
    <xf numFmtId="165" fontId="9" fillId="0" borderId="0" xfId="0" applyNumberFormat="1" applyFont="1" applyBorder="1"/>
    <xf numFmtId="0" fontId="9" fillId="0" borderId="39" xfId="0" applyFont="1" applyBorder="1" applyAlignment="1">
      <alignment vertical="center" wrapText="1"/>
    </xf>
    <xf numFmtId="0" fontId="9" fillId="0" borderId="8" xfId="0" applyFont="1" applyBorder="1" applyAlignment="1">
      <alignment vertical="center" wrapText="1"/>
    </xf>
    <xf numFmtId="0" fontId="9" fillId="0" borderId="82" xfId="2" applyFont="1" applyBorder="1" applyAlignment="1">
      <alignment vertical="center" wrapText="1"/>
    </xf>
    <xf numFmtId="0" fontId="9" fillId="0" borderId="11" xfId="2" applyFont="1" applyBorder="1" applyAlignment="1">
      <alignment horizontal="center" vertical="center" wrapText="1"/>
    </xf>
    <xf numFmtId="0" fontId="1" fillId="5" borderId="1" xfId="0" applyFont="1" applyFill="1" applyBorder="1" applyAlignment="1">
      <alignment horizontal="left" vertical="center" wrapText="1"/>
    </xf>
    <xf numFmtId="0" fontId="1" fillId="5" borderId="77"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6" fillId="7" borderId="33" xfId="0" applyFont="1" applyFill="1" applyBorder="1" applyAlignment="1">
      <alignment horizontal="center" vertical="center" wrapText="1"/>
    </xf>
    <xf numFmtId="0" fontId="6" fillId="7" borderId="68"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Border="1" applyAlignment="1">
      <alignment horizontal="left" vertical="center" wrapText="1"/>
    </xf>
    <xf numFmtId="0" fontId="6" fillId="7" borderId="6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50" xfId="0" applyFont="1" applyFill="1" applyBorder="1" applyAlignment="1">
      <alignment horizontal="center" vertical="center" wrapText="1"/>
    </xf>
    <xf numFmtId="0" fontId="6" fillId="7" borderId="23" xfId="0" applyFont="1" applyFill="1" applyBorder="1" applyAlignment="1">
      <alignment horizontal="center" vertical="center" wrapText="1"/>
    </xf>
    <xf numFmtId="49" fontId="6" fillId="7" borderId="12" xfId="3" applyNumberFormat="1" applyFont="1" applyFill="1" applyBorder="1" applyAlignment="1" applyProtection="1">
      <alignment horizontal="center" vertical="center" wrapText="1"/>
    </xf>
    <xf numFmtId="49" fontId="6" fillId="7" borderId="11" xfId="3" applyNumberFormat="1" applyFont="1" applyFill="1" applyBorder="1" applyAlignment="1" applyProtection="1">
      <alignment horizontal="center" vertical="center" wrapText="1"/>
    </xf>
    <xf numFmtId="49" fontId="6" fillId="7" borderId="6" xfId="3" applyFont="1" applyFill="1" applyBorder="1" applyAlignment="1">
      <alignment horizontal="center" vertical="center" wrapText="1"/>
    </xf>
    <xf numFmtId="49" fontId="6" fillId="7" borderId="49" xfId="3" applyFont="1" applyFill="1" applyBorder="1" applyAlignment="1">
      <alignment horizontal="center" vertical="center" wrapText="1"/>
    </xf>
    <xf numFmtId="49" fontId="6" fillId="7" borderId="21" xfId="3" applyFont="1" applyFill="1" applyBorder="1" applyAlignment="1">
      <alignment horizontal="center" vertical="center" wrapText="1"/>
    </xf>
    <xf numFmtId="0" fontId="24" fillId="0" borderId="37" xfId="0" applyFont="1" applyFill="1" applyBorder="1" applyAlignment="1">
      <alignment horizontal="center" vertical="center"/>
    </xf>
    <xf numFmtId="0" fontId="24" fillId="0" borderId="78"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6" fillId="7" borderId="19" xfId="0" applyFont="1" applyFill="1" applyBorder="1" applyAlignment="1">
      <alignment horizontal="center" wrapText="1"/>
    </xf>
    <xf numFmtId="0" fontId="6" fillId="7" borderId="20" xfId="0" applyFont="1" applyFill="1" applyBorder="1" applyAlignment="1">
      <alignment horizontal="center" wrapText="1"/>
    </xf>
    <xf numFmtId="0" fontId="6" fillId="7" borderId="18" xfId="0" applyFont="1" applyFill="1" applyBorder="1" applyAlignment="1">
      <alignment horizontal="center" wrapText="1"/>
    </xf>
    <xf numFmtId="0" fontId="6" fillId="7" borderId="6" xfId="0" applyFont="1" applyFill="1" applyBorder="1" applyAlignment="1">
      <alignment horizontal="center" wrapText="1"/>
    </xf>
    <xf numFmtId="0" fontId="6" fillId="7" borderId="49" xfId="0" applyFont="1" applyFill="1" applyBorder="1" applyAlignment="1">
      <alignment horizontal="center" wrapText="1"/>
    </xf>
    <xf numFmtId="0" fontId="6" fillId="7" borderId="12" xfId="0" applyFont="1" applyFill="1" applyBorder="1" applyAlignment="1">
      <alignment horizontal="center" vertical="center"/>
    </xf>
    <xf numFmtId="0" fontId="6" fillId="7" borderId="11"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17" fillId="7" borderId="19" xfId="0" applyFont="1" applyFill="1" applyBorder="1" applyAlignment="1">
      <alignment horizontal="center"/>
    </xf>
    <xf numFmtId="0" fontId="17" fillId="7" borderId="18" xfId="0" applyFont="1" applyFill="1" applyBorder="1" applyAlignment="1">
      <alignment horizontal="center"/>
    </xf>
    <xf numFmtId="0" fontId="17" fillId="7" borderId="5" xfId="0" applyFont="1" applyFill="1" applyBorder="1" applyAlignment="1">
      <alignment horizontal="center"/>
    </xf>
    <xf numFmtId="0" fontId="17" fillId="7" borderId="20" xfId="0" applyFont="1" applyFill="1" applyBorder="1" applyAlignment="1">
      <alignment horizontal="center"/>
    </xf>
    <xf numFmtId="0" fontId="17" fillId="7" borderId="5" xfId="0" applyFont="1" applyFill="1" applyBorder="1" applyAlignment="1">
      <alignment horizontal="center" vertical="center"/>
    </xf>
    <xf numFmtId="0" fontId="17" fillId="7" borderId="11"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14" xfId="0" applyFont="1" applyFill="1" applyBorder="1" applyAlignment="1">
      <alignment horizontal="center" vertical="center"/>
    </xf>
    <xf numFmtId="49" fontId="10" fillId="7" borderId="30" xfId="3" applyFont="1" applyFill="1" applyBorder="1" applyAlignment="1">
      <alignment horizontal="center" vertical="center"/>
    </xf>
    <xf numFmtId="49" fontId="10" fillId="7" borderId="32" xfId="3" applyFont="1" applyFill="1" applyBorder="1" applyAlignment="1">
      <alignment horizontal="center" vertical="center"/>
    </xf>
    <xf numFmtId="49" fontId="10" fillId="7" borderId="55" xfId="3" applyFont="1" applyFill="1" applyBorder="1" applyAlignment="1">
      <alignment horizontal="center" vertical="center"/>
    </xf>
    <xf numFmtId="49" fontId="10" fillId="7" borderId="43" xfId="3" applyFont="1" applyFill="1" applyBorder="1" applyAlignment="1">
      <alignment horizontal="center" vertical="center" wrapText="1"/>
    </xf>
    <xf numFmtId="49" fontId="10" fillId="7" borderId="16" xfId="3" applyFont="1" applyFill="1" applyBorder="1" applyAlignment="1">
      <alignment horizontal="center" vertical="center" wrapText="1"/>
    </xf>
    <xf numFmtId="49" fontId="10" fillId="7" borderId="17" xfId="3"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6" fillId="7" borderId="65" xfId="2" applyFont="1" applyFill="1" applyBorder="1" applyAlignment="1">
      <alignment horizontal="center" vertical="center"/>
    </xf>
    <xf numFmtId="0" fontId="6" fillId="7" borderId="69" xfId="2" applyFont="1" applyFill="1" applyBorder="1" applyAlignment="1">
      <alignment horizontal="center" vertical="center"/>
    </xf>
    <xf numFmtId="0" fontId="6" fillId="7" borderId="62" xfId="2" applyFont="1" applyFill="1" applyBorder="1" applyAlignment="1">
      <alignment horizontal="center" vertical="center"/>
    </xf>
    <xf numFmtId="0" fontId="10" fillId="7" borderId="49" xfId="2" applyFont="1" applyFill="1" applyBorder="1" applyAlignment="1">
      <alignment horizontal="center" vertical="center"/>
    </xf>
    <xf numFmtId="0" fontId="10" fillId="7" borderId="19" xfId="2" applyFont="1" applyFill="1" applyBorder="1" applyAlignment="1">
      <alignment horizontal="center" vertical="center"/>
    </xf>
    <xf numFmtId="0" fontId="10" fillId="7" borderId="18" xfId="2" applyFont="1" applyFill="1" applyBorder="1" applyAlignment="1">
      <alignment horizontal="center" vertical="center"/>
    </xf>
    <xf numFmtId="0" fontId="10" fillId="7" borderId="20" xfId="2" applyFont="1" applyFill="1" applyBorder="1" applyAlignment="1">
      <alignment horizontal="center" vertical="center"/>
    </xf>
    <xf numFmtId="0" fontId="21" fillId="0" borderId="56" xfId="0" applyFont="1" applyBorder="1" applyAlignment="1">
      <alignment horizontal="center"/>
    </xf>
    <xf numFmtId="0" fontId="21" fillId="0" borderId="0" xfId="0" applyFont="1" applyBorder="1" applyAlignment="1">
      <alignment horizontal="center"/>
    </xf>
    <xf numFmtId="0" fontId="21" fillId="0" borderId="13" xfId="0" applyFont="1" applyBorder="1" applyAlignment="1">
      <alignment horizontal="center"/>
    </xf>
    <xf numFmtId="0" fontId="10" fillId="7" borderId="19" xfId="0" applyFont="1" applyFill="1" applyBorder="1" applyAlignment="1">
      <alignment horizontal="center" wrapText="1"/>
    </xf>
    <xf numFmtId="0" fontId="10" fillId="7" borderId="18" xfId="0" applyFont="1" applyFill="1" applyBorder="1" applyAlignment="1">
      <alignment horizontal="center" wrapText="1"/>
    </xf>
    <xf numFmtId="0" fontId="9" fillId="7" borderId="11" xfId="0" applyFont="1" applyFill="1" applyBorder="1" applyAlignment="1">
      <alignment horizontal="center" vertical="center" wrapText="1"/>
    </xf>
    <xf numFmtId="0" fontId="10" fillId="7" borderId="20" xfId="0" applyFont="1" applyFill="1" applyBorder="1" applyAlignment="1">
      <alignment horizontal="center"/>
    </xf>
    <xf numFmtId="0" fontId="10" fillId="7" borderId="19" xfId="0" applyFont="1" applyFill="1" applyBorder="1" applyAlignment="1">
      <alignment horizontal="center"/>
    </xf>
    <xf numFmtId="0" fontId="10" fillId="7" borderId="18" xfId="0" applyFont="1" applyFill="1" applyBorder="1" applyAlignment="1">
      <alignment horizontal="center"/>
    </xf>
    <xf numFmtId="0" fontId="10" fillId="7" borderId="6" xfId="2"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30" xfId="2" applyFont="1" applyFill="1" applyBorder="1" applyAlignment="1">
      <alignment horizontal="center" vertical="center" wrapText="1"/>
    </xf>
    <xf numFmtId="0" fontId="10" fillId="7" borderId="39" xfId="2" applyFont="1" applyFill="1" applyBorder="1" applyAlignment="1">
      <alignment horizontal="center" vertical="center" wrapText="1"/>
    </xf>
    <xf numFmtId="9" fontId="10" fillId="7" borderId="33" xfId="6" applyFont="1" applyFill="1" applyBorder="1" applyAlignment="1">
      <alignment horizontal="center" vertical="center" wrapText="1"/>
    </xf>
    <xf numFmtId="9" fontId="10" fillId="7" borderId="42" xfId="6"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40" xfId="2" applyFont="1" applyFill="1" applyBorder="1" applyAlignment="1">
      <alignment horizontal="center" vertical="center" wrapText="1"/>
    </xf>
    <xf numFmtId="0" fontId="10" fillId="7" borderId="33" xfId="2" applyFont="1" applyFill="1" applyBorder="1" applyAlignment="1">
      <alignment horizontal="center" vertical="center" wrapText="1"/>
    </xf>
    <xf numFmtId="0" fontId="10" fillId="7" borderId="42" xfId="2" applyFont="1" applyFill="1" applyBorder="1" applyAlignment="1">
      <alignment horizontal="center" vertical="center" wrapText="1"/>
    </xf>
    <xf numFmtId="164" fontId="10" fillId="7" borderId="66" xfId="5" applyFont="1" applyFill="1" applyBorder="1" applyAlignment="1">
      <alignment horizontal="center" vertical="center" wrapText="1"/>
    </xf>
    <xf numFmtId="164" fontId="10" fillId="7" borderId="67" xfId="5" applyFont="1" applyFill="1" applyBorder="1" applyAlignment="1">
      <alignment horizontal="center" vertical="center" wrapText="1"/>
    </xf>
    <xf numFmtId="0" fontId="10" fillId="7" borderId="65" xfId="2" applyFont="1" applyFill="1" applyBorder="1" applyAlignment="1">
      <alignment horizontal="center" vertical="center" wrapText="1"/>
    </xf>
    <xf numFmtId="0" fontId="10" fillId="7" borderId="68" xfId="2" applyFont="1" applyFill="1" applyBorder="1" applyAlignment="1">
      <alignment horizontal="center" vertical="center" wrapText="1"/>
    </xf>
    <xf numFmtId="0" fontId="10" fillId="7" borderId="53" xfId="2" applyFont="1" applyFill="1" applyBorder="1" applyAlignment="1">
      <alignment horizontal="center" vertical="center" wrapText="1"/>
    </xf>
    <xf numFmtId="0" fontId="22" fillId="0" borderId="3" xfId="2" applyFont="1" applyFill="1" applyBorder="1" applyAlignment="1">
      <alignment horizontal="center" vertical="center"/>
    </xf>
    <xf numFmtId="0" fontId="22" fillId="0" borderId="0" xfId="2" applyFont="1" applyFill="1" applyBorder="1" applyAlignment="1">
      <alignment horizontal="center" vertical="center"/>
    </xf>
    <xf numFmtId="0" fontId="22" fillId="0" borderId="4" xfId="2" applyFont="1" applyFill="1" applyBorder="1" applyAlignment="1">
      <alignment horizontal="center" vertical="center"/>
    </xf>
    <xf numFmtId="0" fontId="10" fillId="7" borderId="12" xfId="2" applyFont="1" applyFill="1" applyBorder="1" applyAlignment="1">
      <alignment horizontal="center" vertical="center"/>
    </xf>
    <xf numFmtId="0" fontId="10" fillId="7" borderId="5" xfId="2" applyFont="1" applyFill="1" applyBorder="1" applyAlignment="1">
      <alignment horizontal="center" vertical="center"/>
    </xf>
    <xf numFmtId="0" fontId="10" fillId="7" borderId="11" xfId="2" applyFont="1" applyFill="1" applyBorder="1" applyAlignment="1">
      <alignment horizontal="center" vertical="center"/>
    </xf>
    <xf numFmtId="0" fontId="10" fillId="8" borderId="19" xfId="4" applyFont="1" applyFill="1" applyBorder="1" applyAlignment="1">
      <alignment horizontal="center"/>
    </xf>
    <xf numFmtId="0" fontId="10" fillId="8" borderId="20" xfId="4" applyFont="1" applyFill="1" applyBorder="1" applyAlignment="1">
      <alignment horizontal="center"/>
    </xf>
    <xf numFmtId="0" fontId="10" fillId="8" borderId="5" xfId="4" applyFont="1" applyFill="1" applyBorder="1" applyAlignment="1">
      <alignment horizontal="center" vertical="center"/>
    </xf>
    <xf numFmtId="0" fontId="10" fillId="8" borderId="14" xfId="4" applyFont="1" applyFill="1" applyBorder="1" applyAlignment="1">
      <alignment horizontal="center" vertical="center"/>
    </xf>
    <xf numFmtId="165" fontId="10" fillId="7" borderId="19" xfId="4" applyNumberFormat="1" applyFont="1" applyFill="1" applyBorder="1" applyAlignment="1">
      <alignment horizontal="center" vertical="center" wrapText="1"/>
    </xf>
    <xf numFmtId="165" fontId="10" fillId="7" borderId="20" xfId="4" applyNumberFormat="1" applyFont="1" applyFill="1" applyBorder="1" applyAlignment="1">
      <alignment horizontal="center" vertical="center" wrapText="1"/>
    </xf>
    <xf numFmtId="165" fontId="10" fillId="7" borderId="18" xfId="4" applyNumberFormat="1" applyFont="1" applyFill="1" applyBorder="1" applyAlignment="1">
      <alignment horizontal="center" vertical="center" wrapText="1"/>
    </xf>
    <xf numFmtId="0" fontId="10" fillId="7" borderId="19" xfId="4" applyFont="1" applyFill="1" applyBorder="1" applyAlignment="1">
      <alignment horizontal="center" vertical="center" wrapText="1"/>
    </xf>
    <xf numFmtId="0" fontId="10" fillId="7" borderId="20" xfId="4" applyFont="1" applyFill="1" applyBorder="1" applyAlignment="1">
      <alignment horizontal="center" vertical="center" wrapText="1"/>
    </xf>
    <xf numFmtId="0" fontId="10" fillId="7" borderId="18" xfId="4" applyFont="1" applyFill="1" applyBorder="1" applyAlignment="1">
      <alignment horizontal="center" vertical="center" wrapText="1"/>
    </xf>
    <xf numFmtId="0" fontId="10" fillId="7" borderId="43" xfId="4" applyFont="1" applyFill="1" applyBorder="1" applyAlignment="1">
      <alignment horizontal="center" vertical="center" wrapText="1"/>
    </xf>
    <xf numFmtId="0" fontId="10" fillId="7" borderId="16" xfId="4" applyFont="1" applyFill="1" applyBorder="1" applyAlignment="1">
      <alignment horizontal="center" vertical="center" wrapText="1"/>
    </xf>
    <xf numFmtId="0" fontId="10" fillId="7" borderId="17" xfId="4" applyFont="1" applyFill="1" applyBorder="1" applyAlignment="1">
      <alignment horizontal="center" vertical="center" wrapText="1"/>
    </xf>
    <xf numFmtId="0" fontId="10" fillId="7" borderId="44" xfId="4" applyFont="1" applyFill="1" applyBorder="1" applyAlignment="1">
      <alignment horizontal="center" vertical="center" wrapText="1"/>
    </xf>
    <xf numFmtId="0" fontId="9" fillId="0" borderId="3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52" xfId="0" applyFont="1" applyBorder="1" applyAlignment="1">
      <alignment horizontal="center" vertical="center" wrapText="1"/>
    </xf>
    <xf numFmtId="164" fontId="9" fillId="0" borderId="80" xfId="5" applyFont="1" applyBorder="1" applyAlignment="1">
      <alignment horizontal="center" vertical="center" wrapText="1"/>
    </xf>
    <xf numFmtId="164" fontId="9" fillId="0" borderId="11" xfId="5" applyFont="1" applyBorder="1" applyAlignment="1">
      <alignment horizontal="center" vertical="center" wrapText="1"/>
    </xf>
    <xf numFmtId="0" fontId="9" fillId="0" borderId="38" xfId="0" applyFont="1" applyBorder="1" applyAlignment="1">
      <alignment horizontal="center" vertical="center" wrapText="1"/>
    </xf>
    <xf numFmtId="0" fontId="9" fillId="0" borderId="81" xfId="0" applyFont="1" applyBorder="1" applyAlignment="1">
      <alignment horizontal="center" vertical="center" wrapText="1"/>
    </xf>
    <xf numFmtId="14" fontId="9" fillId="0" borderId="34"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36" xfId="2" applyFont="1" applyBorder="1" applyAlignment="1">
      <alignment horizontal="center" vertical="center" wrapText="1"/>
    </xf>
    <xf numFmtId="0" fontId="9" fillId="0" borderId="52" xfId="2" applyFont="1" applyBorder="1" applyAlignment="1">
      <alignment horizontal="center" vertical="center" wrapText="1"/>
    </xf>
    <xf numFmtId="0" fontId="9" fillId="0" borderId="8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25" xfId="0" applyFont="1" applyBorder="1" applyAlignment="1">
      <alignment horizontal="center" vertical="center" wrapText="1"/>
    </xf>
    <xf numFmtId="164" fontId="9" fillId="0" borderId="14" xfId="5" applyFont="1" applyBorder="1" applyAlignment="1">
      <alignment horizontal="center" vertical="center" wrapText="1"/>
    </xf>
    <xf numFmtId="164" fontId="9" fillId="0" borderId="70" xfId="5" applyFont="1" applyBorder="1" applyAlignment="1">
      <alignment horizontal="center" vertical="center" wrapText="1"/>
    </xf>
    <xf numFmtId="0" fontId="9" fillId="0" borderId="3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8" xfId="0" applyFont="1" applyBorder="1" applyAlignment="1">
      <alignment vertical="center" wrapText="1"/>
    </xf>
    <xf numFmtId="0" fontId="9" fillId="0" borderId="25" xfId="0" applyFont="1" applyBorder="1" applyAlignment="1">
      <alignment vertical="center" wrapText="1"/>
    </xf>
    <xf numFmtId="0" fontId="9" fillId="0" borderId="46" xfId="0" applyFont="1" applyBorder="1" applyAlignment="1">
      <alignment horizontal="center" vertical="center" wrapText="1"/>
    </xf>
    <xf numFmtId="0" fontId="9" fillId="0" borderId="23" xfId="0" applyFont="1" applyBorder="1" applyAlignment="1">
      <alignment horizontal="center" vertical="center" wrapText="1"/>
    </xf>
    <xf numFmtId="14" fontId="9" fillId="0" borderId="22" xfId="0" applyNumberFormat="1" applyFont="1" applyBorder="1" applyAlignment="1">
      <alignment horizontal="center" vertical="center" wrapText="1"/>
    </xf>
    <xf numFmtId="0" fontId="9" fillId="0" borderId="23" xfId="2" applyFont="1" applyBorder="1" applyAlignment="1">
      <alignment horizontal="center" vertical="center" wrapText="1"/>
    </xf>
    <xf numFmtId="0" fontId="9" fillId="0" borderId="51" xfId="0" applyFont="1" applyBorder="1" applyAlignment="1">
      <alignment horizontal="center" vertical="center" wrapText="1"/>
    </xf>
    <xf numFmtId="14" fontId="9" fillId="0" borderId="58" xfId="0" applyNumberFormat="1" applyFont="1" applyBorder="1" applyAlignment="1">
      <alignment horizontal="center" vertical="center" wrapText="1"/>
    </xf>
    <xf numFmtId="0" fontId="9" fillId="0" borderId="51" xfId="2" applyFont="1" applyBorder="1" applyAlignment="1">
      <alignment horizontal="center" vertical="center" wrapText="1"/>
    </xf>
    <xf numFmtId="0" fontId="9" fillId="0" borderId="58" xfId="0" applyFont="1" applyBorder="1" applyAlignment="1">
      <alignment horizontal="center" vertical="center" wrapText="1"/>
    </xf>
    <xf numFmtId="0" fontId="9" fillId="0" borderId="57" xfId="0" applyFont="1" applyBorder="1" applyAlignment="1">
      <alignment vertical="center" wrapText="1"/>
    </xf>
    <xf numFmtId="0" fontId="9" fillId="0" borderId="80"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70" xfId="2" applyFont="1" applyBorder="1" applyAlignment="1">
      <alignment horizontal="center" vertical="center" wrapText="1"/>
    </xf>
    <xf numFmtId="0" fontId="9" fillId="0" borderId="13"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20" xfId="0" applyFont="1" applyFill="1" applyBorder="1" applyAlignment="1">
      <alignment vertical="center" wrapText="1"/>
    </xf>
    <xf numFmtId="0" fontId="10" fillId="7" borderId="19" xfId="0" applyFont="1" applyFill="1" applyBorder="1" applyAlignment="1">
      <alignment vertical="center" wrapText="1"/>
    </xf>
    <xf numFmtId="0" fontId="10" fillId="7" borderId="18" xfId="0" applyFont="1" applyFill="1" applyBorder="1" applyAlignment="1">
      <alignment vertical="center" wrapText="1"/>
    </xf>
    <xf numFmtId="0" fontId="10" fillId="7" borderId="20"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44" xfId="0" applyFont="1" applyFill="1" applyBorder="1" applyAlignment="1">
      <alignment horizontal="center" vertical="center" wrapText="1"/>
    </xf>
  </cellXfs>
  <cellStyles count="7">
    <cellStyle name="Moneda" xfId="5" builtinId="4"/>
    <cellStyle name="Normal" xfId="0" builtinId="0"/>
    <cellStyle name="Normal 2" xfId="4" xr:uid="{00000000-0005-0000-0000-000002000000}"/>
    <cellStyle name="Normal_ESTR98" xfId="1" xr:uid="{00000000-0005-0000-0000-000003000000}"/>
    <cellStyle name="Normal_PLAZAS98" xfId="2" xr:uid="{00000000-0005-0000-0000-000004000000}"/>
    <cellStyle name="Normal_SPGG98" xfId="3" xr:uid="{00000000-0005-0000-0000-00000500000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view="pageLayout" zoomScaleNormal="100" zoomScaleSheetLayoutView="100" workbookViewId="0">
      <selection activeCell="B1" sqref="B1"/>
    </sheetView>
  </sheetViews>
  <sheetFormatPr baseColWidth="10" defaultColWidth="11.42578125" defaultRowHeight="12.75" x14ac:dyDescent="0.2"/>
  <cols>
    <col min="1" max="1" width="19.85546875" style="116" customWidth="1"/>
    <col min="2" max="2" width="69.85546875" style="117" customWidth="1"/>
    <col min="3" max="5" width="8.7109375" style="116" customWidth="1"/>
    <col min="6" max="16384" width="11.42578125" style="116"/>
  </cols>
  <sheetData>
    <row r="1" spans="1:512" s="115" customFormat="1" ht="15.75" x14ac:dyDescent="0.2">
      <c r="A1" s="113" t="s">
        <v>416</v>
      </c>
      <c r="B1" s="114"/>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c r="IR1" s="120"/>
      <c r="IS1" s="120"/>
      <c r="IT1" s="120"/>
      <c r="IU1" s="120"/>
      <c r="IV1" s="120"/>
      <c r="IW1" s="120"/>
      <c r="IX1" s="120"/>
      <c r="IY1" s="120"/>
      <c r="IZ1" s="120"/>
      <c r="JA1" s="120"/>
      <c r="JB1" s="120"/>
      <c r="JC1" s="120"/>
      <c r="JD1" s="120"/>
      <c r="JE1" s="120"/>
      <c r="JF1" s="120"/>
      <c r="JG1" s="120"/>
      <c r="JH1" s="120"/>
      <c r="JI1" s="120"/>
      <c r="JJ1" s="120"/>
      <c r="JK1" s="120"/>
      <c r="JL1" s="120"/>
      <c r="JM1" s="120"/>
      <c r="JN1" s="120"/>
      <c r="JO1" s="120"/>
      <c r="JP1" s="120"/>
      <c r="JQ1" s="120"/>
      <c r="JR1" s="120"/>
      <c r="JS1" s="120"/>
      <c r="JT1" s="120"/>
      <c r="JU1" s="120"/>
      <c r="JV1" s="120"/>
      <c r="JW1" s="120"/>
      <c r="JX1" s="120"/>
      <c r="JY1" s="120"/>
      <c r="JZ1" s="120"/>
      <c r="KA1" s="120"/>
      <c r="KB1" s="120"/>
      <c r="KC1" s="120"/>
      <c r="KD1" s="120"/>
      <c r="KE1" s="120"/>
      <c r="KF1" s="120"/>
      <c r="KG1" s="120"/>
      <c r="KH1" s="120"/>
      <c r="KI1" s="120"/>
      <c r="KJ1" s="120"/>
      <c r="KK1" s="120"/>
      <c r="KL1" s="120"/>
      <c r="KM1" s="120"/>
      <c r="KN1" s="120"/>
      <c r="KO1" s="120"/>
      <c r="KP1" s="120"/>
      <c r="KQ1" s="120"/>
      <c r="KR1" s="120"/>
      <c r="KS1" s="120"/>
      <c r="KT1" s="120"/>
      <c r="KU1" s="120"/>
      <c r="KV1" s="120"/>
      <c r="KW1" s="120"/>
      <c r="KX1" s="120"/>
      <c r="KY1" s="120"/>
      <c r="KZ1" s="120"/>
      <c r="LA1" s="120"/>
      <c r="LB1" s="120"/>
      <c r="LC1" s="120"/>
      <c r="LD1" s="120"/>
      <c r="LE1" s="120"/>
      <c r="LF1" s="120"/>
      <c r="LG1" s="120"/>
      <c r="LH1" s="120"/>
      <c r="LI1" s="120"/>
      <c r="LJ1" s="120"/>
      <c r="LK1" s="120"/>
      <c r="LL1" s="120"/>
      <c r="LM1" s="120"/>
      <c r="LN1" s="120"/>
      <c r="LO1" s="120"/>
      <c r="LP1" s="120"/>
      <c r="LQ1" s="120"/>
      <c r="LR1" s="120"/>
      <c r="LS1" s="120"/>
      <c r="LT1" s="120"/>
      <c r="LU1" s="120"/>
      <c r="LV1" s="120"/>
      <c r="LW1" s="120"/>
      <c r="LX1" s="120"/>
      <c r="LY1" s="120"/>
      <c r="LZ1" s="120"/>
      <c r="MA1" s="120"/>
      <c r="MB1" s="120"/>
      <c r="MC1" s="120"/>
      <c r="MD1" s="120"/>
      <c r="ME1" s="120"/>
      <c r="MF1" s="120"/>
      <c r="MG1" s="120"/>
      <c r="MH1" s="120"/>
      <c r="MI1" s="120"/>
      <c r="MJ1" s="120"/>
      <c r="MK1" s="120"/>
      <c r="ML1" s="120"/>
      <c r="MM1" s="120"/>
      <c r="MN1" s="120"/>
      <c r="MO1" s="120"/>
      <c r="MP1" s="120"/>
      <c r="MQ1" s="120"/>
      <c r="MR1" s="120"/>
      <c r="MS1" s="120"/>
      <c r="MT1" s="120"/>
      <c r="MU1" s="120"/>
      <c r="MV1" s="120"/>
      <c r="MW1" s="120"/>
      <c r="MX1" s="120"/>
      <c r="MY1" s="120"/>
      <c r="MZ1" s="120"/>
      <c r="NA1" s="120"/>
      <c r="NB1" s="120"/>
      <c r="NC1" s="120"/>
      <c r="ND1" s="120"/>
      <c r="NE1" s="120"/>
      <c r="NF1" s="120"/>
      <c r="NG1" s="120"/>
      <c r="NH1" s="120"/>
      <c r="NI1" s="120"/>
      <c r="NJ1" s="120"/>
      <c r="NK1" s="120"/>
      <c r="NL1" s="120"/>
      <c r="NM1" s="120"/>
      <c r="NN1" s="120"/>
      <c r="NO1" s="120"/>
      <c r="NP1" s="120"/>
      <c r="NQ1" s="120"/>
      <c r="NR1" s="120"/>
      <c r="NS1" s="120"/>
      <c r="NT1" s="120"/>
      <c r="NU1" s="120"/>
      <c r="NV1" s="120"/>
      <c r="NW1" s="120"/>
      <c r="NX1" s="120"/>
      <c r="NY1" s="120"/>
      <c r="NZ1" s="120"/>
      <c r="OA1" s="120"/>
      <c r="OB1" s="120"/>
      <c r="OC1" s="120"/>
      <c r="OD1" s="120"/>
      <c r="OE1" s="120"/>
      <c r="OF1" s="120"/>
      <c r="OG1" s="120"/>
      <c r="OH1" s="120"/>
      <c r="OI1" s="120"/>
      <c r="OJ1" s="120"/>
      <c r="OK1" s="120"/>
      <c r="OL1" s="120"/>
      <c r="OM1" s="120"/>
      <c r="ON1" s="120"/>
      <c r="OO1" s="120"/>
      <c r="OP1" s="120"/>
      <c r="OQ1" s="120"/>
      <c r="OR1" s="120"/>
      <c r="OS1" s="120"/>
      <c r="OT1" s="120"/>
      <c r="OU1" s="120"/>
      <c r="OV1" s="120"/>
      <c r="OW1" s="120"/>
      <c r="OX1" s="120"/>
      <c r="OY1" s="120"/>
      <c r="OZ1" s="120"/>
      <c r="PA1" s="120"/>
      <c r="PB1" s="120"/>
      <c r="PC1" s="120"/>
      <c r="PD1" s="120"/>
      <c r="PE1" s="120"/>
      <c r="PF1" s="120"/>
      <c r="PG1" s="120"/>
      <c r="PH1" s="120"/>
      <c r="PI1" s="120"/>
      <c r="PJ1" s="120"/>
      <c r="PK1" s="120"/>
      <c r="PL1" s="120"/>
      <c r="PM1" s="120"/>
      <c r="PN1" s="120"/>
      <c r="PO1" s="120"/>
      <c r="PP1" s="120"/>
      <c r="PQ1" s="120"/>
      <c r="PR1" s="120"/>
      <c r="PS1" s="120"/>
      <c r="PT1" s="120"/>
      <c r="PU1" s="120"/>
      <c r="PV1" s="120"/>
      <c r="PW1" s="120"/>
      <c r="PX1" s="120"/>
      <c r="PY1" s="120"/>
      <c r="PZ1" s="120"/>
      <c r="QA1" s="120"/>
      <c r="QB1" s="120"/>
      <c r="QC1" s="120"/>
      <c r="QD1" s="120"/>
      <c r="QE1" s="120"/>
      <c r="QF1" s="120"/>
      <c r="QG1" s="120"/>
      <c r="QH1" s="120"/>
      <c r="QI1" s="120"/>
      <c r="QJ1" s="120"/>
      <c r="QK1" s="120"/>
      <c r="QL1" s="120"/>
      <c r="QM1" s="120"/>
      <c r="QN1" s="120"/>
      <c r="QO1" s="120"/>
      <c r="QP1" s="120"/>
      <c r="QQ1" s="120"/>
      <c r="QR1" s="120"/>
      <c r="QS1" s="120"/>
      <c r="QT1" s="120"/>
      <c r="QU1" s="120"/>
      <c r="QV1" s="120"/>
      <c r="QW1" s="120"/>
      <c r="QX1" s="120"/>
      <c r="QY1" s="120"/>
      <c r="QZ1" s="120"/>
      <c r="RA1" s="120"/>
      <c r="RB1" s="120"/>
      <c r="RC1" s="120"/>
      <c r="RD1" s="120"/>
      <c r="RE1" s="120"/>
      <c r="RF1" s="120"/>
      <c r="RG1" s="120"/>
      <c r="RH1" s="120"/>
      <c r="RI1" s="120"/>
      <c r="RJ1" s="120"/>
      <c r="RK1" s="120"/>
      <c r="RL1" s="120"/>
      <c r="RM1" s="120"/>
      <c r="RN1" s="120"/>
      <c r="RO1" s="120"/>
      <c r="RP1" s="120"/>
      <c r="RQ1" s="120"/>
      <c r="RR1" s="120"/>
      <c r="RS1" s="120"/>
      <c r="RT1" s="120"/>
      <c r="RU1" s="120"/>
      <c r="RV1" s="120"/>
      <c r="RW1" s="120"/>
      <c r="RX1" s="120"/>
      <c r="RY1" s="120"/>
      <c r="RZ1" s="120"/>
      <c r="SA1" s="120"/>
      <c r="SB1" s="120"/>
      <c r="SC1" s="120"/>
      <c r="SD1" s="120"/>
      <c r="SE1" s="120"/>
      <c r="SF1" s="120"/>
      <c r="SG1" s="120"/>
      <c r="SH1" s="120"/>
      <c r="SI1" s="120"/>
      <c r="SJ1" s="120"/>
      <c r="SK1" s="120"/>
      <c r="SL1" s="120"/>
      <c r="SM1" s="120"/>
      <c r="SN1" s="120"/>
      <c r="SO1" s="120"/>
      <c r="SP1" s="120"/>
      <c r="SQ1" s="120"/>
      <c r="SR1" s="120"/>
    </row>
    <row r="2" spans="1:512" x14ac:dyDescent="0.2">
      <c r="C2" s="118"/>
      <c r="D2" s="118"/>
      <c r="E2" s="122"/>
      <c r="F2" s="121"/>
    </row>
    <row r="3" spans="1:512" x14ac:dyDescent="0.2">
      <c r="A3" s="119" t="s">
        <v>436</v>
      </c>
      <c r="E3" s="121"/>
      <c r="F3" s="121"/>
    </row>
    <row r="4" spans="1:512" x14ac:dyDescent="0.2">
      <c r="E4" s="121"/>
      <c r="F4" s="121"/>
    </row>
    <row r="5" spans="1:512" s="308" customFormat="1" ht="27" customHeight="1" x14ac:dyDescent="0.2">
      <c r="A5" s="313" t="s">
        <v>418</v>
      </c>
      <c r="B5" s="562" t="s">
        <v>417</v>
      </c>
      <c r="C5" s="563"/>
      <c r="D5" s="563"/>
      <c r="E5" s="564"/>
      <c r="F5" s="309"/>
    </row>
    <row r="6" spans="1:512" x14ac:dyDescent="0.2">
      <c r="A6" s="119"/>
      <c r="B6" s="307"/>
      <c r="C6" s="308"/>
      <c r="D6" s="308"/>
      <c r="E6" s="309"/>
      <c r="F6" s="121"/>
    </row>
    <row r="7" spans="1:512" x14ac:dyDescent="0.2">
      <c r="A7" s="119" t="s">
        <v>437</v>
      </c>
      <c r="B7" s="307"/>
      <c r="C7" s="308"/>
      <c r="D7" s="308"/>
      <c r="E7" s="309"/>
      <c r="F7" s="121"/>
    </row>
    <row r="8" spans="1:512" x14ac:dyDescent="0.2">
      <c r="A8" s="119"/>
      <c r="B8" s="307"/>
      <c r="C8" s="308"/>
      <c r="D8" s="308"/>
      <c r="E8" s="309"/>
      <c r="F8" s="121"/>
    </row>
    <row r="9" spans="1:512" s="308" customFormat="1" ht="27" customHeight="1" x14ac:dyDescent="0.2">
      <c r="A9" s="313" t="s">
        <v>419</v>
      </c>
      <c r="B9" s="562" t="s">
        <v>486</v>
      </c>
      <c r="C9" s="563"/>
      <c r="D9" s="563"/>
      <c r="E9" s="564"/>
      <c r="F9" s="309"/>
    </row>
    <row r="10" spans="1:512" s="308" customFormat="1" ht="27" customHeight="1" x14ac:dyDescent="0.2">
      <c r="A10" s="313" t="s">
        <v>420</v>
      </c>
      <c r="B10" s="562" t="s">
        <v>487</v>
      </c>
      <c r="C10" s="563"/>
      <c r="D10" s="563"/>
      <c r="E10" s="564"/>
      <c r="F10" s="309"/>
    </row>
    <row r="11" spans="1:512" s="308" customFormat="1" ht="27" customHeight="1" x14ac:dyDescent="0.2">
      <c r="A11" s="313" t="s">
        <v>421</v>
      </c>
      <c r="B11" s="562" t="s">
        <v>488</v>
      </c>
      <c r="C11" s="563"/>
      <c r="D11" s="563"/>
      <c r="E11" s="564"/>
      <c r="F11" s="309"/>
    </row>
    <row r="12" spans="1:512" s="308" customFormat="1" ht="27" customHeight="1" x14ac:dyDescent="0.2">
      <c r="A12" s="313" t="s">
        <v>422</v>
      </c>
      <c r="B12" s="562" t="s">
        <v>489</v>
      </c>
      <c r="C12" s="563"/>
      <c r="D12" s="563"/>
      <c r="E12" s="564"/>
      <c r="F12" s="309"/>
    </row>
    <row r="13" spans="1:512" s="308" customFormat="1" ht="27" customHeight="1" x14ac:dyDescent="0.2">
      <c r="A13" s="313" t="s">
        <v>423</v>
      </c>
      <c r="B13" s="562" t="s">
        <v>490</v>
      </c>
      <c r="C13" s="563"/>
      <c r="D13" s="563"/>
      <c r="E13" s="564"/>
      <c r="F13" s="309"/>
    </row>
    <row r="14" spans="1:512" s="308" customFormat="1" ht="27" customHeight="1" x14ac:dyDescent="0.2">
      <c r="A14" s="313" t="s">
        <v>424</v>
      </c>
      <c r="B14" s="562" t="s">
        <v>491</v>
      </c>
      <c r="C14" s="563"/>
      <c r="D14" s="563"/>
      <c r="E14" s="564"/>
      <c r="F14" s="309"/>
    </row>
    <row r="15" spans="1:512" s="308" customFormat="1" ht="27" customHeight="1" x14ac:dyDescent="0.2">
      <c r="A15" s="313" t="s">
        <v>425</v>
      </c>
      <c r="B15" s="562" t="s">
        <v>492</v>
      </c>
      <c r="C15" s="563"/>
      <c r="D15" s="563"/>
      <c r="E15" s="564"/>
      <c r="F15" s="309"/>
    </row>
    <row r="16" spans="1:512" x14ac:dyDescent="0.2">
      <c r="A16" s="119"/>
      <c r="B16" s="307"/>
      <c r="C16" s="308"/>
      <c r="D16" s="308"/>
      <c r="E16" s="309"/>
      <c r="F16" s="121"/>
    </row>
    <row r="17" spans="1:6" x14ac:dyDescent="0.2">
      <c r="A17" s="119" t="s">
        <v>438</v>
      </c>
      <c r="B17" s="307"/>
      <c r="C17" s="308"/>
      <c r="D17" s="308"/>
      <c r="E17" s="309"/>
      <c r="F17" s="121"/>
    </row>
    <row r="18" spans="1:6" x14ac:dyDescent="0.2">
      <c r="A18" s="119"/>
      <c r="B18" s="307"/>
      <c r="C18" s="308"/>
      <c r="D18" s="308"/>
      <c r="E18" s="309"/>
      <c r="F18" s="121"/>
    </row>
    <row r="19" spans="1:6" s="308" customFormat="1" ht="27" customHeight="1" x14ac:dyDescent="0.2">
      <c r="A19" s="313" t="s">
        <v>426</v>
      </c>
      <c r="B19" s="562" t="s">
        <v>493</v>
      </c>
      <c r="C19" s="563"/>
      <c r="D19" s="563"/>
      <c r="E19" s="564"/>
      <c r="F19" s="309"/>
    </row>
    <row r="20" spans="1:6" s="308" customFormat="1" ht="27" customHeight="1" x14ac:dyDescent="0.2">
      <c r="A20" s="313" t="s">
        <v>427</v>
      </c>
      <c r="B20" s="562" t="s">
        <v>494</v>
      </c>
      <c r="C20" s="563"/>
      <c r="D20" s="563"/>
      <c r="E20" s="564"/>
      <c r="F20" s="309"/>
    </row>
    <row r="21" spans="1:6" s="308" customFormat="1" ht="27" customHeight="1" x14ac:dyDescent="0.2">
      <c r="A21" s="313" t="s">
        <v>428</v>
      </c>
      <c r="B21" s="562" t="s">
        <v>495</v>
      </c>
      <c r="C21" s="563"/>
      <c r="D21" s="563"/>
      <c r="E21" s="564"/>
      <c r="F21" s="309"/>
    </row>
    <row r="22" spans="1:6" x14ac:dyDescent="0.2">
      <c r="A22" s="119"/>
      <c r="B22" s="307"/>
      <c r="C22" s="308"/>
      <c r="D22" s="308"/>
      <c r="E22" s="309"/>
      <c r="F22" s="121"/>
    </row>
    <row r="23" spans="1:6" x14ac:dyDescent="0.2">
      <c r="A23" s="119" t="s">
        <v>439</v>
      </c>
      <c r="B23" s="307"/>
      <c r="C23" s="308"/>
      <c r="D23" s="308"/>
      <c r="E23" s="309"/>
      <c r="F23" s="121"/>
    </row>
    <row r="24" spans="1:6" x14ac:dyDescent="0.2">
      <c r="A24" s="119"/>
      <c r="B24" s="307"/>
      <c r="C24" s="308"/>
      <c r="D24" s="308"/>
      <c r="E24" s="309"/>
      <c r="F24" s="121"/>
    </row>
    <row r="25" spans="1:6" s="308" customFormat="1" ht="27" customHeight="1" x14ac:dyDescent="0.2">
      <c r="A25" s="313" t="s">
        <v>429</v>
      </c>
      <c r="B25" s="562" t="s">
        <v>496</v>
      </c>
      <c r="C25" s="563"/>
      <c r="D25" s="563"/>
      <c r="E25" s="564"/>
      <c r="F25" s="309"/>
    </row>
    <row r="26" spans="1:6" s="308" customFormat="1" ht="27" customHeight="1" x14ac:dyDescent="0.2">
      <c r="A26" s="313" t="s">
        <v>430</v>
      </c>
      <c r="B26" s="562" t="s">
        <v>497</v>
      </c>
      <c r="C26" s="563"/>
      <c r="D26" s="563"/>
      <c r="E26" s="564"/>
      <c r="F26" s="309"/>
    </row>
    <row r="27" spans="1:6" s="308" customFormat="1" ht="27" customHeight="1" x14ac:dyDescent="0.2">
      <c r="A27" s="313" t="s">
        <v>431</v>
      </c>
      <c r="B27" s="562" t="s">
        <v>498</v>
      </c>
      <c r="C27" s="563"/>
      <c r="D27" s="563"/>
      <c r="E27" s="564"/>
      <c r="F27" s="309"/>
    </row>
    <row r="28" spans="1:6" s="308" customFormat="1" ht="27" customHeight="1" x14ac:dyDescent="0.2">
      <c r="A28" s="313" t="s">
        <v>432</v>
      </c>
      <c r="B28" s="562" t="s">
        <v>499</v>
      </c>
      <c r="C28" s="563"/>
      <c r="D28" s="563"/>
      <c r="E28" s="564"/>
      <c r="F28" s="309"/>
    </row>
    <row r="29" spans="1:6" s="308" customFormat="1" ht="27" customHeight="1" x14ac:dyDescent="0.2">
      <c r="A29" s="313" t="s">
        <v>433</v>
      </c>
      <c r="B29" s="562" t="s">
        <v>500</v>
      </c>
      <c r="C29" s="563"/>
      <c r="D29" s="563"/>
      <c r="E29" s="564"/>
      <c r="F29" s="309"/>
    </row>
    <row r="30" spans="1:6" x14ac:dyDescent="0.2">
      <c r="A30" s="119"/>
      <c r="B30" s="307"/>
      <c r="C30" s="308"/>
      <c r="D30" s="308"/>
      <c r="E30" s="309"/>
      <c r="F30" s="121"/>
    </row>
    <row r="31" spans="1:6" x14ac:dyDescent="0.2">
      <c r="A31" s="119" t="s">
        <v>27</v>
      </c>
      <c r="B31" s="307"/>
      <c r="C31" s="308"/>
      <c r="D31" s="308"/>
      <c r="E31" s="309"/>
      <c r="F31" s="121"/>
    </row>
    <row r="32" spans="1:6" x14ac:dyDescent="0.2">
      <c r="A32" s="119"/>
      <c r="B32" s="307"/>
      <c r="C32" s="308"/>
      <c r="D32" s="308"/>
      <c r="E32" s="309"/>
      <c r="F32" s="121"/>
    </row>
    <row r="33" spans="1:6" s="308" customFormat="1" ht="27" customHeight="1" x14ac:dyDescent="0.2">
      <c r="A33" s="313" t="s">
        <v>434</v>
      </c>
      <c r="B33" s="562" t="s">
        <v>501</v>
      </c>
      <c r="C33" s="563"/>
      <c r="D33" s="563"/>
      <c r="E33" s="564"/>
      <c r="F33" s="309"/>
    </row>
    <row r="34" spans="1:6" s="308" customFormat="1" ht="27" customHeight="1" x14ac:dyDescent="0.2">
      <c r="A34" s="313" t="s">
        <v>435</v>
      </c>
      <c r="B34" s="562" t="s">
        <v>502</v>
      </c>
      <c r="C34" s="563"/>
      <c r="D34" s="563"/>
      <c r="E34" s="564"/>
      <c r="F34" s="309"/>
    </row>
  </sheetData>
  <mergeCells count="18">
    <mergeCell ref="B5:E5"/>
    <mergeCell ref="B12:E12"/>
    <mergeCell ref="B13:E13"/>
    <mergeCell ref="B14:E14"/>
    <mergeCell ref="B19:E19"/>
    <mergeCell ref="B33:E33"/>
    <mergeCell ref="B34:E34"/>
    <mergeCell ref="B9:E9"/>
    <mergeCell ref="B10:E10"/>
    <mergeCell ref="B11:E11"/>
    <mergeCell ref="B15:E15"/>
    <mergeCell ref="B21:E21"/>
    <mergeCell ref="B25:E25"/>
    <mergeCell ref="B26:E26"/>
    <mergeCell ref="B27:E27"/>
    <mergeCell ref="B28:E28"/>
    <mergeCell ref="B29:E29"/>
    <mergeCell ref="B20:E20"/>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B35"/>
  <sheetViews>
    <sheetView view="pageLayout" zoomScale="85" zoomScaleNormal="100" zoomScaleSheetLayoutView="90" zoomScalePageLayoutView="85" workbookViewId="0">
      <selection activeCell="W36" sqref="A1:W36"/>
    </sheetView>
  </sheetViews>
  <sheetFormatPr baseColWidth="10" defaultColWidth="11.42578125" defaultRowHeight="12.75" x14ac:dyDescent="0.2"/>
  <cols>
    <col min="1" max="1" width="31.28515625" style="21" customWidth="1"/>
    <col min="2" max="2" width="5.42578125" style="21" customWidth="1"/>
    <col min="3" max="3" width="4.140625" style="21" customWidth="1"/>
    <col min="4" max="4" width="10.7109375" style="21" customWidth="1"/>
    <col min="5" max="10" width="5.28515625" style="21" customWidth="1"/>
    <col min="11" max="12" width="10.7109375" style="21" customWidth="1"/>
    <col min="13" max="14" width="5.85546875" style="21" customWidth="1"/>
    <col min="15" max="15" width="10.7109375" style="21" customWidth="1"/>
    <col min="16" max="21" width="5" style="21" customWidth="1"/>
    <col min="22" max="23" width="10.7109375" style="21" customWidth="1"/>
    <col min="24" max="24" width="1.7109375" style="102" customWidth="1"/>
    <col min="25" max="28" width="10.7109375" customWidth="1"/>
    <col min="29" max="16384" width="11.42578125" style="123"/>
  </cols>
  <sheetData>
    <row r="1" spans="1:28" s="128" customFormat="1" ht="15.75" x14ac:dyDescent="0.2">
      <c r="A1" s="273" t="s">
        <v>464</v>
      </c>
      <c r="B1" s="127"/>
      <c r="C1" s="127"/>
      <c r="D1" s="127"/>
      <c r="E1" s="127"/>
      <c r="F1" s="127"/>
      <c r="G1" s="127"/>
      <c r="H1" s="127"/>
      <c r="I1" s="127"/>
      <c r="J1" s="127"/>
      <c r="K1" s="127"/>
      <c r="L1" s="127"/>
      <c r="M1" s="127"/>
      <c r="N1" s="127"/>
      <c r="O1" s="127"/>
      <c r="P1" s="127"/>
      <c r="Q1" s="127"/>
      <c r="R1" s="127"/>
      <c r="S1" s="127"/>
      <c r="T1" s="127"/>
      <c r="U1" s="127"/>
      <c r="V1" s="127"/>
      <c r="W1" s="127"/>
      <c r="X1" s="129"/>
    </row>
    <row r="2" spans="1:28" s="128" customFormat="1" ht="15.75" x14ac:dyDescent="0.2">
      <c r="A2" s="273" t="s">
        <v>699</v>
      </c>
      <c r="B2" s="127"/>
      <c r="C2" s="127"/>
      <c r="D2" s="127"/>
      <c r="E2" s="127"/>
      <c r="F2" s="127"/>
      <c r="G2" s="127"/>
      <c r="H2" s="127"/>
      <c r="I2" s="127"/>
      <c r="J2" s="127"/>
      <c r="K2" s="127"/>
      <c r="L2" s="127"/>
      <c r="M2" s="127"/>
      <c r="N2" s="127"/>
      <c r="O2" s="127"/>
      <c r="P2" s="127"/>
      <c r="Q2" s="127"/>
      <c r="R2" s="127"/>
      <c r="S2" s="127"/>
      <c r="T2" s="127"/>
      <c r="U2" s="127"/>
      <c r="V2" s="127"/>
      <c r="W2" s="127"/>
      <c r="X2" s="129"/>
    </row>
    <row r="3" spans="1:28" s="106" customFormat="1" ht="15.75" x14ac:dyDescent="0.25">
      <c r="A3" s="274" t="s">
        <v>697</v>
      </c>
      <c r="X3" s="101"/>
    </row>
    <row r="4" spans="1:28" ht="13.5" thickBot="1" x14ac:dyDescent="0.25">
      <c r="L4" s="22"/>
      <c r="W4" s="22"/>
    </row>
    <row r="5" spans="1:28" s="77" customFormat="1" ht="26.25" customHeight="1" x14ac:dyDescent="0.2">
      <c r="A5" s="187" t="s">
        <v>10</v>
      </c>
      <c r="B5" s="612" t="s">
        <v>462</v>
      </c>
      <c r="C5" s="613"/>
      <c r="D5" s="613"/>
      <c r="E5" s="613"/>
      <c r="F5" s="613"/>
      <c r="G5" s="613"/>
      <c r="H5" s="613"/>
      <c r="I5" s="613"/>
      <c r="J5" s="613"/>
      <c r="K5" s="613"/>
      <c r="L5" s="614"/>
      <c r="M5" s="612" t="s">
        <v>463</v>
      </c>
      <c r="N5" s="613"/>
      <c r="O5" s="613"/>
      <c r="P5" s="613"/>
      <c r="Q5" s="613"/>
      <c r="R5" s="613"/>
      <c r="S5" s="613"/>
      <c r="T5" s="613"/>
      <c r="U5" s="613"/>
      <c r="V5" s="613"/>
      <c r="W5" s="614"/>
      <c r="X5" s="103"/>
    </row>
    <row r="6" spans="1:28" s="78" customFormat="1" ht="99.95" customHeight="1" x14ac:dyDescent="0.2">
      <c r="A6" s="188" t="s">
        <v>9</v>
      </c>
      <c r="B6" s="189" t="s">
        <v>389</v>
      </c>
      <c r="C6" s="189" t="s">
        <v>148</v>
      </c>
      <c r="D6" s="190" t="s">
        <v>335</v>
      </c>
      <c r="E6" s="190" t="s">
        <v>329</v>
      </c>
      <c r="F6" s="190" t="s">
        <v>337</v>
      </c>
      <c r="G6" s="190" t="s">
        <v>338</v>
      </c>
      <c r="H6" s="190" t="s">
        <v>339</v>
      </c>
      <c r="I6" s="190" t="s">
        <v>346</v>
      </c>
      <c r="J6" s="191" t="s">
        <v>341</v>
      </c>
      <c r="K6" s="192" t="s">
        <v>343</v>
      </c>
      <c r="L6" s="193" t="s">
        <v>345</v>
      </c>
      <c r="M6" s="189" t="s">
        <v>389</v>
      </c>
      <c r="N6" s="189" t="s">
        <v>148</v>
      </c>
      <c r="O6" s="190" t="s">
        <v>335</v>
      </c>
      <c r="P6" s="190" t="s">
        <v>329</v>
      </c>
      <c r="Q6" s="190" t="s">
        <v>337</v>
      </c>
      <c r="R6" s="190" t="s">
        <v>338</v>
      </c>
      <c r="S6" s="190" t="s">
        <v>339</v>
      </c>
      <c r="T6" s="190" t="s">
        <v>346</v>
      </c>
      <c r="U6" s="191" t="s">
        <v>341</v>
      </c>
      <c r="V6" s="192" t="s">
        <v>343</v>
      </c>
      <c r="W6" s="193" t="s">
        <v>344</v>
      </c>
      <c r="X6" s="104"/>
    </row>
    <row r="7" spans="1:28" x14ac:dyDescent="0.2">
      <c r="A7" s="26"/>
      <c r="B7" s="23"/>
      <c r="C7" s="23"/>
      <c r="D7" s="23"/>
      <c r="E7" s="23"/>
      <c r="F7" s="23"/>
      <c r="G7" s="23"/>
      <c r="H7" s="23"/>
      <c r="I7" s="23"/>
      <c r="J7" s="23"/>
      <c r="K7" s="23"/>
      <c r="L7" s="32"/>
      <c r="M7" s="23"/>
      <c r="N7" s="23"/>
      <c r="O7" s="23"/>
      <c r="P7" s="23"/>
      <c r="Q7" s="23"/>
      <c r="R7" s="23"/>
      <c r="S7" s="23"/>
      <c r="T7" s="23"/>
      <c r="U7" s="23"/>
      <c r="V7" s="23"/>
      <c r="W7" s="32"/>
      <c r="AA7" s="123"/>
      <c r="AB7" s="123"/>
    </row>
    <row r="8" spans="1:28" x14ac:dyDescent="0.2">
      <c r="A8" s="27" t="s">
        <v>7</v>
      </c>
      <c r="B8" s="28"/>
      <c r="C8" s="28"/>
      <c r="D8" s="28"/>
      <c r="E8" s="28"/>
      <c r="F8" s="28"/>
      <c r="G8" s="28"/>
      <c r="H8" s="28"/>
      <c r="I8" s="28"/>
      <c r="J8" s="28"/>
      <c r="K8" s="28"/>
      <c r="L8" s="29"/>
      <c r="M8" s="28"/>
      <c r="N8" s="28"/>
      <c r="O8" s="28"/>
      <c r="P8" s="28"/>
      <c r="Q8" s="28"/>
      <c r="R8" s="28"/>
      <c r="S8" s="28"/>
      <c r="T8" s="28"/>
      <c r="U8" s="28"/>
      <c r="V8" s="28"/>
      <c r="W8" s="29"/>
      <c r="X8" s="105"/>
      <c r="AA8" s="123"/>
      <c r="AB8" s="123"/>
    </row>
    <row r="9" spans="1:28" x14ac:dyDescent="0.2">
      <c r="A9" s="26" t="s">
        <v>3</v>
      </c>
      <c r="B9" s="23"/>
      <c r="C9" s="23"/>
      <c r="D9" s="23"/>
      <c r="E9" s="23"/>
      <c r="F9" s="23"/>
      <c r="G9" s="23"/>
      <c r="H9" s="23"/>
      <c r="I9" s="23"/>
      <c r="J9" s="23"/>
      <c r="K9" s="23"/>
      <c r="L9" s="32"/>
      <c r="M9" s="23"/>
      <c r="N9" s="23"/>
      <c r="O9" s="23"/>
      <c r="P9" s="23"/>
      <c r="Q9" s="23"/>
      <c r="R9" s="23"/>
      <c r="S9" s="23"/>
      <c r="T9" s="23"/>
      <c r="U9" s="23"/>
      <c r="V9" s="23"/>
      <c r="W9" s="32"/>
      <c r="AA9" s="123"/>
      <c r="AB9" s="123"/>
    </row>
    <row r="10" spans="1:28" x14ac:dyDescent="0.2">
      <c r="A10" s="26" t="s">
        <v>12</v>
      </c>
      <c r="B10" s="23"/>
      <c r="C10" s="23"/>
      <c r="D10" s="23"/>
      <c r="E10" s="23"/>
      <c r="F10" s="23"/>
      <c r="G10" s="23"/>
      <c r="H10" s="23"/>
      <c r="I10" s="23"/>
      <c r="J10" s="23"/>
      <c r="K10" s="23"/>
      <c r="L10" s="32"/>
      <c r="M10" s="23"/>
      <c r="N10" s="23"/>
      <c r="O10" s="23"/>
      <c r="P10" s="23"/>
      <c r="Q10" s="23"/>
      <c r="R10" s="23"/>
      <c r="S10" s="23"/>
      <c r="T10" s="23"/>
      <c r="U10" s="23"/>
      <c r="V10" s="23"/>
      <c r="W10" s="32"/>
      <c r="AA10" s="123"/>
      <c r="AB10" s="123"/>
    </row>
    <row r="11" spans="1:28" x14ac:dyDescent="0.2">
      <c r="A11" s="26" t="s">
        <v>12</v>
      </c>
      <c r="B11" s="23"/>
      <c r="C11" s="23"/>
      <c r="D11" s="23"/>
      <c r="E11" s="23"/>
      <c r="F11" s="23"/>
      <c r="G11" s="23"/>
      <c r="H11" s="23"/>
      <c r="I11" s="23"/>
      <c r="J11" s="23"/>
      <c r="K11" s="23"/>
      <c r="L11" s="32"/>
      <c r="M11" s="23"/>
      <c r="N11" s="23"/>
      <c r="O11" s="23"/>
      <c r="P11" s="23"/>
      <c r="Q11" s="23"/>
      <c r="R11" s="23"/>
      <c r="S11" s="23"/>
      <c r="T11" s="23"/>
      <c r="U11" s="23"/>
      <c r="V11" s="23"/>
      <c r="W11" s="32"/>
      <c r="AA11" s="123"/>
      <c r="AB11" s="123"/>
    </row>
    <row r="12" spans="1:28" x14ac:dyDescent="0.2">
      <c r="A12" s="26" t="s">
        <v>12</v>
      </c>
      <c r="B12" s="23"/>
      <c r="C12" s="23"/>
      <c r="D12" s="23"/>
      <c r="E12" s="23"/>
      <c r="F12" s="23"/>
      <c r="G12" s="23"/>
      <c r="H12" s="23"/>
      <c r="I12" s="23"/>
      <c r="J12" s="23"/>
      <c r="K12" s="23"/>
      <c r="L12" s="32"/>
      <c r="M12" s="23"/>
      <c r="N12" s="23"/>
      <c r="O12" s="23"/>
      <c r="P12" s="23"/>
      <c r="Q12" s="23"/>
      <c r="R12" s="23"/>
      <c r="S12" s="23"/>
      <c r="T12" s="23"/>
      <c r="U12" s="23"/>
      <c r="V12" s="23"/>
      <c r="W12" s="32"/>
      <c r="AA12" s="123"/>
      <c r="AB12" s="123"/>
    </row>
    <row r="13" spans="1:28" x14ac:dyDescent="0.2">
      <c r="A13" s="26" t="s">
        <v>12</v>
      </c>
      <c r="B13" s="23"/>
      <c r="C13" s="23"/>
      <c r="D13" s="23"/>
      <c r="E13" s="23"/>
      <c r="F13" s="23"/>
      <c r="G13" s="23"/>
      <c r="H13" s="23"/>
      <c r="I13" s="23"/>
      <c r="J13" s="23"/>
      <c r="K13" s="23"/>
      <c r="L13" s="32"/>
      <c r="M13" s="23"/>
      <c r="N13" s="23"/>
      <c r="O13" s="23"/>
      <c r="P13" s="23"/>
      <c r="Q13" s="23"/>
      <c r="R13" s="23"/>
      <c r="S13" s="23"/>
      <c r="T13" s="23"/>
      <c r="U13" s="23"/>
      <c r="V13" s="23"/>
      <c r="W13" s="32"/>
      <c r="AA13" s="123"/>
      <c r="AB13" s="123"/>
    </row>
    <row r="14" spans="1:28" x14ac:dyDescent="0.2">
      <c r="A14" s="26" t="s">
        <v>13</v>
      </c>
      <c r="B14" s="23"/>
      <c r="C14" s="23"/>
      <c r="D14" s="320">
        <v>27900</v>
      </c>
      <c r="E14" s="320"/>
      <c r="F14" s="320"/>
      <c r="G14" s="320"/>
      <c r="H14" s="320"/>
      <c r="I14" s="320"/>
      <c r="J14" s="320"/>
      <c r="K14" s="320">
        <v>27900</v>
      </c>
      <c r="L14" s="321">
        <f>+K14*12</f>
        <v>334800</v>
      </c>
      <c r="M14" s="320"/>
      <c r="N14" s="320"/>
      <c r="O14" s="320">
        <f>+K14</f>
        <v>27900</v>
      </c>
      <c r="P14" s="320"/>
      <c r="Q14" s="320"/>
      <c r="R14" s="320"/>
      <c r="S14" s="320"/>
      <c r="T14" s="320"/>
      <c r="U14" s="320"/>
      <c r="V14" s="320">
        <f>+O14</f>
        <v>27900</v>
      </c>
      <c r="W14" s="321">
        <f>+V14*12</f>
        <v>334800</v>
      </c>
      <c r="AA14" s="123"/>
      <c r="AB14" s="123"/>
    </row>
    <row r="15" spans="1:28" x14ac:dyDescent="0.2">
      <c r="A15" s="96"/>
      <c r="B15" s="23"/>
      <c r="C15" s="23"/>
      <c r="D15" s="320"/>
      <c r="E15" s="320"/>
      <c r="F15" s="320"/>
      <c r="G15" s="320"/>
      <c r="H15" s="320"/>
      <c r="I15" s="320"/>
      <c r="J15" s="320"/>
      <c r="K15" s="320"/>
      <c r="L15" s="321"/>
      <c r="M15" s="320"/>
      <c r="N15" s="320"/>
      <c r="O15" s="320"/>
      <c r="P15" s="320"/>
      <c r="Q15" s="320"/>
      <c r="R15" s="320"/>
      <c r="S15" s="320"/>
      <c r="T15" s="320"/>
      <c r="U15" s="320"/>
      <c r="V15" s="320"/>
      <c r="W15" s="321"/>
      <c r="AA15" s="123"/>
      <c r="AB15" s="123"/>
    </row>
    <row r="16" spans="1:28" x14ac:dyDescent="0.2">
      <c r="A16" s="27" t="s">
        <v>4</v>
      </c>
      <c r="B16" s="28"/>
      <c r="C16" s="28"/>
      <c r="D16" s="322"/>
      <c r="E16" s="322"/>
      <c r="F16" s="322"/>
      <c r="G16" s="322"/>
      <c r="H16" s="322"/>
      <c r="I16" s="322"/>
      <c r="J16" s="322"/>
      <c r="K16" s="322"/>
      <c r="L16" s="323"/>
      <c r="M16" s="322"/>
      <c r="N16" s="322"/>
      <c r="O16" s="322"/>
      <c r="P16" s="322"/>
      <c r="Q16" s="322"/>
      <c r="R16" s="322"/>
      <c r="S16" s="322"/>
      <c r="T16" s="322"/>
      <c r="U16" s="322"/>
      <c r="V16" s="322"/>
      <c r="W16" s="323"/>
      <c r="X16" s="105"/>
      <c r="AA16" s="123"/>
      <c r="AB16" s="123"/>
    </row>
    <row r="17" spans="1:28" x14ac:dyDescent="0.2">
      <c r="A17" s="26" t="s">
        <v>14</v>
      </c>
      <c r="B17" s="23"/>
      <c r="C17" s="23"/>
      <c r="D17" s="320"/>
      <c r="E17" s="320"/>
      <c r="F17" s="320"/>
      <c r="G17" s="320"/>
      <c r="H17" s="320"/>
      <c r="I17" s="320"/>
      <c r="J17" s="320"/>
      <c r="K17" s="320"/>
      <c r="L17" s="321"/>
      <c r="M17" s="320"/>
      <c r="N17" s="320"/>
      <c r="O17" s="320"/>
      <c r="P17" s="320"/>
      <c r="Q17" s="320"/>
      <c r="R17" s="320"/>
      <c r="S17" s="320"/>
      <c r="T17" s="320"/>
      <c r="U17" s="320"/>
      <c r="V17" s="320"/>
      <c r="W17" s="321"/>
      <c r="AA17" s="123"/>
      <c r="AB17" s="123"/>
    </row>
    <row r="18" spans="1:28" x14ac:dyDescent="0.2">
      <c r="A18" s="26" t="s">
        <v>15</v>
      </c>
      <c r="B18" s="23"/>
      <c r="C18" s="23"/>
      <c r="D18" s="320"/>
      <c r="E18" s="320"/>
      <c r="F18" s="320"/>
      <c r="G18" s="320"/>
      <c r="H18" s="320"/>
      <c r="I18" s="320"/>
      <c r="J18" s="320"/>
      <c r="K18" s="320"/>
      <c r="L18" s="321"/>
      <c r="M18" s="320"/>
      <c r="N18" s="320"/>
      <c r="O18" s="320"/>
      <c r="P18" s="320"/>
      <c r="Q18" s="320"/>
      <c r="R18" s="320"/>
      <c r="S18" s="320"/>
      <c r="T18" s="320"/>
      <c r="U18" s="320"/>
      <c r="V18" s="320"/>
      <c r="W18" s="321"/>
      <c r="AA18" s="123"/>
      <c r="AB18" s="123"/>
    </row>
    <row r="19" spans="1:28" x14ac:dyDescent="0.2">
      <c r="A19" s="26" t="s">
        <v>16</v>
      </c>
      <c r="B19" s="23"/>
      <c r="C19" s="23"/>
      <c r="D19" s="320">
        <v>160850</v>
      </c>
      <c r="E19" s="320"/>
      <c r="F19" s="320"/>
      <c r="G19" s="320"/>
      <c r="H19" s="320"/>
      <c r="I19" s="320"/>
      <c r="J19" s="320"/>
      <c r="K19" s="320">
        <f>+D19</f>
        <v>160850</v>
      </c>
      <c r="L19" s="321">
        <f>+K19*12</f>
        <v>1930200</v>
      </c>
      <c r="M19" s="320"/>
      <c r="N19" s="320"/>
      <c r="O19" s="320">
        <f>+K19</f>
        <v>160850</v>
      </c>
      <c r="P19" s="320"/>
      <c r="Q19" s="320"/>
      <c r="R19" s="320"/>
      <c r="S19" s="320"/>
      <c r="T19" s="320"/>
      <c r="U19" s="320"/>
      <c r="V19" s="320">
        <f>+O19</f>
        <v>160850</v>
      </c>
      <c r="W19" s="321">
        <f>+V19*12</f>
        <v>1930200</v>
      </c>
      <c r="AA19" s="123"/>
      <c r="AB19" s="123"/>
    </row>
    <row r="20" spans="1:28" x14ac:dyDescent="0.2">
      <c r="A20" s="26"/>
      <c r="B20" s="23"/>
      <c r="C20" s="23"/>
      <c r="D20" s="320"/>
      <c r="E20" s="320"/>
      <c r="F20" s="320"/>
      <c r="G20" s="320"/>
      <c r="H20" s="320"/>
      <c r="I20" s="320"/>
      <c r="J20" s="320"/>
      <c r="K20" s="320"/>
      <c r="L20" s="321"/>
      <c r="M20" s="320"/>
      <c r="N20" s="320"/>
      <c r="O20" s="320"/>
      <c r="P20" s="320"/>
      <c r="Q20" s="320"/>
      <c r="R20" s="320"/>
      <c r="S20" s="320"/>
      <c r="T20" s="320"/>
      <c r="U20" s="320"/>
      <c r="V20" s="320"/>
      <c r="W20" s="321"/>
      <c r="AA20" s="123"/>
      <c r="AB20" s="123"/>
    </row>
    <row r="21" spans="1:28" x14ac:dyDescent="0.2">
      <c r="A21" s="27" t="s">
        <v>5</v>
      </c>
      <c r="B21" s="28"/>
      <c r="C21" s="28"/>
      <c r="D21" s="322"/>
      <c r="E21" s="322"/>
      <c r="F21" s="322"/>
      <c r="G21" s="322"/>
      <c r="H21" s="322"/>
      <c r="I21" s="322"/>
      <c r="J21" s="322"/>
      <c r="K21" s="322"/>
      <c r="L21" s="323"/>
      <c r="M21" s="322"/>
      <c r="N21" s="322"/>
      <c r="O21" s="322"/>
      <c r="P21" s="322"/>
      <c r="Q21" s="322"/>
      <c r="R21" s="322"/>
      <c r="S21" s="322"/>
      <c r="T21" s="322"/>
      <c r="U21" s="322"/>
      <c r="V21" s="322"/>
      <c r="W21" s="323"/>
      <c r="X21" s="105"/>
      <c r="AA21" s="123"/>
      <c r="AB21" s="123"/>
    </row>
    <row r="22" spans="1:28" x14ac:dyDescent="0.2">
      <c r="A22" s="26" t="s">
        <v>17</v>
      </c>
      <c r="B22" s="23"/>
      <c r="C22" s="23"/>
      <c r="D22" s="320"/>
      <c r="E22" s="320"/>
      <c r="F22" s="320"/>
      <c r="G22" s="320"/>
      <c r="H22" s="320"/>
      <c r="I22" s="320"/>
      <c r="J22" s="320"/>
      <c r="K22" s="320"/>
      <c r="L22" s="321"/>
      <c r="M22" s="320"/>
      <c r="N22" s="320"/>
      <c r="O22" s="320"/>
      <c r="P22" s="320"/>
      <c r="Q22" s="320"/>
      <c r="R22" s="320"/>
      <c r="S22" s="320"/>
      <c r="T22" s="320"/>
      <c r="U22" s="320"/>
      <c r="V22" s="320"/>
      <c r="W22" s="321"/>
      <c r="AA22" s="123"/>
      <c r="AB22" s="123"/>
    </row>
    <row r="23" spans="1:28" x14ac:dyDescent="0.2">
      <c r="A23" s="26" t="s">
        <v>12</v>
      </c>
      <c r="B23" s="23"/>
      <c r="C23" s="23"/>
      <c r="D23" s="320"/>
      <c r="E23" s="320"/>
      <c r="F23" s="320"/>
      <c r="G23" s="320"/>
      <c r="H23" s="320"/>
      <c r="I23" s="320"/>
      <c r="J23" s="320"/>
      <c r="K23" s="320"/>
      <c r="L23" s="321"/>
      <c r="M23" s="320"/>
      <c r="N23" s="320"/>
      <c r="O23" s="320"/>
      <c r="P23" s="320"/>
      <c r="Q23" s="320"/>
      <c r="R23" s="320"/>
      <c r="S23" s="320"/>
      <c r="T23" s="320"/>
      <c r="U23" s="320"/>
      <c r="V23" s="320"/>
      <c r="W23" s="321"/>
      <c r="AA23" s="123"/>
      <c r="AB23" s="123"/>
    </row>
    <row r="24" spans="1:28" x14ac:dyDescent="0.2">
      <c r="A24" s="26" t="s">
        <v>18</v>
      </c>
      <c r="B24" s="23"/>
      <c r="C24" s="23"/>
      <c r="D24" s="320">
        <v>112650</v>
      </c>
      <c r="E24" s="320"/>
      <c r="F24" s="320"/>
      <c r="G24" s="320"/>
      <c r="H24" s="320"/>
      <c r="I24" s="320"/>
      <c r="J24" s="320"/>
      <c r="K24" s="320">
        <f>+D24+35000</f>
        <v>147650</v>
      </c>
      <c r="L24" s="321">
        <f>+K24*12</f>
        <v>1771800</v>
      </c>
      <c r="M24" s="320"/>
      <c r="N24" s="320"/>
      <c r="O24" s="320">
        <f>+K24</f>
        <v>147650</v>
      </c>
      <c r="P24" s="320"/>
      <c r="Q24" s="320"/>
      <c r="R24" s="320"/>
      <c r="S24" s="320"/>
      <c r="T24" s="320"/>
      <c r="U24" s="320"/>
      <c r="V24" s="320">
        <f>+O24</f>
        <v>147650</v>
      </c>
      <c r="W24" s="321">
        <f>+V24*12</f>
        <v>1771800</v>
      </c>
      <c r="AA24" s="123"/>
      <c r="AB24" s="123"/>
    </row>
    <row r="25" spans="1:28" x14ac:dyDescent="0.2">
      <c r="A25" s="26"/>
      <c r="B25" s="23"/>
      <c r="C25" s="23"/>
      <c r="D25" s="320"/>
      <c r="E25" s="320"/>
      <c r="F25" s="320"/>
      <c r="G25" s="320"/>
      <c r="H25" s="320"/>
      <c r="I25" s="320"/>
      <c r="J25" s="320"/>
      <c r="K25" s="320"/>
      <c r="L25" s="321"/>
      <c r="M25" s="320"/>
      <c r="N25" s="320"/>
      <c r="O25" s="320"/>
      <c r="P25" s="320"/>
      <c r="Q25" s="320"/>
      <c r="R25" s="320"/>
      <c r="S25" s="320"/>
      <c r="T25" s="320"/>
      <c r="U25" s="320"/>
      <c r="V25" s="320"/>
      <c r="W25" s="321"/>
      <c r="AA25" s="123"/>
      <c r="AB25" s="123"/>
    </row>
    <row r="26" spans="1:28" x14ac:dyDescent="0.2">
      <c r="A26" s="27" t="s">
        <v>6</v>
      </c>
      <c r="B26" s="28"/>
      <c r="C26" s="28"/>
      <c r="D26" s="322"/>
      <c r="E26" s="322"/>
      <c r="F26" s="322"/>
      <c r="G26" s="322"/>
      <c r="H26" s="322"/>
      <c r="I26" s="322"/>
      <c r="J26" s="322"/>
      <c r="K26" s="322"/>
      <c r="L26" s="323"/>
      <c r="M26" s="322"/>
      <c r="N26" s="322"/>
      <c r="O26" s="322"/>
      <c r="P26" s="322"/>
      <c r="Q26" s="322"/>
      <c r="R26" s="322"/>
      <c r="S26" s="322"/>
      <c r="T26" s="322"/>
      <c r="U26" s="322"/>
      <c r="V26" s="322"/>
      <c r="W26" s="323"/>
      <c r="X26" s="105"/>
      <c r="AA26" s="123"/>
      <c r="AB26" s="123"/>
    </row>
    <row r="27" spans="1:28" x14ac:dyDescent="0.2">
      <c r="A27" s="26" t="s">
        <v>19</v>
      </c>
      <c r="B27" s="23"/>
      <c r="C27" s="23"/>
      <c r="D27" s="320"/>
      <c r="E27" s="320"/>
      <c r="F27" s="320"/>
      <c r="G27" s="320"/>
      <c r="H27" s="320"/>
      <c r="I27" s="320"/>
      <c r="J27" s="320"/>
      <c r="K27" s="320"/>
      <c r="L27" s="321"/>
      <c r="M27" s="320"/>
      <c r="N27" s="320"/>
      <c r="O27" s="320"/>
      <c r="P27" s="320"/>
      <c r="Q27" s="320"/>
      <c r="R27" s="320"/>
      <c r="S27" s="320"/>
      <c r="T27" s="320"/>
      <c r="U27" s="320"/>
      <c r="V27" s="320"/>
      <c r="W27" s="321"/>
      <c r="AA27" s="123"/>
      <c r="AB27" s="123"/>
    </row>
    <row r="28" spans="1:28" x14ac:dyDescent="0.2">
      <c r="A28" s="26" t="s">
        <v>12</v>
      </c>
      <c r="B28" s="23"/>
      <c r="C28" s="23"/>
      <c r="D28" s="320"/>
      <c r="E28" s="320"/>
      <c r="F28" s="320"/>
      <c r="G28" s="320"/>
      <c r="H28" s="320"/>
      <c r="I28" s="320"/>
      <c r="J28" s="320"/>
      <c r="K28" s="320"/>
      <c r="L28" s="321"/>
      <c r="M28" s="320"/>
      <c r="N28" s="320"/>
      <c r="O28" s="320"/>
      <c r="P28" s="320"/>
      <c r="Q28" s="320"/>
      <c r="R28" s="320"/>
      <c r="S28" s="320"/>
      <c r="T28" s="320"/>
      <c r="U28" s="320"/>
      <c r="V28" s="320"/>
      <c r="W28" s="321"/>
      <c r="AA28" s="123"/>
      <c r="AB28" s="123"/>
    </row>
    <row r="29" spans="1:28" x14ac:dyDescent="0.2">
      <c r="A29" s="26" t="s">
        <v>20</v>
      </c>
      <c r="B29" s="23"/>
      <c r="C29" s="23"/>
      <c r="D29" s="320">
        <v>89750</v>
      </c>
      <c r="E29" s="320"/>
      <c r="F29" s="320"/>
      <c r="G29" s="320"/>
      <c r="H29" s="320"/>
      <c r="I29" s="320"/>
      <c r="J29" s="320"/>
      <c r="K29" s="320">
        <f>+D29+9000</f>
        <v>98750</v>
      </c>
      <c r="L29" s="321">
        <f>+K29*12</f>
        <v>1185000</v>
      </c>
      <c r="M29" s="320"/>
      <c r="N29" s="320"/>
      <c r="O29" s="320">
        <f>+K29</f>
        <v>98750</v>
      </c>
      <c r="P29" s="320"/>
      <c r="Q29" s="320"/>
      <c r="R29" s="320"/>
      <c r="S29" s="320"/>
      <c r="T29" s="320"/>
      <c r="U29" s="320"/>
      <c r="V29" s="320">
        <f>+O29</f>
        <v>98750</v>
      </c>
      <c r="W29" s="321">
        <f>+V29*12</f>
        <v>1185000</v>
      </c>
      <c r="AA29" s="123"/>
      <c r="AB29" s="123"/>
    </row>
    <row r="30" spans="1:28" ht="13.5" thickBot="1" x14ac:dyDescent="0.25">
      <c r="A30" s="26"/>
      <c r="B30" s="23"/>
      <c r="C30" s="23"/>
      <c r="D30" s="320"/>
      <c r="E30" s="320"/>
      <c r="F30" s="320"/>
      <c r="G30" s="320"/>
      <c r="H30" s="320"/>
      <c r="I30" s="320"/>
      <c r="J30" s="320"/>
      <c r="K30" s="320"/>
      <c r="L30" s="321"/>
      <c r="M30" s="320"/>
      <c r="N30" s="320"/>
      <c r="O30" s="320"/>
      <c r="P30" s="320"/>
      <c r="Q30" s="320"/>
      <c r="R30" s="320"/>
      <c r="S30" s="320"/>
      <c r="T30" s="320"/>
      <c r="U30" s="320"/>
      <c r="V30" s="320"/>
      <c r="W30" s="321"/>
      <c r="AA30" s="123"/>
      <c r="AB30" s="123"/>
    </row>
    <row r="31" spans="1:28" ht="13.5" thickBot="1" x14ac:dyDescent="0.25">
      <c r="A31" s="34" t="s">
        <v>25</v>
      </c>
      <c r="B31" s="37"/>
      <c r="C31" s="37"/>
      <c r="D31" s="324"/>
      <c r="E31" s="324"/>
      <c r="F31" s="324"/>
      <c r="G31" s="324"/>
      <c r="H31" s="324"/>
      <c r="I31" s="324"/>
      <c r="J31" s="324"/>
      <c r="K31" s="324">
        <f>SUM(K9:K30)</f>
        <v>435150</v>
      </c>
      <c r="L31" s="325">
        <f>SUM(L9:L30)</f>
        <v>5221800</v>
      </c>
      <c r="M31" s="324"/>
      <c r="N31" s="324"/>
      <c r="O31" s="324"/>
      <c r="P31" s="324"/>
      <c r="Q31" s="324"/>
      <c r="R31" s="324"/>
      <c r="S31" s="324"/>
      <c r="T31" s="324"/>
      <c r="U31" s="324"/>
      <c r="V31" s="324">
        <f>SUM(V9:V30)</f>
        <v>435150</v>
      </c>
      <c r="W31" s="325">
        <f>SUM(W9:W30)</f>
        <v>5221800</v>
      </c>
      <c r="X31" s="105"/>
      <c r="AA31" s="123"/>
      <c r="AB31" s="123"/>
    </row>
    <row r="32" spans="1:28" x14ac:dyDescent="0.2">
      <c r="A32" s="1" t="s">
        <v>342</v>
      </c>
      <c r="B32" s="2"/>
      <c r="C32" s="2"/>
      <c r="D32" s="2"/>
      <c r="E32" s="2"/>
      <c r="F32" s="2"/>
      <c r="G32" s="2"/>
      <c r="H32" s="2"/>
      <c r="I32" s="2"/>
      <c r="J32" s="2"/>
      <c r="K32" s="2"/>
      <c r="L32" s="2"/>
      <c r="M32" s="2"/>
      <c r="N32" s="2"/>
      <c r="O32" s="2"/>
      <c r="P32" s="6"/>
      <c r="Q32" s="102"/>
      <c r="R32"/>
      <c r="S32"/>
      <c r="T32" s="123"/>
      <c r="U32" s="123"/>
      <c r="V32" s="123"/>
      <c r="W32" s="123"/>
      <c r="X32" s="123"/>
      <c r="Y32" s="123"/>
      <c r="Z32" s="123"/>
      <c r="AA32" s="123"/>
      <c r="AB32" s="123"/>
    </row>
    <row r="33" spans="1:28" x14ac:dyDescent="0.2">
      <c r="A33" s="21" t="s">
        <v>336</v>
      </c>
      <c r="P33" s="123"/>
      <c r="Q33" s="102"/>
      <c r="R33"/>
      <c r="S33"/>
      <c r="T33"/>
      <c r="U33"/>
      <c r="V33" s="123"/>
      <c r="W33" s="123"/>
      <c r="X33" s="123"/>
      <c r="Y33" s="123"/>
      <c r="Z33" s="123"/>
      <c r="AA33" s="123"/>
      <c r="AB33" s="123"/>
    </row>
    <row r="34" spans="1:28" x14ac:dyDescent="0.2">
      <c r="A34" s="21" t="s">
        <v>340</v>
      </c>
      <c r="P34" s="123"/>
      <c r="Q34" s="102"/>
      <c r="R34"/>
      <c r="S34"/>
      <c r="T34"/>
      <c r="U34"/>
      <c r="V34" s="123"/>
      <c r="W34" s="123"/>
      <c r="X34" s="123"/>
      <c r="Y34" s="123"/>
      <c r="Z34" s="123"/>
      <c r="AA34" s="123"/>
      <c r="AB34" s="123"/>
    </row>
    <row r="35" spans="1:28" x14ac:dyDescent="0.2">
      <c r="A35" s="21" t="s">
        <v>347</v>
      </c>
    </row>
  </sheetData>
  <mergeCells count="2">
    <mergeCell ref="B5:L5"/>
    <mergeCell ref="M5:W5"/>
  </mergeCells>
  <printOptions horizontalCentered="1"/>
  <pageMargins left="0.25" right="0.25" top="0.75" bottom="0.75" header="0.3" footer="0.3"/>
  <pageSetup paperSize="9" scale="6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25"/>
  <sheetViews>
    <sheetView view="pageLayout" zoomScale="90" zoomScaleNormal="100" zoomScaleSheetLayoutView="100" zoomScalePageLayoutView="90" workbookViewId="0">
      <selection activeCell="A24" sqref="A2:I24"/>
    </sheetView>
  </sheetViews>
  <sheetFormatPr baseColWidth="10" defaultColWidth="11.42578125" defaultRowHeight="12" x14ac:dyDescent="0.2"/>
  <cols>
    <col min="1" max="1" width="62" style="3" customWidth="1"/>
    <col min="2" max="9" width="14.7109375" style="3" customWidth="1"/>
    <col min="10" max="16384" width="11.42578125" style="3"/>
  </cols>
  <sheetData>
    <row r="1" spans="1:22" s="126" customFormat="1" ht="15.75" x14ac:dyDescent="0.25">
      <c r="A1" s="100"/>
      <c r="B1" s="131"/>
      <c r="C1" s="130"/>
      <c r="D1" s="130"/>
      <c r="E1" s="130"/>
      <c r="F1" s="130"/>
      <c r="H1" s="127"/>
      <c r="I1" s="127"/>
    </row>
    <row r="2" spans="1:22" s="128" customFormat="1" ht="15.75" x14ac:dyDescent="0.2">
      <c r="A2" s="124" t="s">
        <v>698</v>
      </c>
      <c r="B2" s="127"/>
      <c r="C2" s="127"/>
      <c r="D2" s="127"/>
      <c r="E2" s="127"/>
      <c r="F2" s="127"/>
      <c r="G2" s="127"/>
      <c r="H2" s="127"/>
      <c r="I2" s="127"/>
      <c r="J2" s="127"/>
      <c r="K2" s="127"/>
      <c r="L2" s="127"/>
      <c r="M2" s="127"/>
      <c r="N2" s="127"/>
      <c r="O2" s="127"/>
      <c r="P2" s="127"/>
      <c r="Q2" s="127"/>
      <c r="R2" s="127"/>
      <c r="S2" s="127"/>
      <c r="T2" s="127"/>
      <c r="U2" s="127"/>
      <c r="V2" s="127"/>
    </row>
    <row r="3" spans="1:22" s="79" customFormat="1" ht="12.75" thickBot="1" x14ac:dyDescent="0.25">
      <c r="A3" s="8"/>
      <c r="B3" s="10"/>
      <c r="E3" s="10"/>
    </row>
    <row r="4" spans="1:22" s="123" customFormat="1" ht="12.75" thickBot="1" x14ac:dyDescent="0.25">
      <c r="A4" s="317" t="s">
        <v>10</v>
      </c>
      <c r="B4" s="615" t="s">
        <v>390</v>
      </c>
      <c r="C4" s="615"/>
      <c r="D4" s="616" t="s">
        <v>465</v>
      </c>
      <c r="E4" s="618"/>
      <c r="F4" s="616" t="s">
        <v>466</v>
      </c>
      <c r="G4" s="617"/>
      <c r="H4" s="616" t="s">
        <v>503</v>
      </c>
      <c r="I4" s="617"/>
    </row>
    <row r="5" spans="1:22" s="70" customFormat="1" ht="24" customHeight="1" x14ac:dyDescent="0.2">
      <c r="A5" s="194" t="s">
        <v>9</v>
      </c>
      <c r="B5" s="195" t="s">
        <v>166</v>
      </c>
      <c r="C5" s="196" t="s">
        <v>28</v>
      </c>
      <c r="D5" s="194" t="s">
        <v>166</v>
      </c>
      <c r="E5" s="316" t="s">
        <v>28</v>
      </c>
      <c r="F5" s="194" t="s">
        <v>166</v>
      </c>
      <c r="G5" s="316" t="s">
        <v>28</v>
      </c>
      <c r="H5" s="194" t="s">
        <v>166</v>
      </c>
      <c r="I5" s="316" t="s">
        <v>28</v>
      </c>
    </row>
    <row r="6" spans="1:22" s="123" customFormat="1" x14ac:dyDescent="0.2">
      <c r="A6" s="107" t="s">
        <v>163</v>
      </c>
      <c r="B6" s="68"/>
      <c r="C6" s="64"/>
      <c r="D6" s="57"/>
      <c r="E6" s="58"/>
      <c r="F6" s="57"/>
      <c r="G6" s="58"/>
      <c r="H6" s="57"/>
      <c r="I6" s="58"/>
    </row>
    <row r="7" spans="1:22" s="123" customFormat="1" x14ac:dyDescent="0.2">
      <c r="A7" s="107" t="s">
        <v>194</v>
      </c>
      <c r="B7" s="68"/>
      <c r="C7" s="326"/>
      <c r="D7" s="57"/>
      <c r="E7" s="58"/>
      <c r="F7" s="57"/>
      <c r="G7" s="58"/>
      <c r="H7" s="57"/>
      <c r="I7" s="58"/>
    </row>
    <row r="8" spans="1:22" s="112" customFormat="1" x14ac:dyDescent="0.2">
      <c r="A8" s="529" t="s">
        <v>192</v>
      </c>
      <c r="B8" s="530">
        <v>575</v>
      </c>
      <c r="C8" s="531">
        <v>6110400</v>
      </c>
      <c r="D8" s="532">
        <v>585</v>
      </c>
      <c r="E8" s="533">
        <v>6150400</v>
      </c>
      <c r="F8" s="532">
        <v>583</v>
      </c>
      <c r="G8" s="534">
        <f>4171802+1834102+124497</f>
        <v>6130401</v>
      </c>
      <c r="H8" s="532">
        <v>2</v>
      </c>
      <c r="I8" s="533">
        <f>+E8-G8</f>
        <v>19999</v>
      </c>
    </row>
    <row r="9" spans="1:22" s="112" customFormat="1" x14ac:dyDescent="0.2">
      <c r="A9" s="535" t="s">
        <v>201</v>
      </c>
      <c r="B9" s="530"/>
      <c r="C9" s="536"/>
      <c r="D9" s="532"/>
      <c r="E9" s="537"/>
      <c r="F9" s="532"/>
      <c r="G9" s="537"/>
      <c r="H9" s="532"/>
      <c r="I9" s="537"/>
    </row>
    <row r="10" spans="1:22" s="112" customFormat="1" x14ac:dyDescent="0.2">
      <c r="A10" s="529" t="s">
        <v>195</v>
      </c>
      <c r="B10" s="530"/>
      <c r="C10" s="536"/>
      <c r="D10" s="532"/>
      <c r="E10" s="533"/>
      <c r="F10" s="532"/>
      <c r="G10" s="537"/>
      <c r="H10" s="532"/>
      <c r="I10" s="537"/>
    </row>
    <row r="11" spans="1:22" s="112" customFormat="1" x14ac:dyDescent="0.2">
      <c r="A11" s="535" t="s">
        <v>193</v>
      </c>
      <c r="B11" s="530"/>
      <c r="C11" s="536"/>
      <c r="D11" s="532"/>
      <c r="E11" s="537"/>
      <c r="F11" s="532"/>
      <c r="G11" s="537"/>
      <c r="H11" s="532"/>
      <c r="I11" s="537"/>
    </row>
    <row r="12" spans="1:22" s="112" customFormat="1" x14ac:dyDescent="0.2">
      <c r="A12" s="529" t="s">
        <v>200</v>
      </c>
      <c r="B12" s="530">
        <v>22</v>
      </c>
      <c r="C12" s="531">
        <v>90000</v>
      </c>
      <c r="D12" s="532">
        <v>11</v>
      </c>
      <c r="E12" s="533">
        <v>50000</v>
      </c>
      <c r="F12" s="532">
        <v>7</v>
      </c>
      <c r="G12" s="533">
        <v>30000</v>
      </c>
      <c r="H12" s="532">
        <v>4</v>
      </c>
      <c r="I12" s="533">
        <f>+E12-G12</f>
        <v>20000</v>
      </c>
    </row>
    <row r="13" spans="1:22" s="112" customFormat="1" x14ac:dyDescent="0.2">
      <c r="A13" s="529" t="s">
        <v>30</v>
      </c>
      <c r="B13" s="530"/>
      <c r="C13" s="536"/>
      <c r="D13" s="532"/>
      <c r="E13" s="537"/>
      <c r="F13" s="532"/>
      <c r="G13" s="537"/>
      <c r="H13" s="532"/>
      <c r="I13" s="537"/>
    </row>
    <row r="14" spans="1:22" s="112" customFormat="1" x14ac:dyDescent="0.2">
      <c r="A14" s="529" t="s">
        <v>197</v>
      </c>
      <c r="B14" s="530"/>
      <c r="C14" s="536"/>
      <c r="D14" s="532"/>
      <c r="E14" s="537"/>
      <c r="F14" s="532"/>
      <c r="G14" s="537"/>
      <c r="H14" s="532"/>
      <c r="I14" s="537"/>
    </row>
    <row r="15" spans="1:22" s="112" customFormat="1" x14ac:dyDescent="0.2">
      <c r="A15" s="529" t="s">
        <v>29</v>
      </c>
      <c r="B15" s="530"/>
      <c r="C15" s="536"/>
      <c r="D15" s="532"/>
      <c r="E15" s="537"/>
      <c r="F15" s="532"/>
      <c r="G15" s="537"/>
      <c r="H15" s="532"/>
      <c r="I15" s="537"/>
    </row>
    <row r="16" spans="1:22" s="112" customFormat="1" x14ac:dyDescent="0.2">
      <c r="A16" s="529" t="s">
        <v>198</v>
      </c>
      <c r="B16" s="530"/>
      <c r="C16" s="536"/>
      <c r="D16" s="532"/>
      <c r="E16" s="537"/>
      <c r="F16" s="532"/>
      <c r="G16" s="537"/>
      <c r="H16" s="532"/>
      <c r="I16" s="537"/>
    </row>
    <row r="17" spans="1:9" s="112" customFormat="1" x14ac:dyDescent="0.2">
      <c r="A17" s="529" t="s">
        <v>196</v>
      </c>
      <c r="B17" s="530"/>
      <c r="C17" s="536"/>
      <c r="D17" s="532"/>
      <c r="E17" s="537"/>
      <c r="F17" s="532"/>
      <c r="G17" s="537"/>
      <c r="H17" s="532"/>
      <c r="I17" s="537"/>
    </row>
    <row r="18" spans="1:9" s="112" customFormat="1" x14ac:dyDescent="0.2">
      <c r="A18" s="529" t="s">
        <v>199</v>
      </c>
      <c r="B18" s="530"/>
      <c r="C18" s="536"/>
      <c r="D18" s="532"/>
      <c r="E18" s="537"/>
      <c r="F18" s="532"/>
      <c r="G18" s="537"/>
      <c r="H18" s="532"/>
      <c r="I18" s="537"/>
    </row>
    <row r="19" spans="1:9" s="112" customFormat="1" x14ac:dyDescent="0.2">
      <c r="A19" s="529" t="s">
        <v>37</v>
      </c>
      <c r="B19" s="530"/>
      <c r="C19" s="536"/>
      <c r="D19" s="532"/>
      <c r="E19" s="537"/>
      <c r="F19" s="532"/>
      <c r="G19" s="537"/>
      <c r="H19" s="532"/>
      <c r="I19" s="537"/>
    </row>
    <row r="20" spans="1:9" s="112" customFormat="1" x14ac:dyDescent="0.2">
      <c r="A20" s="529" t="s">
        <v>191</v>
      </c>
      <c r="B20" s="530"/>
      <c r="C20" s="536"/>
      <c r="D20" s="532"/>
      <c r="E20" s="537"/>
      <c r="F20" s="532"/>
      <c r="G20" s="537"/>
      <c r="H20" s="532"/>
      <c r="I20" s="537"/>
    </row>
    <row r="21" spans="1:9" s="112" customFormat="1" ht="12.75" thickBot="1" x14ac:dyDescent="0.25">
      <c r="A21" s="529" t="s">
        <v>504</v>
      </c>
      <c r="B21" s="530">
        <v>120</v>
      </c>
      <c r="C21" s="531">
        <v>4464000</v>
      </c>
      <c r="D21" s="532">
        <v>120</v>
      </c>
      <c r="E21" s="533">
        <v>4464000</v>
      </c>
      <c r="F21" s="532">
        <v>120</v>
      </c>
      <c r="G21" s="533">
        <v>4464000</v>
      </c>
      <c r="H21" s="532">
        <v>0</v>
      </c>
      <c r="I21" s="538">
        <f>+G21-E21</f>
        <v>0</v>
      </c>
    </row>
    <row r="22" spans="1:9" s="123" customFormat="1" ht="12.75" thickBot="1" x14ac:dyDescent="0.25">
      <c r="A22" s="34" t="s">
        <v>60</v>
      </c>
      <c r="B22" s="38">
        <f>SUM(B8:B21)</f>
        <v>717</v>
      </c>
      <c r="C22" s="327">
        <f>SUM(C6:C21)</f>
        <v>10664400</v>
      </c>
      <c r="D22" s="35">
        <f>SUM(D8:D21)</f>
        <v>716</v>
      </c>
      <c r="E22" s="327">
        <f>SUM(E6:E21)</f>
        <v>10664400</v>
      </c>
      <c r="F22" s="35">
        <f>SUM(F8:F21)</f>
        <v>710</v>
      </c>
      <c r="G22" s="327">
        <f>SUM(G6:G21)</f>
        <v>10624401</v>
      </c>
      <c r="H22" s="35">
        <f>SUM(H8:H21)</f>
        <v>6</v>
      </c>
      <c r="I22" s="327">
        <f>SUM(I6:I21)</f>
        <v>39999</v>
      </c>
    </row>
    <row r="23" spans="1:9" s="123" customFormat="1" x14ac:dyDescent="0.2">
      <c r="A23" s="1" t="s">
        <v>391</v>
      </c>
      <c r="B23" s="2"/>
      <c r="C23" s="2"/>
      <c r="D23" s="2"/>
      <c r="E23" s="2"/>
      <c r="F23" s="2"/>
      <c r="G23" s="328"/>
      <c r="H23" s="2"/>
      <c r="I23" s="2"/>
    </row>
    <row r="24" spans="1:9" s="123" customFormat="1" x14ac:dyDescent="0.2">
      <c r="A24" s="1" t="s">
        <v>113</v>
      </c>
      <c r="B24" s="2"/>
      <c r="C24" s="2"/>
      <c r="D24" s="2"/>
      <c r="E24" s="2"/>
      <c r="F24" s="2"/>
      <c r="G24" s="328"/>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44"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70"/>
  <sheetViews>
    <sheetView view="pageLayout" zoomScale="55" zoomScaleNormal="100" zoomScaleSheetLayoutView="80" zoomScalePageLayoutView="55" workbookViewId="0">
      <selection activeCell="AI70" sqref="A1:AI70"/>
    </sheetView>
  </sheetViews>
  <sheetFormatPr baseColWidth="10" defaultColWidth="11.42578125" defaultRowHeight="12" x14ac:dyDescent="0.2"/>
  <cols>
    <col min="1" max="1" width="43.7109375" style="3" customWidth="1"/>
    <col min="2" max="2" width="8.7109375" style="3" customWidth="1"/>
    <col min="3" max="3" width="8.7109375" style="79" customWidth="1"/>
    <col min="4" max="5" width="8.7109375" style="3" customWidth="1"/>
    <col min="6" max="9" width="8.7109375" style="91" customWidth="1"/>
    <col min="10" max="11" width="8.7109375" style="3" customWidth="1"/>
    <col min="12" max="12" width="8.7109375" style="79" customWidth="1"/>
    <col min="13" max="15" width="8.7109375" style="3" customWidth="1"/>
    <col min="16" max="16" width="8.7109375" style="79" customWidth="1"/>
    <col min="17" max="20" width="8.7109375" style="3" customWidth="1"/>
    <col min="21" max="24" width="8.7109375" style="91" customWidth="1"/>
    <col min="25" max="26" width="8.7109375" style="3" customWidth="1"/>
    <col min="27" max="27" width="8.7109375" style="79" customWidth="1"/>
    <col min="28" max="30" width="8.7109375" style="3" customWidth="1"/>
    <col min="31" max="31" width="8.7109375" style="79" customWidth="1"/>
    <col min="32" max="33" width="8.7109375" style="123" customWidth="1"/>
    <col min="34" max="35" width="8.7109375" style="79" customWidth="1"/>
    <col min="36" max="16384" width="11.42578125" style="3"/>
  </cols>
  <sheetData>
    <row r="1" spans="1:35" s="112" customFormat="1" x14ac:dyDescent="0.2">
      <c r="A1" s="109" t="s">
        <v>482</v>
      </c>
    </row>
    <row r="2" spans="1:35" s="112" customFormat="1" x14ac:dyDescent="0.2">
      <c r="A2" s="110" t="s">
        <v>699</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5" s="109" customFormat="1" ht="12.75" thickBot="1" x14ac:dyDescent="0.25">
      <c r="A3" s="109" t="s">
        <v>700</v>
      </c>
      <c r="T3" s="111"/>
    </row>
    <row r="4" spans="1:35" s="123" customFormat="1" ht="30.75" customHeight="1" thickBot="1" x14ac:dyDescent="0.25">
      <c r="A4" s="610" t="s">
        <v>64</v>
      </c>
      <c r="B4" s="625" t="s">
        <v>392</v>
      </c>
      <c r="C4" s="625"/>
      <c r="D4" s="625"/>
      <c r="E4" s="625"/>
      <c r="F4" s="625"/>
      <c r="G4" s="625"/>
      <c r="H4" s="625"/>
      <c r="I4" s="625"/>
      <c r="J4" s="625"/>
      <c r="K4" s="625"/>
      <c r="L4" s="625"/>
      <c r="M4" s="625"/>
      <c r="N4" s="625"/>
      <c r="O4" s="625"/>
      <c r="P4" s="625"/>
      <c r="Q4" s="626" t="s">
        <v>483</v>
      </c>
      <c r="R4" s="625"/>
      <c r="S4" s="625"/>
      <c r="T4" s="625"/>
      <c r="U4" s="625"/>
      <c r="V4" s="625"/>
      <c r="W4" s="625"/>
      <c r="X4" s="625"/>
      <c r="Y4" s="625"/>
      <c r="Z4" s="625"/>
      <c r="AA4" s="625"/>
      <c r="AB4" s="625"/>
      <c r="AC4" s="625"/>
      <c r="AD4" s="625"/>
      <c r="AE4" s="627"/>
      <c r="AF4" s="622" t="s">
        <v>485</v>
      </c>
      <c r="AG4" s="623"/>
      <c r="AH4" s="622" t="s">
        <v>484</v>
      </c>
      <c r="AI4" s="623"/>
    </row>
    <row r="5" spans="1:35" s="123" customFormat="1" ht="172.5" customHeight="1" x14ac:dyDescent="0.2">
      <c r="A5" s="611"/>
      <c r="B5" s="197" t="s">
        <v>11</v>
      </c>
      <c r="C5" s="198" t="s">
        <v>167</v>
      </c>
      <c r="D5" s="199" t="s">
        <v>309</v>
      </c>
      <c r="E5" s="199" t="s">
        <v>169</v>
      </c>
      <c r="F5" s="199" t="s">
        <v>203</v>
      </c>
      <c r="G5" s="199" t="s">
        <v>204</v>
      </c>
      <c r="H5" s="199" t="s">
        <v>205</v>
      </c>
      <c r="I5" s="199" t="s">
        <v>206</v>
      </c>
      <c r="J5" s="199" t="s">
        <v>170</v>
      </c>
      <c r="K5" s="199" t="s">
        <v>171</v>
      </c>
      <c r="L5" s="199" t="s">
        <v>172</v>
      </c>
      <c r="M5" s="199" t="s">
        <v>202</v>
      </c>
      <c r="N5" s="200" t="s">
        <v>139</v>
      </c>
      <c r="O5" s="201" t="s">
        <v>177</v>
      </c>
      <c r="P5" s="202" t="s">
        <v>176</v>
      </c>
      <c r="Q5" s="197" t="s">
        <v>11</v>
      </c>
      <c r="R5" s="198" t="s">
        <v>167</v>
      </c>
      <c r="S5" s="199" t="s">
        <v>168</v>
      </c>
      <c r="T5" s="199" t="s">
        <v>169</v>
      </c>
      <c r="U5" s="199" t="s">
        <v>203</v>
      </c>
      <c r="V5" s="199" t="s">
        <v>204</v>
      </c>
      <c r="W5" s="199" t="s">
        <v>205</v>
      </c>
      <c r="X5" s="199" t="s">
        <v>206</v>
      </c>
      <c r="Y5" s="199" t="s">
        <v>170</v>
      </c>
      <c r="Z5" s="199" t="s">
        <v>171</v>
      </c>
      <c r="AA5" s="199" t="s">
        <v>172</v>
      </c>
      <c r="AB5" s="199" t="s">
        <v>202</v>
      </c>
      <c r="AC5" s="200" t="s">
        <v>139</v>
      </c>
      <c r="AD5" s="201" t="s">
        <v>177</v>
      </c>
      <c r="AE5" s="202" t="s">
        <v>393</v>
      </c>
      <c r="AF5" s="203" t="s">
        <v>181</v>
      </c>
      <c r="AG5" s="203" t="s">
        <v>180</v>
      </c>
      <c r="AH5" s="203" t="s">
        <v>11</v>
      </c>
      <c r="AI5" s="202" t="s">
        <v>394</v>
      </c>
    </row>
    <row r="6" spans="1:35" s="123" customFormat="1" ht="15.75" customHeight="1" thickBot="1" x14ac:dyDescent="0.25">
      <c r="A6" s="624"/>
      <c r="B6" s="204" t="s">
        <v>65</v>
      </c>
      <c r="C6" s="205" t="s">
        <v>66</v>
      </c>
      <c r="D6" s="206" t="s">
        <v>67</v>
      </c>
      <c r="E6" s="206" t="s">
        <v>68</v>
      </c>
      <c r="F6" s="207" t="s">
        <v>69</v>
      </c>
      <c r="G6" s="207" t="s">
        <v>70</v>
      </c>
      <c r="H6" s="207" t="s">
        <v>100</v>
      </c>
      <c r="I6" s="207" t="s">
        <v>138</v>
      </c>
      <c r="J6" s="207" t="s">
        <v>175</v>
      </c>
      <c r="K6" s="207" t="s">
        <v>179</v>
      </c>
      <c r="L6" s="207" t="s">
        <v>211</v>
      </c>
      <c r="M6" s="207" t="s">
        <v>212</v>
      </c>
      <c r="N6" s="208" t="s">
        <v>214</v>
      </c>
      <c r="O6" s="209" t="s">
        <v>215</v>
      </c>
      <c r="P6" s="210" t="s">
        <v>216</v>
      </c>
      <c r="Q6" s="204" t="s">
        <v>65</v>
      </c>
      <c r="R6" s="205" t="s">
        <v>66</v>
      </c>
      <c r="S6" s="206" t="s">
        <v>67</v>
      </c>
      <c r="T6" s="206" t="s">
        <v>68</v>
      </c>
      <c r="U6" s="207" t="s">
        <v>69</v>
      </c>
      <c r="V6" s="207" t="s">
        <v>70</v>
      </c>
      <c r="W6" s="207" t="s">
        <v>100</v>
      </c>
      <c r="X6" s="207" t="s">
        <v>138</v>
      </c>
      <c r="Y6" s="207" t="s">
        <v>175</v>
      </c>
      <c r="Z6" s="207" t="s">
        <v>179</v>
      </c>
      <c r="AA6" s="207" t="s">
        <v>211</v>
      </c>
      <c r="AB6" s="207" t="s">
        <v>212</v>
      </c>
      <c r="AC6" s="208" t="s">
        <v>214</v>
      </c>
      <c r="AD6" s="209" t="s">
        <v>215</v>
      </c>
      <c r="AE6" s="210" t="s">
        <v>216</v>
      </c>
      <c r="AF6" s="211"/>
      <c r="AG6" s="204"/>
      <c r="AH6" s="211"/>
      <c r="AI6" s="204"/>
    </row>
    <row r="7" spans="1:35" s="123" customFormat="1" x14ac:dyDescent="0.2">
      <c r="A7" s="46"/>
      <c r="B7" s="15"/>
      <c r="C7" s="11"/>
      <c r="D7" s="11"/>
      <c r="E7" s="11"/>
      <c r="F7" s="11"/>
      <c r="G7" s="11"/>
      <c r="H7" s="11"/>
      <c r="I7" s="11"/>
      <c r="J7" s="11"/>
      <c r="K7" s="11"/>
      <c r="L7" s="11"/>
      <c r="M7" s="11"/>
      <c r="N7" s="8"/>
      <c r="O7" s="52"/>
      <c r="P7" s="16"/>
      <c r="Q7" s="15"/>
      <c r="R7" s="11"/>
      <c r="S7" s="11"/>
      <c r="T7" s="11"/>
      <c r="U7" s="11"/>
      <c r="V7" s="11"/>
      <c r="W7" s="11"/>
      <c r="X7" s="11"/>
      <c r="Y7" s="11"/>
      <c r="Z7" s="11"/>
      <c r="AA7" s="11"/>
      <c r="AB7" s="11"/>
      <c r="AC7" s="8"/>
      <c r="AD7" s="52"/>
      <c r="AE7" s="16"/>
      <c r="AF7" s="16"/>
      <c r="AG7" s="15"/>
      <c r="AH7" s="16"/>
      <c r="AI7" s="15"/>
    </row>
    <row r="8" spans="1:35" s="123" customFormat="1" x14ac:dyDescent="0.2">
      <c r="A8" s="15" t="s">
        <v>71</v>
      </c>
      <c r="B8" s="15"/>
      <c r="C8" s="11"/>
      <c r="D8" s="11"/>
      <c r="E8" s="11"/>
      <c r="F8" s="11"/>
      <c r="G8" s="11"/>
      <c r="H8" s="11"/>
      <c r="I8" s="11"/>
      <c r="J8" s="11"/>
      <c r="K8" s="11"/>
      <c r="L8" s="11"/>
      <c r="M8" s="11"/>
      <c r="N8" s="8"/>
      <c r="O8" s="52"/>
      <c r="P8" s="16"/>
      <c r="Q8" s="15"/>
      <c r="R8" s="11"/>
      <c r="S8" s="11"/>
      <c r="T8" s="11"/>
      <c r="U8" s="11"/>
      <c r="V8" s="11"/>
      <c r="W8" s="11"/>
      <c r="X8" s="11"/>
      <c r="Y8" s="11"/>
      <c r="Z8" s="11"/>
      <c r="AA8" s="11"/>
      <c r="AB8" s="11"/>
      <c r="AC8" s="8"/>
      <c r="AD8" s="52"/>
      <c r="AE8" s="16"/>
      <c r="AF8" s="16"/>
      <c r="AG8" s="15"/>
      <c r="AH8" s="16"/>
      <c r="AI8" s="15"/>
    </row>
    <row r="9" spans="1:35" s="123" customFormat="1" x14ac:dyDescent="0.2">
      <c r="A9" s="15" t="s">
        <v>72</v>
      </c>
      <c r="B9" s="15"/>
      <c r="C9" s="11"/>
      <c r="D9" s="11"/>
      <c r="E9" s="11"/>
      <c r="F9" s="11"/>
      <c r="G9" s="11"/>
      <c r="H9" s="11"/>
      <c r="I9" s="11"/>
      <c r="J9" s="11"/>
      <c r="K9" s="11"/>
      <c r="L9" s="11"/>
      <c r="M9" s="11"/>
      <c r="N9" s="8"/>
      <c r="O9" s="52"/>
      <c r="P9" s="16"/>
      <c r="Q9" s="15"/>
      <c r="R9" s="11"/>
      <c r="S9" s="11"/>
      <c r="T9" s="11"/>
      <c r="U9" s="11"/>
      <c r="V9" s="11"/>
      <c r="W9" s="11"/>
      <c r="X9" s="11"/>
      <c r="Y9" s="11"/>
      <c r="Z9" s="11"/>
      <c r="AA9" s="11"/>
      <c r="AB9" s="11"/>
      <c r="AC9" s="8"/>
      <c r="AD9" s="52"/>
      <c r="AE9" s="16"/>
      <c r="AF9" s="16"/>
      <c r="AG9" s="15"/>
      <c r="AH9" s="16"/>
      <c r="AI9" s="15"/>
    </row>
    <row r="10" spans="1:35" s="123" customFormat="1" x14ac:dyDescent="0.2">
      <c r="A10" s="15" t="s">
        <v>72</v>
      </c>
      <c r="B10" s="60"/>
      <c r="C10" s="61"/>
      <c r="D10" s="61"/>
      <c r="E10" s="61"/>
      <c r="F10" s="61"/>
      <c r="G10" s="61"/>
      <c r="H10" s="61"/>
      <c r="I10" s="61"/>
      <c r="J10" s="61"/>
      <c r="K10" s="11"/>
      <c r="L10" s="11"/>
      <c r="M10" s="11"/>
      <c r="N10" s="8"/>
      <c r="O10" s="52"/>
      <c r="P10" s="16"/>
      <c r="Q10" s="15"/>
      <c r="R10" s="11"/>
      <c r="S10" s="11"/>
      <c r="T10" s="11"/>
      <c r="U10" s="11"/>
      <c r="V10" s="11"/>
      <c r="W10" s="11"/>
      <c r="X10" s="11"/>
      <c r="Y10" s="11"/>
      <c r="Z10" s="11"/>
      <c r="AA10" s="11"/>
      <c r="AB10" s="11"/>
      <c r="AC10" s="8"/>
      <c r="AD10" s="52"/>
      <c r="AE10" s="16"/>
      <c r="AF10" s="16"/>
      <c r="AG10" s="15"/>
      <c r="AH10" s="16"/>
      <c r="AI10" s="15"/>
    </row>
    <row r="11" spans="1:35" s="123" customFormat="1" x14ac:dyDescent="0.2">
      <c r="A11" s="15" t="s">
        <v>73</v>
      </c>
      <c r="B11" s="15"/>
      <c r="C11" s="11"/>
      <c r="D11" s="11"/>
      <c r="E11" s="11"/>
      <c r="F11" s="11"/>
      <c r="G11" s="11"/>
      <c r="H11" s="11"/>
      <c r="I11" s="11"/>
      <c r="J11" s="11"/>
      <c r="K11" s="11"/>
      <c r="L11" s="11"/>
      <c r="M11" s="11"/>
      <c r="N11" s="8"/>
      <c r="O11" s="52"/>
      <c r="P11" s="16"/>
      <c r="Q11" s="15"/>
      <c r="R11" s="11"/>
      <c r="S11" s="11"/>
      <c r="T11" s="11"/>
      <c r="U11" s="11"/>
      <c r="V11" s="11"/>
      <c r="W11" s="11"/>
      <c r="X11" s="11"/>
      <c r="Y11" s="11"/>
      <c r="Z11" s="11"/>
      <c r="AA11" s="11"/>
      <c r="AB11" s="11"/>
      <c r="AC11" s="8"/>
      <c r="AD11" s="52"/>
      <c r="AE11" s="16"/>
      <c r="AF11" s="16"/>
      <c r="AG11" s="15"/>
      <c r="AH11" s="16"/>
      <c r="AI11" s="15"/>
    </row>
    <row r="12" spans="1:35" s="123" customFormat="1" x14ac:dyDescent="0.2">
      <c r="A12" s="15" t="s">
        <v>72</v>
      </c>
      <c r="B12" s="15"/>
      <c r="C12" s="11"/>
      <c r="D12" s="11"/>
      <c r="E12" s="11"/>
      <c r="F12" s="11"/>
      <c r="G12" s="11"/>
      <c r="H12" s="11"/>
      <c r="I12" s="11"/>
      <c r="J12" s="11"/>
      <c r="K12" s="11"/>
      <c r="L12" s="11"/>
      <c r="M12" s="11"/>
      <c r="N12" s="8"/>
      <c r="O12" s="52"/>
      <c r="P12" s="16"/>
      <c r="Q12" s="15"/>
      <c r="R12" s="11"/>
      <c r="S12" s="11"/>
      <c r="T12" s="11"/>
      <c r="U12" s="11"/>
      <c r="V12" s="11"/>
      <c r="W12" s="11"/>
      <c r="X12" s="11"/>
      <c r="Y12" s="11"/>
      <c r="Z12" s="11"/>
      <c r="AA12" s="11"/>
      <c r="AB12" s="11"/>
      <c r="AC12" s="8"/>
      <c r="AD12" s="52"/>
      <c r="AE12" s="16"/>
      <c r="AF12" s="16"/>
      <c r="AG12" s="15"/>
      <c r="AH12" s="16"/>
      <c r="AI12" s="15"/>
    </row>
    <row r="13" spans="1:35" s="123" customFormat="1" x14ac:dyDescent="0.2">
      <c r="A13" s="15" t="s">
        <v>72</v>
      </c>
      <c r="B13" s="15"/>
      <c r="C13" s="11"/>
      <c r="D13" s="11"/>
      <c r="E13" s="11"/>
      <c r="F13" s="11"/>
      <c r="G13" s="11"/>
      <c r="H13" s="11"/>
      <c r="I13" s="11"/>
      <c r="J13" s="11"/>
      <c r="K13" s="11"/>
      <c r="L13" s="11"/>
      <c r="M13" s="11"/>
      <c r="N13" s="8"/>
      <c r="O13" s="52"/>
      <c r="P13" s="16"/>
      <c r="Q13" s="15"/>
      <c r="R13" s="11"/>
      <c r="S13" s="11"/>
      <c r="T13" s="11"/>
      <c r="U13" s="11"/>
      <c r="V13" s="11"/>
      <c r="W13" s="11"/>
      <c r="X13" s="11"/>
      <c r="Y13" s="11"/>
      <c r="Z13" s="11"/>
      <c r="AA13" s="11"/>
      <c r="AB13" s="11"/>
      <c r="AC13" s="8"/>
      <c r="AD13" s="52"/>
      <c r="AE13" s="16"/>
      <c r="AF13" s="16"/>
      <c r="AG13" s="15"/>
      <c r="AH13" s="16"/>
      <c r="AI13" s="15"/>
    </row>
    <row r="14" spans="1:35" s="123" customFormat="1" x14ac:dyDescent="0.2">
      <c r="A14" s="15" t="s">
        <v>74</v>
      </c>
      <c r="B14" s="15"/>
      <c r="C14" s="11"/>
      <c r="D14" s="11"/>
      <c r="E14" s="11"/>
      <c r="F14" s="11"/>
      <c r="G14" s="11"/>
      <c r="H14" s="11"/>
      <c r="I14" s="11"/>
      <c r="J14" s="11"/>
      <c r="K14" s="11"/>
      <c r="L14" s="11"/>
      <c r="M14" s="11"/>
      <c r="N14" s="8"/>
      <c r="O14" s="52"/>
      <c r="P14" s="16"/>
      <c r="Q14" s="15"/>
      <c r="R14" s="11"/>
      <c r="S14" s="11"/>
      <c r="T14" s="11"/>
      <c r="U14" s="11"/>
      <c r="V14" s="11"/>
      <c r="W14" s="11"/>
      <c r="X14" s="11"/>
      <c r="Y14" s="11"/>
      <c r="Z14" s="11"/>
      <c r="AA14" s="11"/>
      <c r="AB14" s="11"/>
      <c r="AC14" s="8"/>
      <c r="AD14" s="52"/>
      <c r="AE14" s="16"/>
      <c r="AF14" s="16"/>
      <c r="AG14" s="15"/>
      <c r="AH14" s="16"/>
      <c r="AI14" s="15"/>
    </row>
    <row r="15" spans="1:35" s="123" customFormat="1" x14ac:dyDescent="0.2">
      <c r="A15" s="15" t="s">
        <v>72</v>
      </c>
      <c r="B15" s="15"/>
      <c r="C15" s="11"/>
      <c r="D15" s="11"/>
      <c r="E15" s="619" t="s">
        <v>505</v>
      </c>
      <c r="F15" s="620"/>
      <c r="G15" s="620"/>
      <c r="H15" s="620"/>
      <c r="I15" s="620"/>
      <c r="J15" s="620"/>
      <c r="K15" s="620"/>
      <c r="L15" s="620"/>
      <c r="M15" s="620"/>
      <c r="N15" s="620"/>
      <c r="O15" s="620"/>
      <c r="P15" s="620"/>
      <c r="Q15" s="620"/>
      <c r="R15" s="620"/>
      <c r="S15" s="621"/>
      <c r="T15" s="11"/>
      <c r="U15" s="11"/>
      <c r="V15" s="11"/>
      <c r="W15" s="11"/>
      <c r="X15" s="11"/>
      <c r="Y15" s="11"/>
      <c r="Z15" s="11"/>
      <c r="AA15" s="11"/>
      <c r="AB15" s="11"/>
      <c r="AC15" s="8"/>
      <c r="AD15" s="52"/>
      <c r="AE15" s="16"/>
      <c r="AF15" s="16"/>
      <c r="AG15" s="15"/>
      <c r="AH15" s="16"/>
      <c r="AI15" s="15"/>
    </row>
    <row r="16" spans="1:35" s="123" customFormat="1" x14ac:dyDescent="0.2">
      <c r="A16" s="15" t="s">
        <v>72</v>
      </c>
      <c r="B16" s="15"/>
      <c r="C16" s="11"/>
      <c r="D16" s="11"/>
      <c r="E16" s="619"/>
      <c r="F16" s="620"/>
      <c r="G16" s="620"/>
      <c r="H16" s="620"/>
      <c r="I16" s="620"/>
      <c r="J16" s="620"/>
      <c r="K16" s="620"/>
      <c r="L16" s="620"/>
      <c r="M16" s="620"/>
      <c r="N16" s="620"/>
      <c r="O16" s="620"/>
      <c r="P16" s="620"/>
      <c r="Q16" s="620"/>
      <c r="R16" s="620"/>
      <c r="S16" s="621"/>
      <c r="T16" s="11"/>
      <c r="U16" s="11"/>
      <c r="V16" s="11"/>
      <c r="W16" s="11"/>
      <c r="X16" s="11"/>
      <c r="Y16" s="11"/>
      <c r="Z16" s="11"/>
      <c r="AA16" s="11"/>
      <c r="AB16" s="11"/>
      <c r="AC16" s="8"/>
      <c r="AD16" s="52"/>
      <c r="AE16" s="16"/>
      <c r="AF16" s="16"/>
      <c r="AG16" s="15"/>
      <c r="AH16" s="16"/>
      <c r="AI16" s="15"/>
    </row>
    <row r="17" spans="1:35" s="123" customFormat="1" x14ac:dyDescent="0.2">
      <c r="A17" s="15" t="s">
        <v>75</v>
      </c>
      <c r="B17" s="15"/>
      <c r="C17" s="11"/>
      <c r="D17" s="11"/>
      <c r="E17" s="619"/>
      <c r="F17" s="620"/>
      <c r="G17" s="620"/>
      <c r="H17" s="620"/>
      <c r="I17" s="620"/>
      <c r="J17" s="620"/>
      <c r="K17" s="620"/>
      <c r="L17" s="620"/>
      <c r="M17" s="620"/>
      <c r="N17" s="620"/>
      <c r="O17" s="620"/>
      <c r="P17" s="620"/>
      <c r="Q17" s="620"/>
      <c r="R17" s="620"/>
      <c r="S17" s="621"/>
      <c r="T17" s="11"/>
      <c r="U17" s="11"/>
      <c r="V17" s="11"/>
      <c r="W17" s="11"/>
      <c r="X17" s="11"/>
      <c r="Y17" s="11"/>
      <c r="Z17" s="11"/>
      <c r="AA17" s="11"/>
      <c r="AB17" s="11"/>
      <c r="AC17" s="8"/>
      <c r="AD17" s="52"/>
      <c r="AE17" s="16"/>
      <c r="AF17" s="16"/>
      <c r="AG17" s="15"/>
      <c r="AH17" s="16"/>
      <c r="AI17" s="15"/>
    </row>
    <row r="18" spans="1:35" s="123" customFormat="1" x14ac:dyDescent="0.2">
      <c r="A18" s="15" t="s">
        <v>72</v>
      </c>
      <c r="B18" s="15"/>
      <c r="C18" s="11"/>
      <c r="D18" s="11"/>
      <c r="E18" s="619"/>
      <c r="F18" s="620"/>
      <c r="G18" s="620"/>
      <c r="H18" s="620"/>
      <c r="I18" s="620"/>
      <c r="J18" s="620"/>
      <c r="K18" s="620"/>
      <c r="L18" s="620"/>
      <c r="M18" s="620"/>
      <c r="N18" s="620"/>
      <c r="O18" s="620"/>
      <c r="P18" s="620"/>
      <c r="Q18" s="620"/>
      <c r="R18" s="620"/>
      <c r="S18" s="621"/>
      <c r="T18" s="11"/>
      <c r="U18" s="11"/>
      <c r="V18" s="11"/>
      <c r="W18" s="11"/>
      <c r="X18" s="11"/>
      <c r="Y18" s="11"/>
      <c r="Z18" s="11"/>
      <c r="AA18" s="11"/>
      <c r="AB18" s="11"/>
      <c r="AC18" s="8"/>
      <c r="AD18" s="52"/>
      <c r="AE18" s="16"/>
      <c r="AF18" s="16"/>
      <c r="AG18" s="15"/>
      <c r="AH18" s="16"/>
      <c r="AI18" s="15"/>
    </row>
    <row r="19" spans="1:35" s="123" customFormat="1" x14ac:dyDescent="0.2">
      <c r="A19" s="15" t="s">
        <v>72</v>
      </c>
      <c r="B19" s="15"/>
      <c r="C19" s="11"/>
      <c r="D19" s="11"/>
      <c r="E19" s="619"/>
      <c r="F19" s="620"/>
      <c r="G19" s="620"/>
      <c r="H19" s="620"/>
      <c r="I19" s="620"/>
      <c r="J19" s="620"/>
      <c r="K19" s="620"/>
      <c r="L19" s="620"/>
      <c r="M19" s="620"/>
      <c r="N19" s="620"/>
      <c r="O19" s="620"/>
      <c r="P19" s="620"/>
      <c r="Q19" s="620"/>
      <c r="R19" s="620"/>
      <c r="S19" s="621"/>
      <c r="T19" s="11"/>
      <c r="U19" s="11"/>
      <c r="V19" s="11"/>
      <c r="W19" s="11"/>
      <c r="X19" s="11"/>
      <c r="Y19" s="11"/>
      <c r="Z19" s="11"/>
      <c r="AA19" s="11"/>
      <c r="AB19" s="11"/>
      <c r="AC19" s="8"/>
      <c r="AD19" s="52"/>
      <c r="AE19" s="16"/>
      <c r="AF19" s="16"/>
      <c r="AG19" s="15"/>
      <c r="AH19" s="16"/>
      <c r="AI19" s="15"/>
    </row>
    <row r="20" spans="1:35" s="123" customFormat="1" x14ac:dyDescent="0.2">
      <c r="A20" s="15" t="s">
        <v>76</v>
      </c>
      <c r="B20" s="15"/>
      <c r="C20" s="11"/>
      <c r="D20" s="11"/>
      <c r="E20" s="619"/>
      <c r="F20" s="620"/>
      <c r="G20" s="620"/>
      <c r="H20" s="620"/>
      <c r="I20" s="620"/>
      <c r="J20" s="620"/>
      <c r="K20" s="620"/>
      <c r="L20" s="620"/>
      <c r="M20" s="620"/>
      <c r="N20" s="620"/>
      <c r="O20" s="620"/>
      <c r="P20" s="620"/>
      <c r="Q20" s="620"/>
      <c r="R20" s="620"/>
      <c r="S20" s="621"/>
      <c r="T20" s="11"/>
      <c r="U20" s="11"/>
      <c r="V20" s="11"/>
      <c r="W20" s="11"/>
      <c r="X20" s="11"/>
      <c r="Y20" s="11"/>
      <c r="Z20" s="11"/>
      <c r="AA20" s="11"/>
      <c r="AB20" s="11"/>
      <c r="AC20" s="8"/>
      <c r="AD20" s="52"/>
      <c r="AE20" s="16"/>
      <c r="AF20" s="16"/>
      <c r="AG20" s="15"/>
      <c r="AH20" s="16"/>
      <c r="AI20" s="15"/>
    </row>
    <row r="21" spans="1:35" s="123" customFormat="1" x14ac:dyDescent="0.2">
      <c r="A21" s="15" t="s">
        <v>72</v>
      </c>
      <c r="B21" s="15"/>
      <c r="C21" s="11"/>
      <c r="D21" s="11"/>
      <c r="E21" s="619"/>
      <c r="F21" s="620"/>
      <c r="G21" s="620"/>
      <c r="H21" s="620"/>
      <c r="I21" s="620"/>
      <c r="J21" s="620"/>
      <c r="K21" s="620"/>
      <c r="L21" s="620"/>
      <c r="M21" s="620"/>
      <c r="N21" s="620"/>
      <c r="O21" s="620"/>
      <c r="P21" s="620"/>
      <c r="Q21" s="620"/>
      <c r="R21" s="620"/>
      <c r="S21" s="621"/>
      <c r="T21" s="11"/>
      <c r="U21" s="11"/>
      <c r="V21" s="11"/>
      <c r="W21" s="11"/>
      <c r="X21" s="11"/>
      <c r="Y21" s="11"/>
      <c r="Z21" s="11"/>
      <c r="AA21" s="11"/>
      <c r="AB21" s="11"/>
      <c r="AC21" s="8"/>
      <c r="AD21" s="52"/>
      <c r="AE21" s="16"/>
      <c r="AF21" s="16"/>
      <c r="AG21" s="15"/>
      <c r="AH21" s="16"/>
      <c r="AI21" s="15"/>
    </row>
    <row r="22" spans="1:35" s="123" customFormat="1" x14ac:dyDescent="0.2">
      <c r="A22" s="15" t="s">
        <v>72</v>
      </c>
      <c r="B22" s="15"/>
      <c r="C22" s="11"/>
      <c r="D22" s="11"/>
      <c r="E22" s="619"/>
      <c r="F22" s="620"/>
      <c r="G22" s="620"/>
      <c r="H22" s="620"/>
      <c r="I22" s="620"/>
      <c r="J22" s="620"/>
      <c r="K22" s="620"/>
      <c r="L22" s="620"/>
      <c r="M22" s="620"/>
      <c r="N22" s="620"/>
      <c r="O22" s="620"/>
      <c r="P22" s="620"/>
      <c r="Q22" s="620"/>
      <c r="R22" s="620"/>
      <c r="S22" s="621"/>
      <c r="T22" s="11"/>
      <c r="U22" s="11"/>
      <c r="V22" s="11"/>
      <c r="W22" s="11"/>
      <c r="X22" s="11"/>
      <c r="Y22" s="11"/>
      <c r="Z22" s="11"/>
      <c r="AA22" s="11"/>
      <c r="AB22" s="11"/>
      <c r="AC22" s="8"/>
      <c r="AD22" s="52"/>
      <c r="AE22" s="16"/>
      <c r="AF22" s="16"/>
      <c r="AG22" s="15"/>
      <c r="AH22" s="16"/>
      <c r="AI22" s="15"/>
    </row>
    <row r="23" spans="1:35" s="123" customFormat="1" x14ac:dyDescent="0.2">
      <c r="A23" s="15" t="s">
        <v>77</v>
      </c>
      <c r="B23" s="15"/>
      <c r="C23" s="11"/>
      <c r="D23" s="11"/>
      <c r="E23" s="619"/>
      <c r="F23" s="620"/>
      <c r="G23" s="620"/>
      <c r="H23" s="620"/>
      <c r="I23" s="620"/>
      <c r="J23" s="620"/>
      <c r="K23" s="620"/>
      <c r="L23" s="620"/>
      <c r="M23" s="620"/>
      <c r="N23" s="620"/>
      <c r="O23" s="620"/>
      <c r="P23" s="620"/>
      <c r="Q23" s="620"/>
      <c r="R23" s="620"/>
      <c r="S23" s="621"/>
      <c r="T23" s="11"/>
      <c r="U23" s="11"/>
      <c r="V23" s="11"/>
      <c r="W23" s="11"/>
      <c r="X23" s="11"/>
      <c r="Y23" s="11"/>
      <c r="Z23" s="11"/>
      <c r="AA23" s="11"/>
      <c r="AB23" s="11"/>
      <c r="AC23" s="8"/>
      <c r="AD23" s="52"/>
      <c r="AE23" s="16"/>
      <c r="AF23" s="16"/>
      <c r="AG23" s="15"/>
      <c r="AH23" s="16"/>
      <c r="AI23" s="15"/>
    </row>
    <row r="24" spans="1:35" s="123" customFormat="1" x14ac:dyDescent="0.2">
      <c r="A24" s="15" t="s">
        <v>72</v>
      </c>
      <c r="B24" s="15"/>
      <c r="C24" s="11"/>
      <c r="D24" s="11"/>
      <c r="E24" s="619"/>
      <c r="F24" s="620"/>
      <c r="G24" s="620"/>
      <c r="H24" s="620"/>
      <c r="I24" s="620"/>
      <c r="J24" s="620"/>
      <c r="K24" s="620"/>
      <c r="L24" s="620"/>
      <c r="M24" s="620"/>
      <c r="N24" s="620"/>
      <c r="O24" s="620"/>
      <c r="P24" s="620"/>
      <c r="Q24" s="620"/>
      <c r="R24" s="620"/>
      <c r="S24" s="621"/>
      <c r="T24" s="11"/>
      <c r="U24" s="11"/>
      <c r="V24" s="11"/>
      <c r="W24" s="11"/>
      <c r="X24" s="11"/>
      <c r="Y24" s="11"/>
      <c r="Z24" s="11"/>
      <c r="AA24" s="11"/>
      <c r="AB24" s="11"/>
      <c r="AC24" s="8"/>
      <c r="AD24" s="52"/>
      <c r="AE24" s="16"/>
      <c r="AF24" s="16"/>
      <c r="AG24" s="15"/>
      <c r="AH24" s="16"/>
      <c r="AI24" s="15"/>
    </row>
    <row r="25" spans="1:35" s="123" customFormat="1" x14ac:dyDescent="0.2">
      <c r="A25" s="15" t="s">
        <v>72</v>
      </c>
      <c r="B25" s="15"/>
      <c r="C25" s="11"/>
      <c r="D25" s="11"/>
      <c r="E25" s="619"/>
      <c r="F25" s="620"/>
      <c r="G25" s="620"/>
      <c r="H25" s="620"/>
      <c r="I25" s="620"/>
      <c r="J25" s="620"/>
      <c r="K25" s="620"/>
      <c r="L25" s="620"/>
      <c r="M25" s="620"/>
      <c r="N25" s="620"/>
      <c r="O25" s="620"/>
      <c r="P25" s="620"/>
      <c r="Q25" s="620"/>
      <c r="R25" s="620"/>
      <c r="S25" s="621"/>
      <c r="T25" s="11"/>
      <c r="U25" s="11"/>
      <c r="V25" s="11"/>
      <c r="W25" s="11"/>
      <c r="X25" s="11"/>
      <c r="Y25" s="11"/>
      <c r="Z25" s="11"/>
      <c r="AA25" s="11"/>
      <c r="AB25" s="11"/>
      <c r="AC25" s="8"/>
      <c r="AD25" s="52"/>
      <c r="AE25" s="16"/>
      <c r="AF25" s="16"/>
      <c r="AG25" s="15"/>
      <c r="AH25" s="16"/>
      <c r="AI25" s="15"/>
    </row>
    <row r="26" spans="1:35" s="123" customFormat="1" x14ac:dyDescent="0.2">
      <c r="A26" s="15" t="s">
        <v>78</v>
      </c>
      <c r="B26" s="15"/>
      <c r="C26" s="11"/>
      <c r="D26" s="11"/>
      <c r="E26" s="619"/>
      <c r="F26" s="620"/>
      <c r="G26" s="620"/>
      <c r="H26" s="620"/>
      <c r="I26" s="620"/>
      <c r="J26" s="620"/>
      <c r="K26" s="620"/>
      <c r="L26" s="620"/>
      <c r="M26" s="620"/>
      <c r="N26" s="620"/>
      <c r="O26" s="620"/>
      <c r="P26" s="620"/>
      <c r="Q26" s="620"/>
      <c r="R26" s="620"/>
      <c r="S26" s="621"/>
      <c r="T26" s="11"/>
      <c r="U26" s="11"/>
      <c r="V26" s="11"/>
      <c r="W26" s="11"/>
      <c r="X26" s="11"/>
      <c r="Y26" s="11"/>
      <c r="Z26" s="11"/>
      <c r="AA26" s="11"/>
      <c r="AB26" s="11"/>
      <c r="AC26" s="8"/>
      <c r="AD26" s="52"/>
      <c r="AE26" s="16"/>
      <c r="AF26" s="16"/>
      <c r="AG26" s="15"/>
      <c r="AH26" s="16"/>
      <c r="AI26" s="15"/>
    </row>
    <row r="27" spans="1:35" s="123" customFormat="1" x14ac:dyDescent="0.2">
      <c r="A27" s="15" t="s">
        <v>72</v>
      </c>
      <c r="B27" s="15"/>
      <c r="C27" s="11"/>
      <c r="D27" s="11"/>
      <c r="E27" s="619"/>
      <c r="F27" s="620"/>
      <c r="G27" s="620"/>
      <c r="H27" s="620"/>
      <c r="I27" s="620"/>
      <c r="J27" s="620"/>
      <c r="K27" s="620"/>
      <c r="L27" s="620"/>
      <c r="M27" s="620"/>
      <c r="N27" s="620"/>
      <c r="O27" s="620"/>
      <c r="P27" s="620"/>
      <c r="Q27" s="620"/>
      <c r="R27" s="620"/>
      <c r="S27" s="621"/>
      <c r="T27" s="11"/>
      <c r="U27" s="11"/>
      <c r="V27" s="11"/>
      <c r="W27" s="11"/>
      <c r="X27" s="11"/>
      <c r="Y27" s="11"/>
      <c r="Z27" s="11"/>
      <c r="AA27" s="11"/>
      <c r="AB27" s="11"/>
      <c r="AC27" s="8"/>
      <c r="AD27" s="52"/>
      <c r="AE27" s="16"/>
      <c r="AF27" s="16"/>
      <c r="AG27" s="15"/>
      <c r="AH27" s="16"/>
      <c r="AI27" s="15"/>
    </row>
    <row r="28" spans="1:35" s="123" customFormat="1" x14ac:dyDescent="0.2">
      <c r="A28" s="15" t="s">
        <v>72</v>
      </c>
      <c r="B28" s="15"/>
      <c r="C28" s="11"/>
      <c r="D28" s="11"/>
      <c r="E28" s="619"/>
      <c r="F28" s="620"/>
      <c r="G28" s="620"/>
      <c r="H28" s="620"/>
      <c r="I28" s="620"/>
      <c r="J28" s="620"/>
      <c r="K28" s="620"/>
      <c r="L28" s="620"/>
      <c r="M28" s="620"/>
      <c r="N28" s="620"/>
      <c r="O28" s="620"/>
      <c r="P28" s="620"/>
      <c r="Q28" s="620"/>
      <c r="R28" s="620"/>
      <c r="S28" s="621"/>
      <c r="T28" s="11"/>
      <c r="U28" s="11"/>
      <c r="V28" s="11"/>
      <c r="W28" s="11"/>
      <c r="X28" s="11"/>
      <c r="Y28" s="11"/>
      <c r="Z28" s="11"/>
      <c r="AA28" s="11"/>
      <c r="AB28" s="11"/>
      <c r="AC28" s="8"/>
      <c r="AD28" s="52"/>
      <c r="AE28" s="16"/>
      <c r="AF28" s="16"/>
      <c r="AG28" s="15"/>
      <c r="AH28" s="16"/>
      <c r="AI28" s="15"/>
    </row>
    <row r="29" spans="1:35" s="123" customFormat="1" x14ac:dyDescent="0.2">
      <c r="A29" s="15" t="s">
        <v>79</v>
      </c>
      <c r="B29" s="15"/>
      <c r="C29" s="11"/>
      <c r="D29" s="11"/>
      <c r="E29" s="619"/>
      <c r="F29" s="620"/>
      <c r="G29" s="620"/>
      <c r="H29" s="620"/>
      <c r="I29" s="620"/>
      <c r="J29" s="620"/>
      <c r="K29" s="620"/>
      <c r="L29" s="620"/>
      <c r="M29" s="620"/>
      <c r="N29" s="620"/>
      <c r="O29" s="620"/>
      <c r="P29" s="620"/>
      <c r="Q29" s="620"/>
      <c r="R29" s="620"/>
      <c r="S29" s="621"/>
      <c r="T29" s="11"/>
      <c r="U29" s="11"/>
      <c r="V29" s="11"/>
      <c r="W29" s="11"/>
      <c r="X29" s="11"/>
      <c r="Y29" s="11"/>
      <c r="Z29" s="11"/>
      <c r="AA29" s="11"/>
      <c r="AB29" s="11"/>
      <c r="AC29" s="8"/>
      <c r="AD29" s="52"/>
      <c r="AE29" s="16"/>
      <c r="AF29" s="16"/>
      <c r="AG29" s="15"/>
      <c r="AH29" s="16"/>
      <c r="AI29" s="15"/>
    </row>
    <row r="30" spans="1:35" s="123" customFormat="1" x14ac:dyDescent="0.2">
      <c r="A30" s="15" t="s">
        <v>72</v>
      </c>
      <c r="B30" s="15"/>
      <c r="C30" s="11"/>
      <c r="D30" s="11"/>
      <c r="E30" s="619"/>
      <c r="F30" s="620"/>
      <c r="G30" s="620"/>
      <c r="H30" s="620"/>
      <c r="I30" s="620"/>
      <c r="J30" s="620"/>
      <c r="K30" s="620"/>
      <c r="L30" s="620"/>
      <c r="M30" s="620"/>
      <c r="N30" s="620"/>
      <c r="O30" s="620"/>
      <c r="P30" s="620"/>
      <c r="Q30" s="620"/>
      <c r="R30" s="620"/>
      <c r="S30" s="621"/>
      <c r="T30" s="11"/>
      <c r="U30" s="11"/>
      <c r="V30" s="11"/>
      <c r="W30" s="11"/>
      <c r="X30" s="11"/>
      <c r="Y30" s="11"/>
      <c r="Z30" s="11"/>
      <c r="AA30" s="11"/>
      <c r="AB30" s="11"/>
      <c r="AC30" s="8"/>
      <c r="AD30" s="52"/>
      <c r="AE30" s="16"/>
      <c r="AF30" s="16"/>
      <c r="AG30" s="15"/>
      <c r="AH30" s="16"/>
      <c r="AI30" s="15"/>
    </row>
    <row r="31" spans="1:35" s="123" customFormat="1" x14ac:dyDescent="0.2">
      <c r="A31" s="15" t="s">
        <v>72</v>
      </c>
      <c r="B31" s="15"/>
      <c r="C31" s="11"/>
      <c r="D31" s="11"/>
      <c r="E31" s="619"/>
      <c r="F31" s="620"/>
      <c r="G31" s="620"/>
      <c r="H31" s="620"/>
      <c r="I31" s="620"/>
      <c r="J31" s="620"/>
      <c r="K31" s="620"/>
      <c r="L31" s="620"/>
      <c r="M31" s="620"/>
      <c r="N31" s="620"/>
      <c r="O31" s="620"/>
      <c r="P31" s="620"/>
      <c r="Q31" s="620"/>
      <c r="R31" s="620"/>
      <c r="S31" s="621"/>
      <c r="T31" s="11"/>
      <c r="U31" s="11"/>
      <c r="V31" s="11"/>
      <c r="W31" s="11"/>
      <c r="X31" s="11"/>
      <c r="Y31" s="11"/>
      <c r="Z31" s="11"/>
      <c r="AA31" s="11"/>
      <c r="AB31" s="11"/>
      <c r="AC31" s="8"/>
      <c r="AD31" s="52"/>
      <c r="AE31" s="16"/>
      <c r="AF31" s="16"/>
      <c r="AG31" s="15"/>
      <c r="AH31" s="16"/>
      <c r="AI31" s="15"/>
    </row>
    <row r="32" spans="1:35" s="123" customFormat="1" x14ac:dyDescent="0.2">
      <c r="A32" s="15" t="s">
        <v>80</v>
      </c>
      <c r="B32" s="15"/>
      <c r="C32" s="11"/>
      <c r="D32" s="11"/>
      <c r="E32" s="619"/>
      <c r="F32" s="620"/>
      <c r="G32" s="620"/>
      <c r="H32" s="620"/>
      <c r="I32" s="620"/>
      <c r="J32" s="620"/>
      <c r="K32" s="620"/>
      <c r="L32" s="620"/>
      <c r="M32" s="620"/>
      <c r="N32" s="620"/>
      <c r="O32" s="620"/>
      <c r="P32" s="620"/>
      <c r="Q32" s="620"/>
      <c r="R32" s="620"/>
      <c r="S32" s="621"/>
      <c r="T32" s="11"/>
      <c r="U32" s="11"/>
      <c r="V32" s="11"/>
      <c r="W32" s="11"/>
      <c r="X32" s="11"/>
      <c r="Y32" s="11"/>
      <c r="Z32" s="11"/>
      <c r="AA32" s="11"/>
      <c r="AB32" s="11"/>
      <c r="AC32" s="8"/>
      <c r="AD32" s="52"/>
      <c r="AE32" s="16"/>
      <c r="AF32" s="16"/>
      <c r="AG32" s="15"/>
      <c r="AH32" s="16"/>
      <c r="AI32" s="15"/>
    </row>
    <row r="33" spans="1:35" s="123" customFormat="1" x14ac:dyDescent="0.2">
      <c r="A33" s="15" t="s">
        <v>72</v>
      </c>
      <c r="B33" s="15"/>
      <c r="C33" s="11"/>
      <c r="D33" s="11"/>
      <c r="E33" s="619"/>
      <c r="F33" s="620"/>
      <c r="G33" s="620"/>
      <c r="H33" s="620"/>
      <c r="I33" s="620"/>
      <c r="J33" s="620"/>
      <c r="K33" s="620"/>
      <c r="L33" s="620"/>
      <c r="M33" s="620"/>
      <c r="N33" s="620"/>
      <c r="O33" s="620"/>
      <c r="P33" s="620"/>
      <c r="Q33" s="620"/>
      <c r="R33" s="620"/>
      <c r="S33" s="621"/>
      <c r="T33" s="11"/>
      <c r="U33" s="11"/>
      <c r="V33" s="11"/>
      <c r="W33" s="11"/>
      <c r="X33" s="11"/>
      <c r="Y33" s="11"/>
      <c r="Z33" s="11"/>
      <c r="AA33" s="11"/>
      <c r="AB33" s="11"/>
      <c r="AC33" s="8"/>
      <c r="AD33" s="52"/>
      <c r="AE33" s="16"/>
      <c r="AF33" s="16"/>
      <c r="AG33" s="15"/>
      <c r="AH33" s="16"/>
      <c r="AI33" s="15"/>
    </row>
    <row r="34" spans="1:35" s="123" customFormat="1" x14ac:dyDescent="0.2">
      <c r="A34" s="15" t="s">
        <v>72</v>
      </c>
      <c r="B34" s="15"/>
      <c r="C34" s="11"/>
      <c r="D34" s="11"/>
      <c r="E34" s="11"/>
      <c r="F34" s="11"/>
      <c r="G34" s="11"/>
      <c r="H34" s="11"/>
      <c r="I34" s="11"/>
      <c r="J34" s="11"/>
      <c r="K34" s="11"/>
      <c r="L34" s="11"/>
      <c r="M34" s="11"/>
      <c r="N34" s="8"/>
      <c r="O34" s="52"/>
      <c r="P34" s="16"/>
      <c r="Q34" s="15"/>
      <c r="R34" s="11"/>
      <c r="S34" s="11"/>
      <c r="T34" s="11"/>
      <c r="U34" s="11"/>
      <c r="V34" s="11"/>
      <c r="W34" s="11"/>
      <c r="X34" s="11"/>
      <c r="Y34" s="11"/>
      <c r="Z34" s="11"/>
      <c r="AA34" s="11"/>
      <c r="AB34" s="11"/>
      <c r="AC34" s="8"/>
      <c r="AD34" s="52"/>
      <c r="AE34" s="16"/>
      <c r="AF34" s="16"/>
      <c r="AG34" s="15"/>
      <c r="AH34" s="16"/>
      <c r="AI34" s="15"/>
    </row>
    <row r="35" spans="1:35" s="123" customFormat="1" x14ac:dyDescent="0.2">
      <c r="A35" s="15" t="s">
        <v>81</v>
      </c>
      <c r="B35" s="15"/>
      <c r="C35" s="11"/>
      <c r="D35" s="11"/>
      <c r="E35" s="11"/>
      <c r="F35" s="11"/>
      <c r="G35" s="11"/>
      <c r="H35" s="11"/>
      <c r="I35" s="11"/>
      <c r="J35" s="11"/>
      <c r="K35" s="11"/>
      <c r="L35" s="11"/>
      <c r="M35" s="11"/>
      <c r="N35" s="8"/>
      <c r="O35" s="52"/>
      <c r="P35" s="16"/>
      <c r="Q35" s="15"/>
      <c r="R35" s="11"/>
      <c r="S35" s="11"/>
      <c r="T35" s="11"/>
      <c r="U35" s="11"/>
      <c r="V35" s="11"/>
      <c r="W35" s="11"/>
      <c r="X35" s="11"/>
      <c r="Y35" s="11"/>
      <c r="Z35" s="11"/>
      <c r="AA35" s="11"/>
      <c r="AB35" s="11"/>
      <c r="AC35" s="8"/>
      <c r="AD35" s="52"/>
      <c r="AE35" s="16"/>
      <c r="AF35" s="16"/>
      <c r="AG35" s="15"/>
      <c r="AH35" s="16"/>
      <c r="AI35" s="15"/>
    </row>
    <row r="36" spans="1:35" s="123" customFormat="1" x14ac:dyDescent="0.2">
      <c r="A36" s="15" t="s">
        <v>72</v>
      </c>
      <c r="B36" s="15"/>
      <c r="C36" s="11"/>
      <c r="D36" s="11"/>
      <c r="E36" s="11"/>
      <c r="F36" s="11"/>
      <c r="G36" s="11"/>
      <c r="H36" s="11"/>
      <c r="I36" s="11"/>
      <c r="J36" s="11"/>
      <c r="K36" s="11"/>
      <c r="L36" s="11"/>
      <c r="M36" s="11"/>
      <c r="N36" s="8"/>
      <c r="O36" s="52"/>
      <c r="P36" s="16"/>
      <c r="Q36" s="15"/>
      <c r="R36" s="11"/>
      <c r="S36" s="11"/>
      <c r="T36" s="11"/>
      <c r="U36" s="11"/>
      <c r="V36" s="11"/>
      <c r="W36" s="11"/>
      <c r="X36" s="11"/>
      <c r="Y36" s="11"/>
      <c r="Z36" s="11"/>
      <c r="AA36" s="11"/>
      <c r="AB36" s="11"/>
      <c r="AC36" s="8"/>
      <c r="AD36" s="52"/>
      <c r="AE36" s="16"/>
      <c r="AF36" s="16"/>
      <c r="AG36" s="15"/>
      <c r="AH36" s="16"/>
      <c r="AI36" s="15"/>
    </row>
    <row r="37" spans="1:35" s="123" customFormat="1" x14ac:dyDescent="0.2">
      <c r="A37" s="15" t="s">
        <v>72</v>
      </c>
      <c r="B37" s="15"/>
      <c r="C37" s="11"/>
      <c r="D37" s="11"/>
      <c r="E37" s="11"/>
      <c r="F37" s="11"/>
      <c r="G37" s="11"/>
      <c r="H37" s="11"/>
      <c r="I37" s="11"/>
      <c r="J37" s="11"/>
      <c r="K37" s="11"/>
      <c r="L37" s="11"/>
      <c r="M37" s="11"/>
      <c r="N37" s="8"/>
      <c r="O37" s="52"/>
      <c r="P37" s="16"/>
      <c r="Q37" s="15"/>
      <c r="R37" s="11"/>
      <c r="S37" s="11"/>
      <c r="T37" s="11"/>
      <c r="U37" s="11"/>
      <c r="V37" s="11"/>
      <c r="W37" s="11"/>
      <c r="X37" s="11"/>
      <c r="Y37" s="11"/>
      <c r="Z37" s="11"/>
      <c r="AA37" s="11"/>
      <c r="AB37" s="11"/>
      <c r="AC37" s="8"/>
      <c r="AD37" s="52"/>
      <c r="AE37" s="16"/>
      <c r="AF37" s="16"/>
      <c r="AG37" s="15"/>
      <c r="AH37" s="16"/>
      <c r="AI37" s="15"/>
    </row>
    <row r="38" spans="1:35" s="123" customFormat="1" x14ac:dyDescent="0.2">
      <c r="A38" s="15" t="s">
        <v>27</v>
      </c>
      <c r="B38" s="15"/>
      <c r="C38" s="11"/>
      <c r="D38" s="11"/>
      <c r="E38" s="11"/>
      <c r="F38" s="11"/>
      <c r="G38" s="11"/>
      <c r="H38" s="11"/>
      <c r="I38" s="11"/>
      <c r="J38" s="11"/>
      <c r="K38" s="11"/>
      <c r="L38" s="11"/>
      <c r="M38" s="11"/>
      <c r="N38" s="8"/>
      <c r="O38" s="52"/>
      <c r="P38" s="16"/>
      <c r="Q38" s="15"/>
      <c r="R38" s="11"/>
      <c r="S38" s="11"/>
      <c r="T38" s="11"/>
      <c r="U38" s="11"/>
      <c r="V38" s="11"/>
      <c r="W38" s="11"/>
      <c r="X38" s="11"/>
      <c r="Y38" s="11"/>
      <c r="Z38" s="11"/>
      <c r="AA38" s="11"/>
      <c r="AB38" s="11"/>
      <c r="AC38" s="8"/>
      <c r="AD38" s="52"/>
      <c r="AE38" s="16"/>
      <c r="AF38" s="16"/>
      <c r="AG38" s="15"/>
      <c r="AH38" s="16"/>
      <c r="AI38" s="15"/>
    </row>
    <row r="39" spans="1:35" s="123" customFormat="1" x14ac:dyDescent="0.2">
      <c r="A39" s="15" t="s">
        <v>82</v>
      </c>
      <c r="B39" s="15"/>
      <c r="C39" s="11"/>
      <c r="D39" s="11"/>
      <c r="E39" s="11"/>
      <c r="F39" s="11"/>
      <c r="G39" s="11"/>
      <c r="H39" s="11"/>
      <c r="I39" s="11"/>
      <c r="J39" s="11"/>
      <c r="K39" s="11"/>
      <c r="L39" s="11"/>
      <c r="M39" s="11"/>
      <c r="N39" s="8"/>
      <c r="O39" s="52"/>
      <c r="P39" s="16"/>
      <c r="Q39" s="15"/>
      <c r="R39" s="11"/>
      <c r="S39" s="11"/>
      <c r="T39" s="11"/>
      <c r="U39" s="11"/>
      <c r="V39" s="11"/>
      <c r="W39" s="11"/>
      <c r="X39" s="11"/>
      <c r="Y39" s="11"/>
      <c r="Z39" s="11"/>
      <c r="AA39" s="11"/>
      <c r="AB39" s="11"/>
      <c r="AC39" s="8"/>
      <c r="AD39" s="52"/>
      <c r="AE39" s="16"/>
      <c r="AF39" s="16"/>
      <c r="AG39" s="15"/>
      <c r="AH39" s="16"/>
      <c r="AI39" s="15"/>
    </row>
    <row r="40" spans="1:35" s="123" customFormat="1" x14ac:dyDescent="0.2">
      <c r="A40" s="15" t="s">
        <v>83</v>
      </c>
      <c r="B40" s="15"/>
      <c r="C40" s="11"/>
      <c r="D40" s="11"/>
      <c r="E40" s="11"/>
      <c r="F40" s="11"/>
      <c r="G40" s="11"/>
      <c r="H40" s="11"/>
      <c r="I40" s="11"/>
      <c r="J40" s="11"/>
      <c r="K40" s="11"/>
      <c r="L40" s="11"/>
      <c r="M40" s="11"/>
      <c r="N40" s="8"/>
      <c r="O40" s="52"/>
      <c r="P40" s="16"/>
      <c r="Q40" s="15"/>
      <c r="R40" s="11"/>
      <c r="S40" s="11"/>
      <c r="T40" s="11"/>
      <c r="U40" s="11"/>
      <c r="V40" s="11"/>
      <c r="W40" s="11"/>
      <c r="X40" s="11"/>
      <c r="Y40" s="11"/>
      <c r="Z40" s="11"/>
      <c r="AA40" s="11"/>
      <c r="AB40" s="11"/>
      <c r="AC40" s="8"/>
      <c r="AD40" s="52"/>
      <c r="AE40" s="16"/>
      <c r="AF40" s="16"/>
      <c r="AG40" s="15"/>
      <c r="AH40" s="16"/>
      <c r="AI40" s="15"/>
    </row>
    <row r="41" spans="1:35" s="123" customFormat="1" x14ac:dyDescent="0.2">
      <c r="A41" s="15" t="s">
        <v>83</v>
      </c>
      <c r="B41" s="15"/>
      <c r="C41" s="11"/>
      <c r="D41" s="11"/>
      <c r="E41" s="11"/>
      <c r="F41" s="11"/>
      <c r="G41" s="11"/>
      <c r="H41" s="11"/>
      <c r="I41" s="11"/>
      <c r="J41" s="11"/>
      <c r="K41" s="11"/>
      <c r="L41" s="11"/>
      <c r="M41" s="11"/>
      <c r="N41" s="8"/>
      <c r="O41" s="52"/>
      <c r="P41" s="16"/>
      <c r="Q41" s="15"/>
      <c r="R41" s="11"/>
      <c r="S41" s="11"/>
      <c r="T41" s="11"/>
      <c r="U41" s="11"/>
      <c r="V41" s="11"/>
      <c r="W41" s="11"/>
      <c r="X41" s="11"/>
      <c r="Y41" s="11"/>
      <c r="Z41" s="11"/>
      <c r="AA41" s="11"/>
      <c r="AB41" s="11"/>
      <c r="AC41" s="8"/>
      <c r="AD41" s="52"/>
      <c r="AE41" s="16"/>
      <c r="AF41" s="16"/>
      <c r="AG41" s="15"/>
      <c r="AH41" s="16"/>
      <c r="AI41" s="15"/>
    </row>
    <row r="42" spans="1:35" s="123" customFormat="1" x14ac:dyDescent="0.2">
      <c r="A42" s="15" t="s">
        <v>84</v>
      </c>
      <c r="B42" s="15"/>
      <c r="C42" s="11"/>
      <c r="D42" s="11"/>
      <c r="E42" s="11"/>
      <c r="F42" s="11"/>
      <c r="G42" s="11"/>
      <c r="H42" s="11"/>
      <c r="I42" s="11"/>
      <c r="J42" s="11"/>
      <c r="K42" s="11"/>
      <c r="L42" s="11"/>
      <c r="M42" s="11"/>
      <c r="N42" s="8"/>
      <c r="O42" s="52"/>
      <c r="P42" s="16"/>
      <c r="Q42" s="15"/>
      <c r="R42" s="11"/>
      <c r="S42" s="11"/>
      <c r="T42" s="11"/>
      <c r="U42" s="11"/>
      <c r="V42" s="11"/>
      <c r="W42" s="11"/>
      <c r="X42" s="11"/>
      <c r="Y42" s="11"/>
      <c r="Z42" s="11"/>
      <c r="AA42" s="11"/>
      <c r="AB42" s="11"/>
      <c r="AC42" s="8"/>
      <c r="AD42" s="52"/>
      <c r="AE42" s="16"/>
      <c r="AF42" s="16"/>
      <c r="AG42" s="15"/>
      <c r="AH42" s="16"/>
      <c r="AI42" s="15"/>
    </row>
    <row r="43" spans="1:35" s="123" customFormat="1" x14ac:dyDescent="0.2">
      <c r="A43" s="15" t="s">
        <v>83</v>
      </c>
      <c r="B43" s="15"/>
      <c r="C43" s="11"/>
      <c r="D43" s="11"/>
      <c r="E43" s="11"/>
      <c r="F43" s="11"/>
      <c r="G43" s="11"/>
      <c r="H43" s="11"/>
      <c r="I43" s="11"/>
      <c r="J43" s="11"/>
      <c r="K43" s="11"/>
      <c r="L43" s="11"/>
      <c r="M43" s="11"/>
      <c r="N43" s="8"/>
      <c r="O43" s="52"/>
      <c r="P43" s="16"/>
      <c r="Q43" s="15"/>
      <c r="R43" s="11"/>
      <c r="S43" s="11"/>
      <c r="T43" s="11"/>
      <c r="U43" s="11"/>
      <c r="V43" s="11"/>
      <c r="W43" s="11"/>
      <c r="X43" s="11"/>
      <c r="Y43" s="11"/>
      <c r="Z43" s="11"/>
      <c r="AA43" s="11"/>
      <c r="AB43" s="11"/>
      <c r="AC43" s="8"/>
      <c r="AD43" s="52"/>
      <c r="AE43" s="16"/>
      <c r="AF43" s="16"/>
      <c r="AG43" s="15"/>
      <c r="AH43" s="16"/>
      <c r="AI43" s="15"/>
    </row>
    <row r="44" spans="1:35" s="123" customFormat="1" x14ac:dyDescent="0.2">
      <c r="A44" s="15" t="s">
        <v>85</v>
      </c>
      <c r="B44" s="15"/>
      <c r="C44" s="11"/>
      <c r="D44" s="11"/>
      <c r="E44" s="11"/>
      <c r="F44" s="11"/>
      <c r="G44" s="11"/>
      <c r="H44" s="11"/>
      <c r="I44" s="11"/>
      <c r="J44" s="11"/>
      <c r="K44" s="11"/>
      <c r="L44" s="11"/>
      <c r="M44" s="11"/>
      <c r="N44" s="8"/>
      <c r="O44" s="52"/>
      <c r="P44" s="16"/>
      <c r="Q44" s="15"/>
      <c r="R44" s="11"/>
      <c r="S44" s="11"/>
      <c r="T44" s="11"/>
      <c r="U44" s="11"/>
      <c r="V44" s="11"/>
      <c r="W44" s="11"/>
      <c r="X44" s="11"/>
      <c r="Y44" s="11"/>
      <c r="Z44" s="11"/>
      <c r="AA44" s="11"/>
      <c r="AB44" s="11"/>
      <c r="AC44" s="8"/>
      <c r="AD44" s="52"/>
      <c r="AE44" s="16"/>
      <c r="AF44" s="16"/>
      <c r="AG44" s="15"/>
      <c r="AH44" s="16"/>
      <c r="AI44" s="15"/>
    </row>
    <row r="45" spans="1:35" s="123" customFormat="1" x14ac:dyDescent="0.2">
      <c r="A45" s="15" t="s">
        <v>83</v>
      </c>
      <c r="B45" s="15"/>
      <c r="C45" s="11"/>
      <c r="D45" s="11"/>
      <c r="E45" s="11"/>
      <c r="F45" s="11"/>
      <c r="G45" s="11"/>
      <c r="H45" s="11"/>
      <c r="I45" s="11"/>
      <c r="J45" s="11"/>
      <c r="K45" s="11"/>
      <c r="L45" s="11"/>
      <c r="M45" s="11"/>
      <c r="N45" s="8"/>
      <c r="O45" s="52"/>
      <c r="P45" s="16"/>
      <c r="Q45" s="15"/>
      <c r="R45" s="11"/>
      <c r="S45" s="11"/>
      <c r="T45" s="11"/>
      <c r="U45" s="11"/>
      <c r="V45" s="11"/>
      <c r="W45" s="11"/>
      <c r="X45" s="11"/>
      <c r="Y45" s="11"/>
      <c r="Z45" s="11"/>
      <c r="AA45" s="11"/>
      <c r="AB45" s="11"/>
      <c r="AC45" s="8"/>
      <c r="AD45" s="52"/>
      <c r="AE45" s="16"/>
      <c r="AF45" s="16"/>
      <c r="AG45" s="15"/>
      <c r="AH45" s="16"/>
      <c r="AI45" s="15"/>
    </row>
    <row r="46" spans="1:35" s="123" customFormat="1" x14ac:dyDescent="0.2">
      <c r="A46" s="15"/>
      <c r="B46" s="15"/>
      <c r="C46" s="11"/>
      <c r="D46" s="11"/>
      <c r="E46" s="11"/>
      <c r="F46" s="11"/>
      <c r="G46" s="11"/>
      <c r="H46" s="11"/>
      <c r="I46" s="11"/>
      <c r="J46" s="11"/>
      <c r="K46" s="11"/>
      <c r="L46" s="11"/>
      <c r="M46" s="11"/>
      <c r="N46" s="8"/>
      <c r="O46" s="52"/>
      <c r="P46" s="16"/>
      <c r="Q46" s="15"/>
      <c r="R46" s="11"/>
      <c r="S46" s="11"/>
      <c r="T46" s="11"/>
      <c r="U46" s="11"/>
      <c r="V46" s="11"/>
      <c r="W46" s="11"/>
      <c r="X46" s="11"/>
      <c r="Y46" s="11"/>
      <c r="Z46" s="11"/>
      <c r="AA46" s="11"/>
      <c r="AB46" s="11"/>
      <c r="AC46" s="8"/>
      <c r="AD46" s="52"/>
      <c r="AE46" s="16"/>
      <c r="AF46" s="16"/>
      <c r="AG46" s="15"/>
      <c r="AH46" s="16"/>
      <c r="AI46" s="15"/>
    </row>
    <row r="47" spans="1:35" s="123" customFormat="1" x14ac:dyDescent="0.2">
      <c r="A47" s="15" t="s">
        <v>86</v>
      </c>
      <c r="B47" s="15"/>
      <c r="C47" s="11"/>
      <c r="D47" s="11"/>
      <c r="E47" s="11"/>
      <c r="F47" s="11"/>
      <c r="G47" s="11"/>
      <c r="H47" s="11"/>
      <c r="I47" s="11"/>
      <c r="J47" s="11"/>
      <c r="K47" s="11"/>
      <c r="L47" s="11"/>
      <c r="M47" s="11"/>
      <c r="N47" s="8"/>
      <c r="O47" s="52"/>
      <c r="P47" s="16"/>
      <c r="Q47" s="15"/>
      <c r="R47" s="11"/>
      <c r="S47" s="11"/>
      <c r="T47" s="11"/>
      <c r="U47" s="11"/>
      <c r="V47" s="11"/>
      <c r="W47" s="11"/>
      <c r="X47" s="11"/>
      <c r="Y47" s="11"/>
      <c r="Z47" s="11"/>
      <c r="AA47" s="11"/>
      <c r="AB47" s="11"/>
      <c r="AC47" s="8"/>
      <c r="AD47" s="52"/>
      <c r="AE47" s="16"/>
      <c r="AF47" s="16"/>
      <c r="AG47" s="15"/>
      <c r="AH47" s="16"/>
      <c r="AI47" s="15"/>
    </row>
    <row r="48" spans="1:35" s="123" customFormat="1" x14ac:dyDescent="0.2">
      <c r="A48" s="15" t="s">
        <v>83</v>
      </c>
      <c r="B48" s="15"/>
      <c r="C48" s="11"/>
      <c r="D48" s="11"/>
      <c r="E48" s="11"/>
      <c r="F48" s="11"/>
      <c r="G48" s="11"/>
      <c r="H48" s="11"/>
      <c r="I48" s="11"/>
      <c r="J48" s="11"/>
      <c r="K48" s="11"/>
      <c r="L48" s="11"/>
      <c r="M48" s="11"/>
      <c r="N48" s="8"/>
      <c r="O48" s="52"/>
      <c r="P48" s="16"/>
      <c r="Q48" s="15"/>
      <c r="R48" s="11"/>
      <c r="S48" s="11"/>
      <c r="T48" s="11"/>
      <c r="U48" s="11"/>
      <c r="V48" s="11"/>
      <c r="W48" s="11"/>
      <c r="X48" s="11"/>
      <c r="Y48" s="11"/>
      <c r="Z48" s="11"/>
      <c r="AA48" s="11"/>
      <c r="AB48" s="11"/>
      <c r="AC48" s="8"/>
      <c r="AD48" s="52"/>
      <c r="AE48" s="16"/>
      <c r="AF48" s="16"/>
      <c r="AG48" s="15"/>
      <c r="AH48" s="16"/>
      <c r="AI48" s="15"/>
    </row>
    <row r="49" spans="1:35" s="123" customFormat="1" x14ac:dyDescent="0.2">
      <c r="A49" s="15"/>
      <c r="B49" s="15"/>
      <c r="C49" s="11"/>
      <c r="D49" s="11"/>
      <c r="E49" s="11"/>
      <c r="F49" s="11"/>
      <c r="G49" s="11"/>
      <c r="H49" s="11"/>
      <c r="I49" s="11"/>
      <c r="J49" s="11"/>
      <c r="K49" s="11"/>
      <c r="L49" s="11"/>
      <c r="M49" s="11"/>
      <c r="N49" s="8"/>
      <c r="O49" s="52"/>
      <c r="P49" s="16"/>
      <c r="Q49" s="15"/>
      <c r="R49" s="11"/>
      <c r="S49" s="11"/>
      <c r="T49" s="11"/>
      <c r="U49" s="11"/>
      <c r="V49" s="11"/>
      <c r="W49" s="11"/>
      <c r="X49" s="11"/>
      <c r="Y49" s="11"/>
      <c r="Z49" s="11"/>
      <c r="AA49" s="11"/>
      <c r="AB49" s="11"/>
      <c r="AC49" s="8"/>
      <c r="AD49" s="52"/>
      <c r="AE49" s="16"/>
      <c r="AF49" s="16"/>
      <c r="AG49" s="15"/>
      <c r="AH49" s="16"/>
      <c r="AI49" s="15"/>
    </row>
    <row r="50" spans="1:35" s="123" customFormat="1" ht="12.75" thickBot="1" x14ac:dyDescent="0.25">
      <c r="A50" s="47"/>
      <c r="B50" s="98"/>
      <c r="C50" s="13"/>
      <c r="D50" s="13"/>
      <c r="E50" s="13"/>
      <c r="F50" s="13"/>
      <c r="G50" s="13"/>
      <c r="H50" s="13"/>
      <c r="I50" s="13"/>
      <c r="J50" s="13"/>
      <c r="K50" s="13"/>
      <c r="L50" s="13"/>
      <c r="M50" s="13"/>
      <c r="N50" s="12"/>
      <c r="O50" s="53"/>
      <c r="P50" s="54"/>
      <c r="Q50" s="98"/>
      <c r="R50" s="13"/>
      <c r="S50" s="13"/>
      <c r="T50" s="13"/>
      <c r="U50" s="13"/>
      <c r="V50" s="13"/>
      <c r="W50" s="13"/>
      <c r="X50" s="13"/>
      <c r="Y50" s="13"/>
      <c r="Z50" s="13"/>
      <c r="AA50" s="13"/>
      <c r="AB50" s="13"/>
      <c r="AC50" s="12"/>
      <c r="AD50" s="53"/>
      <c r="AE50" s="54"/>
      <c r="AF50" s="54"/>
      <c r="AG50" s="98"/>
      <c r="AH50" s="54"/>
      <c r="AI50" s="98"/>
    </row>
    <row r="51" spans="1:35" s="123" customFormat="1" ht="12.75" thickBot="1" x14ac:dyDescent="0.25">
      <c r="A51" s="81" t="s">
        <v>0</v>
      </c>
      <c r="B51" s="99"/>
      <c r="C51" s="97"/>
      <c r="D51" s="55"/>
      <c r="E51" s="55"/>
      <c r="F51" s="55"/>
      <c r="G51" s="55"/>
      <c r="H51" s="55"/>
      <c r="I51" s="55"/>
      <c r="J51" s="55"/>
      <c r="K51" s="55"/>
      <c r="L51" s="55"/>
      <c r="M51" s="55"/>
      <c r="N51" s="59"/>
      <c r="O51" s="71"/>
      <c r="P51" s="7"/>
      <c r="Q51" s="47"/>
      <c r="R51" s="97"/>
      <c r="S51" s="55"/>
      <c r="T51" s="55"/>
      <c r="U51" s="55"/>
      <c r="V51" s="55"/>
      <c r="W51" s="55"/>
      <c r="X51" s="55"/>
      <c r="Y51" s="55"/>
      <c r="Z51" s="55"/>
      <c r="AA51" s="55"/>
      <c r="AB51" s="55"/>
      <c r="AC51" s="59"/>
      <c r="AD51" s="71"/>
      <c r="AE51" s="7"/>
      <c r="AF51" s="7"/>
      <c r="AG51" s="47"/>
      <c r="AH51" s="7"/>
      <c r="AI51" s="47"/>
    </row>
    <row r="52" spans="1:35" x14ac:dyDescent="0.2">
      <c r="A52" s="3" t="s">
        <v>87</v>
      </c>
    </row>
    <row r="53" spans="1:35" x14ac:dyDescent="0.2">
      <c r="A53" s="3" t="s">
        <v>88</v>
      </c>
      <c r="B53" s="79" t="s">
        <v>182</v>
      </c>
    </row>
    <row r="54" spans="1:35" x14ac:dyDescent="0.2">
      <c r="A54" s="3" t="s">
        <v>89</v>
      </c>
      <c r="B54" s="79" t="s">
        <v>90</v>
      </c>
    </row>
    <row r="55" spans="1:35" x14ac:dyDescent="0.2">
      <c r="A55" s="3" t="s">
        <v>91</v>
      </c>
      <c r="B55" s="79" t="s">
        <v>92</v>
      </c>
    </row>
    <row r="56" spans="1:35" x14ac:dyDescent="0.2">
      <c r="A56" s="3" t="s">
        <v>93</v>
      </c>
      <c r="B56" s="79" t="s">
        <v>94</v>
      </c>
    </row>
    <row r="57" spans="1:35" x14ac:dyDescent="0.2">
      <c r="B57" s="79" t="s">
        <v>95</v>
      </c>
    </row>
    <row r="58" spans="1:35" x14ac:dyDescent="0.2">
      <c r="A58" s="3" t="s">
        <v>96</v>
      </c>
      <c r="B58" s="79" t="s">
        <v>173</v>
      </c>
    </row>
    <row r="59" spans="1:35" x14ac:dyDescent="0.2">
      <c r="B59" s="79" t="s">
        <v>97</v>
      </c>
    </row>
    <row r="60" spans="1:35" x14ac:dyDescent="0.2">
      <c r="B60" s="79" t="s">
        <v>98</v>
      </c>
    </row>
    <row r="61" spans="1:35" x14ac:dyDescent="0.2">
      <c r="B61" s="79" t="s">
        <v>99</v>
      </c>
    </row>
    <row r="62" spans="1:35" x14ac:dyDescent="0.2">
      <c r="A62" s="91" t="s">
        <v>207</v>
      </c>
      <c r="B62" s="91" t="s">
        <v>208</v>
      </c>
    </row>
    <row r="63" spans="1:35" s="79" customFormat="1" x14ac:dyDescent="0.2">
      <c r="A63" s="91" t="s">
        <v>209</v>
      </c>
      <c r="B63" s="79" t="s">
        <v>178</v>
      </c>
      <c r="F63" s="91"/>
      <c r="G63" s="91"/>
      <c r="H63" s="91"/>
      <c r="I63" s="91"/>
      <c r="U63" s="91"/>
      <c r="V63" s="91"/>
      <c r="W63" s="91"/>
      <c r="X63" s="91"/>
      <c r="AF63" s="123"/>
      <c r="AG63" s="123"/>
    </row>
    <row r="64" spans="1:35" x14ac:dyDescent="0.2">
      <c r="A64" s="91" t="s">
        <v>210</v>
      </c>
      <c r="B64" s="79" t="s">
        <v>174</v>
      </c>
    </row>
    <row r="65" spans="1:33" x14ac:dyDescent="0.2">
      <c r="B65" s="79" t="s">
        <v>97</v>
      </c>
    </row>
    <row r="66" spans="1:33" x14ac:dyDescent="0.2">
      <c r="B66" s="79" t="s">
        <v>98</v>
      </c>
    </row>
    <row r="67" spans="1:33" x14ac:dyDescent="0.2">
      <c r="B67" s="79" t="s">
        <v>137</v>
      </c>
    </row>
    <row r="68" spans="1:33" s="91" customFormat="1" x14ac:dyDescent="0.2">
      <c r="A68" s="91" t="s">
        <v>219</v>
      </c>
      <c r="B68" s="91" t="s">
        <v>220</v>
      </c>
      <c r="AF68" s="123"/>
      <c r="AG68" s="123"/>
    </row>
    <row r="69" spans="1:33" x14ac:dyDescent="0.2">
      <c r="A69" s="91" t="s">
        <v>217</v>
      </c>
      <c r="B69" s="91" t="s">
        <v>213</v>
      </c>
    </row>
    <row r="70" spans="1:33" x14ac:dyDescent="0.2">
      <c r="A70" s="91" t="s">
        <v>218</v>
      </c>
      <c r="B70" s="91" t="s">
        <v>221</v>
      </c>
    </row>
  </sheetData>
  <mergeCells count="6">
    <mergeCell ref="E15:S33"/>
    <mergeCell ref="AH4:AI4"/>
    <mergeCell ref="A4:A6"/>
    <mergeCell ref="B4:P4"/>
    <mergeCell ref="Q4:AE4"/>
    <mergeCell ref="AF4:AG4"/>
  </mergeCells>
  <phoneticPr fontId="11" type="noConversion"/>
  <printOptions horizontalCentered="1"/>
  <pageMargins left="0.25" right="0.25" top="0.75" bottom="0.67" header="0.3" footer="0.3"/>
  <pageSetup paperSize="9" scale="42"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7">
    <tabColor theme="9" tint="-0.249977111117893"/>
    <pageSetUpPr fitToPage="1"/>
  </sheetPr>
  <dimension ref="A1:U42"/>
  <sheetViews>
    <sheetView view="pageLayout" zoomScaleNormal="100" zoomScaleSheetLayoutView="80" workbookViewId="0">
      <selection activeCell="J41" sqref="A1:J41"/>
    </sheetView>
  </sheetViews>
  <sheetFormatPr baseColWidth="10" defaultColWidth="11.42578125" defaultRowHeight="12" x14ac:dyDescent="0.2"/>
  <cols>
    <col min="1" max="1" width="57.140625" style="3" customWidth="1"/>
    <col min="2" max="4" width="12.7109375" style="3" customWidth="1"/>
    <col min="5" max="5" width="13.140625" style="3" customWidth="1"/>
    <col min="6" max="6" width="19.7109375" style="3" customWidth="1"/>
    <col min="7" max="7" width="14.28515625" style="3" customWidth="1"/>
    <col min="8" max="8" width="12.7109375" style="3" customWidth="1"/>
    <col min="9" max="9" width="15" style="3" customWidth="1"/>
    <col min="10" max="10" width="12.7109375" style="3" customWidth="1"/>
    <col min="11" max="16384" width="11.42578125" style="3"/>
  </cols>
  <sheetData>
    <row r="1" spans="1:21" s="100" customFormat="1" x14ac:dyDescent="0.2">
      <c r="A1" s="124" t="s">
        <v>467</v>
      </c>
      <c r="B1" s="124"/>
      <c r="C1" s="124"/>
      <c r="D1" s="124"/>
      <c r="E1" s="124"/>
      <c r="F1" s="124"/>
      <c r="G1" s="124"/>
      <c r="H1" s="124"/>
      <c r="I1" s="124"/>
    </row>
    <row r="2" spans="1:21" s="5" customFormat="1" x14ac:dyDescent="0.2">
      <c r="A2" s="124" t="s">
        <v>699</v>
      </c>
      <c r="B2" s="124"/>
      <c r="C2" s="124"/>
      <c r="D2" s="124"/>
      <c r="E2" s="124"/>
      <c r="F2" s="124"/>
      <c r="G2" s="124"/>
      <c r="H2" s="124"/>
      <c r="I2" s="124"/>
      <c r="J2" s="124"/>
      <c r="K2" s="124"/>
      <c r="L2" s="124"/>
      <c r="M2" s="124"/>
      <c r="N2" s="124"/>
      <c r="O2" s="124"/>
      <c r="P2" s="124"/>
      <c r="Q2" s="124"/>
      <c r="R2" s="124"/>
      <c r="S2" s="124"/>
      <c r="T2" s="124"/>
      <c r="U2" s="124"/>
    </row>
    <row r="3" spans="1:21" s="108" customFormat="1" ht="12.75" thickBot="1" x14ac:dyDescent="0.25">
      <c r="A3" s="8"/>
      <c r="B3" s="10"/>
      <c r="E3" s="10"/>
    </row>
    <row r="4" spans="1:21" s="123" customFormat="1" ht="12" customHeight="1" thickBot="1" x14ac:dyDescent="0.25">
      <c r="A4" s="628" t="s">
        <v>38</v>
      </c>
      <c r="B4" s="640" t="s">
        <v>395</v>
      </c>
      <c r="C4" s="634" t="s">
        <v>468</v>
      </c>
      <c r="D4" s="641" t="s">
        <v>469</v>
      </c>
      <c r="E4" s="636" t="s">
        <v>470</v>
      </c>
      <c r="F4" s="638" t="s">
        <v>471</v>
      </c>
      <c r="G4" s="630" t="s">
        <v>396</v>
      </c>
      <c r="H4" s="632" t="s">
        <v>397</v>
      </c>
      <c r="I4" s="630" t="s">
        <v>473</v>
      </c>
      <c r="J4" s="634" t="s">
        <v>472</v>
      </c>
    </row>
    <row r="5" spans="1:21" s="123" customFormat="1" ht="31.5" customHeight="1" thickBot="1" x14ac:dyDescent="0.25">
      <c r="A5" s="629"/>
      <c r="B5" s="629"/>
      <c r="C5" s="635"/>
      <c r="D5" s="642"/>
      <c r="E5" s="637"/>
      <c r="F5" s="639"/>
      <c r="G5" s="631"/>
      <c r="H5" s="633"/>
      <c r="I5" s="631"/>
      <c r="J5" s="635"/>
    </row>
    <row r="6" spans="1:21" s="123" customFormat="1" x14ac:dyDescent="0.2">
      <c r="A6" s="43" t="s">
        <v>41</v>
      </c>
      <c r="B6" s="387">
        <v>450000</v>
      </c>
      <c r="C6" s="388">
        <v>625091</v>
      </c>
      <c r="D6" s="389">
        <v>169075</v>
      </c>
      <c r="E6" s="387">
        <v>58468</v>
      </c>
      <c r="F6" s="390">
        <v>169075</v>
      </c>
      <c r="G6" s="391">
        <f>B6-D6</f>
        <v>280925</v>
      </c>
      <c r="H6" s="392"/>
      <c r="I6" s="393">
        <f>F6-D6</f>
        <v>0</v>
      </c>
      <c r="J6" s="45"/>
    </row>
    <row r="7" spans="1:21" s="123" customFormat="1" x14ac:dyDescent="0.2">
      <c r="A7" s="43" t="s">
        <v>298</v>
      </c>
      <c r="B7" s="387">
        <v>128600</v>
      </c>
      <c r="C7" s="388">
        <v>110200</v>
      </c>
      <c r="D7" s="389">
        <v>143000</v>
      </c>
      <c r="E7" s="387">
        <v>162800</v>
      </c>
      <c r="F7" s="390">
        <v>143000</v>
      </c>
      <c r="G7" s="391">
        <f>B7-C7</f>
        <v>18400</v>
      </c>
      <c r="H7" s="392"/>
      <c r="I7" s="393">
        <f t="shared" ref="I7:I37" si="0">F7-D7</f>
        <v>0</v>
      </c>
      <c r="J7" s="45"/>
    </row>
    <row r="8" spans="1:21" s="123" customFormat="1" x14ac:dyDescent="0.2">
      <c r="A8" s="43" t="s">
        <v>40</v>
      </c>
      <c r="B8" s="2"/>
      <c r="C8" s="40"/>
      <c r="D8" s="275"/>
      <c r="E8" s="2"/>
      <c r="F8" s="390"/>
      <c r="G8" s="391"/>
      <c r="H8" s="392"/>
      <c r="I8" s="393">
        <f t="shared" si="0"/>
        <v>0</v>
      </c>
      <c r="J8" s="45"/>
    </row>
    <row r="9" spans="1:21" s="123" customFormat="1" x14ac:dyDescent="0.2">
      <c r="A9" s="43" t="s">
        <v>34</v>
      </c>
      <c r="B9" s="2"/>
      <c r="C9" s="40"/>
      <c r="D9" s="275"/>
      <c r="E9" s="2"/>
      <c r="F9" s="390"/>
      <c r="G9" s="391"/>
      <c r="H9" s="392"/>
      <c r="I9" s="393">
        <f t="shared" si="0"/>
        <v>0</v>
      </c>
      <c r="J9" s="45"/>
    </row>
    <row r="10" spans="1:21" s="123" customFormat="1" x14ac:dyDescent="0.2">
      <c r="A10" s="43" t="s">
        <v>31</v>
      </c>
      <c r="B10" s="2"/>
      <c r="C10" s="40"/>
      <c r="D10" s="389"/>
      <c r="E10" s="387"/>
      <c r="F10" s="390"/>
      <c r="G10" s="391"/>
      <c r="H10" s="392"/>
      <c r="I10" s="393">
        <f t="shared" si="0"/>
        <v>0</v>
      </c>
      <c r="J10" s="45"/>
    </row>
    <row r="11" spans="1:21" s="123" customFormat="1" x14ac:dyDescent="0.2">
      <c r="A11" s="43" t="s">
        <v>295</v>
      </c>
      <c r="B11" s="387">
        <v>372338</v>
      </c>
      <c r="C11" s="388">
        <v>147677</v>
      </c>
      <c r="D11" s="389">
        <v>287320</v>
      </c>
      <c r="E11" s="387">
        <v>103242</v>
      </c>
      <c r="F11" s="390">
        <v>287320</v>
      </c>
      <c r="G11" s="391">
        <f t="shared" ref="G11" si="1">B11-C11</f>
        <v>224661</v>
      </c>
      <c r="H11" s="392"/>
      <c r="I11" s="393">
        <f t="shared" si="0"/>
        <v>0</v>
      </c>
      <c r="J11" s="45"/>
    </row>
    <row r="12" spans="1:21" s="123" customFormat="1" x14ac:dyDescent="0.2">
      <c r="A12" s="43" t="s">
        <v>308</v>
      </c>
      <c r="B12" s="387">
        <v>125469</v>
      </c>
      <c r="C12" s="388">
        <v>137078</v>
      </c>
      <c r="D12" s="389">
        <v>147120</v>
      </c>
      <c r="E12" s="387">
        <v>154704</v>
      </c>
      <c r="F12" s="390">
        <v>147120</v>
      </c>
      <c r="G12" s="391">
        <f>D12-B12</f>
        <v>21651</v>
      </c>
      <c r="H12" s="392"/>
      <c r="I12" s="393">
        <f t="shared" si="0"/>
        <v>0</v>
      </c>
      <c r="J12" s="45"/>
    </row>
    <row r="13" spans="1:21" s="123" customFormat="1" x14ac:dyDescent="0.2">
      <c r="A13" s="43" t="s">
        <v>36</v>
      </c>
      <c r="B13" s="2"/>
      <c r="C13" s="40"/>
      <c r="D13" s="275"/>
      <c r="E13" s="2"/>
      <c r="F13" s="390"/>
      <c r="G13" s="391"/>
      <c r="H13" s="392"/>
      <c r="I13" s="393">
        <f t="shared" si="0"/>
        <v>0</v>
      </c>
      <c r="J13" s="45"/>
    </row>
    <row r="14" spans="1:21" s="123" customFormat="1" x14ac:dyDescent="0.2">
      <c r="A14" s="43" t="s">
        <v>304</v>
      </c>
      <c r="B14" s="387">
        <v>5447500</v>
      </c>
      <c r="C14" s="388">
        <v>5464000</v>
      </c>
      <c r="D14" s="389">
        <v>5234426</v>
      </c>
      <c r="E14" s="387">
        <v>5234426</v>
      </c>
      <c r="F14" s="390">
        <v>5234426</v>
      </c>
      <c r="G14" s="391">
        <f t="shared" ref="G14" si="2">B14-D14</f>
        <v>213074</v>
      </c>
      <c r="H14" s="392"/>
      <c r="I14" s="393">
        <f t="shared" si="0"/>
        <v>0</v>
      </c>
      <c r="J14" s="45"/>
    </row>
    <row r="15" spans="1:21" s="123" customFormat="1" x14ac:dyDescent="0.2">
      <c r="A15" s="43" t="s">
        <v>302</v>
      </c>
      <c r="B15" s="2"/>
      <c r="C15" s="40"/>
      <c r="D15" s="275"/>
      <c r="E15" s="2"/>
      <c r="F15" s="390"/>
      <c r="G15" s="391"/>
      <c r="H15" s="392"/>
      <c r="I15" s="393">
        <f t="shared" si="0"/>
        <v>0</v>
      </c>
      <c r="J15" s="45"/>
    </row>
    <row r="16" spans="1:21" s="123" customFormat="1" x14ac:dyDescent="0.2">
      <c r="A16" s="43" t="s">
        <v>299</v>
      </c>
      <c r="B16" s="387">
        <v>489413</v>
      </c>
      <c r="C16" s="388">
        <v>534465</v>
      </c>
      <c r="D16" s="389">
        <v>662126</v>
      </c>
      <c r="E16" s="387">
        <v>443386</v>
      </c>
      <c r="F16" s="390">
        <v>662126</v>
      </c>
      <c r="G16" s="391">
        <f>D16-B16</f>
        <v>172713</v>
      </c>
      <c r="H16" s="392"/>
      <c r="I16" s="393">
        <f t="shared" si="0"/>
        <v>0</v>
      </c>
      <c r="J16" s="45"/>
    </row>
    <row r="17" spans="1:10" s="123" customFormat="1" x14ac:dyDescent="0.2">
      <c r="A17" s="43" t="s">
        <v>306</v>
      </c>
      <c r="B17" s="2"/>
      <c r="C17" s="40"/>
      <c r="D17" s="275"/>
      <c r="E17" s="2"/>
      <c r="F17" s="390"/>
      <c r="G17" s="391"/>
      <c r="H17" s="392"/>
      <c r="I17" s="393">
        <f t="shared" si="0"/>
        <v>0</v>
      </c>
      <c r="J17" s="45"/>
    </row>
    <row r="18" spans="1:10" s="123" customFormat="1" x14ac:dyDescent="0.2">
      <c r="A18" s="43" t="s">
        <v>43</v>
      </c>
      <c r="B18" s="2"/>
      <c r="C18" s="40"/>
      <c r="D18" s="275"/>
      <c r="E18" s="2"/>
      <c r="F18" s="390"/>
      <c r="G18" s="391"/>
      <c r="H18" s="392"/>
      <c r="I18" s="393">
        <f t="shared" si="0"/>
        <v>0</v>
      </c>
      <c r="J18" s="45"/>
    </row>
    <row r="19" spans="1:10" s="123" customFormat="1" x14ac:dyDescent="0.2">
      <c r="A19" s="43" t="s">
        <v>39</v>
      </c>
      <c r="B19" s="2"/>
      <c r="C19" s="40"/>
      <c r="D19" s="275"/>
      <c r="E19" s="2"/>
      <c r="F19" s="390"/>
      <c r="G19" s="391"/>
      <c r="H19" s="392"/>
      <c r="I19" s="393">
        <f t="shared" si="0"/>
        <v>0</v>
      </c>
      <c r="J19" s="45"/>
    </row>
    <row r="20" spans="1:10" s="123" customFormat="1" x14ac:dyDescent="0.2">
      <c r="A20" s="43" t="s">
        <v>35</v>
      </c>
      <c r="B20" s="387"/>
      <c r="C20" s="388"/>
      <c r="D20" s="389"/>
      <c r="E20" s="387"/>
      <c r="F20" s="390"/>
      <c r="G20" s="391"/>
      <c r="H20" s="392"/>
      <c r="I20" s="393">
        <f t="shared" si="0"/>
        <v>0</v>
      </c>
      <c r="J20" s="45"/>
    </row>
    <row r="21" spans="1:10" s="123" customFormat="1" x14ac:dyDescent="0.2">
      <c r="A21" s="43" t="s">
        <v>33</v>
      </c>
      <c r="B21" s="2"/>
      <c r="C21" s="40"/>
      <c r="D21" s="275"/>
      <c r="E21" s="2"/>
      <c r="F21" s="390"/>
      <c r="G21" s="391"/>
      <c r="H21" s="392"/>
      <c r="I21" s="393">
        <f t="shared" si="0"/>
        <v>0</v>
      </c>
      <c r="J21" s="45"/>
    </row>
    <row r="22" spans="1:10" s="123" customFormat="1" x14ac:dyDescent="0.2">
      <c r="A22" s="43" t="s">
        <v>300</v>
      </c>
      <c r="B22" s="387">
        <v>1284</v>
      </c>
      <c r="C22" s="388">
        <v>3224</v>
      </c>
      <c r="D22" s="275">
        <v>600</v>
      </c>
      <c r="E22" s="2">
        <v>429</v>
      </c>
      <c r="F22" s="390">
        <v>600</v>
      </c>
      <c r="G22" s="391">
        <f t="shared" ref="G22" si="3">B22-D22</f>
        <v>684</v>
      </c>
      <c r="H22" s="392"/>
      <c r="I22" s="393">
        <f t="shared" si="0"/>
        <v>0</v>
      </c>
      <c r="J22" s="45"/>
    </row>
    <row r="23" spans="1:10" s="123" customFormat="1" x14ac:dyDescent="0.2">
      <c r="A23" s="43" t="s">
        <v>44</v>
      </c>
      <c r="B23" s="387"/>
      <c r="C23" s="388"/>
      <c r="D23" s="389"/>
      <c r="E23" s="387"/>
      <c r="F23" s="390"/>
      <c r="G23" s="391"/>
      <c r="H23" s="392"/>
      <c r="I23" s="393">
        <f t="shared" si="0"/>
        <v>0</v>
      </c>
      <c r="J23" s="45"/>
    </row>
    <row r="24" spans="1:10" s="123" customFormat="1" x14ac:dyDescent="0.2">
      <c r="A24" s="43" t="s">
        <v>47</v>
      </c>
      <c r="B24" s="2"/>
      <c r="C24" s="40"/>
      <c r="D24" s="275"/>
      <c r="E24" s="2"/>
      <c r="F24" s="390"/>
      <c r="G24" s="391"/>
      <c r="H24" s="392"/>
      <c r="I24" s="393">
        <f t="shared" si="0"/>
        <v>0</v>
      </c>
      <c r="J24" s="45"/>
    </row>
    <row r="25" spans="1:10" s="123" customFormat="1" x14ac:dyDescent="0.2">
      <c r="A25" s="43" t="s">
        <v>297</v>
      </c>
      <c r="B25" s="387">
        <v>395000</v>
      </c>
      <c r="C25" s="388">
        <v>395369</v>
      </c>
      <c r="D25" s="275"/>
      <c r="E25" s="387">
        <v>170065</v>
      </c>
      <c r="F25" s="390"/>
      <c r="G25" s="391">
        <f>B25-D25</f>
        <v>395000</v>
      </c>
      <c r="H25" s="392"/>
      <c r="I25" s="393">
        <f t="shared" si="0"/>
        <v>0</v>
      </c>
      <c r="J25" s="45"/>
    </row>
    <row r="26" spans="1:10" s="123" customFormat="1" x14ac:dyDescent="0.2">
      <c r="A26" s="43" t="s">
        <v>301</v>
      </c>
      <c r="B26" s="387">
        <v>145380</v>
      </c>
      <c r="C26" s="388">
        <v>71432</v>
      </c>
      <c r="D26" s="389">
        <v>155380</v>
      </c>
      <c r="E26" s="387">
        <v>71126</v>
      </c>
      <c r="F26" s="390">
        <v>155380</v>
      </c>
      <c r="G26" s="391">
        <f>D26-B26</f>
        <v>10000</v>
      </c>
      <c r="H26" s="392"/>
      <c r="I26" s="393">
        <f t="shared" si="0"/>
        <v>0</v>
      </c>
      <c r="J26" s="45"/>
    </row>
    <row r="27" spans="1:10" s="123" customFormat="1" x14ac:dyDescent="0.2">
      <c r="A27" s="43" t="s">
        <v>294</v>
      </c>
      <c r="B27" s="387">
        <v>1077074</v>
      </c>
      <c r="C27" s="388">
        <v>983945</v>
      </c>
      <c r="D27" s="389">
        <v>933777</v>
      </c>
      <c r="E27" s="387">
        <v>634491</v>
      </c>
      <c r="F27" s="390">
        <v>933777</v>
      </c>
      <c r="G27" s="391">
        <f>B27-C27</f>
        <v>93129</v>
      </c>
      <c r="H27" s="392"/>
      <c r="I27" s="393">
        <f t="shared" si="0"/>
        <v>0</v>
      </c>
      <c r="J27" s="45"/>
    </row>
    <row r="28" spans="1:10" s="123" customFormat="1" x14ac:dyDescent="0.2">
      <c r="A28" s="43" t="s">
        <v>296</v>
      </c>
      <c r="B28" s="387">
        <v>8936</v>
      </c>
      <c r="C28" s="40">
        <v>0</v>
      </c>
      <c r="D28" s="389">
        <v>10936</v>
      </c>
      <c r="E28" s="2">
        <v>0</v>
      </c>
      <c r="F28" s="390">
        <v>10936</v>
      </c>
      <c r="G28" s="391">
        <f>D28-B28</f>
        <v>2000</v>
      </c>
      <c r="H28" s="392"/>
      <c r="I28" s="393">
        <f t="shared" si="0"/>
        <v>0</v>
      </c>
      <c r="J28" s="45"/>
    </row>
    <row r="29" spans="1:10" s="123" customFormat="1" x14ac:dyDescent="0.2">
      <c r="A29" s="43" t="s">
        <v>32</v>
      </c>
      <c r="B29" s="2"/>
      <c r="C29" s="40"/>
      <c r="D29" s="275"/>
      <c r="E29" s="2"/>
      <c r="F29" s="390"/>
      <c r="G29" s="391"/>
      <c r="H29" s="392"/>
      <c r="I29" s="393">
        <f t="shared" si="0"/>
        <v>0</v>
      </c>
      <c r="J29" s="45"/>
    </row>
    <row r="30" spans="1:10" s="123" customFormat="1" x14ac:dyDescent="0.2">
      <c r="A30" s="43" t="s">
        <v>303</v>
      </c>
      <c r="B30" s="387">
        <v>756916</v>
      </c>
      <c r="C30" s="388">
        <v>860836</v>
      </c>
      <c r="D30" s="389">
        <v>5447502</v>
      </c>
      <c r="E30" s="387">
        <v>5447502</v>
      </c>
      <c r="F30" s="390">
        <v>5447502</v>
      </c>
      <c r="G30" s="391">
        <f>D30-B30</f>
        <v>4690586</v>
      </c>
      <c r="H30" s="392"/>
      <c r="I30" s="393">
        <f t="shared" si="0"/>
        <v>0</v>
      </c>
      <c r="J30" s="45"/>
    </row>
    <row r="31" spans="1:10" s="123" customFormat="1" x14ac:dyDescent="0.2">
      <c r="A31" s="43" t="s">
        <v>305</v>
      </c>
      <c r="B31" s="387">
        <v>16000</v>
      </c>
      <c r="C31" s="388">
        <v>11968</v>
      </c>
      <c r="D31" s="389">
        <v>18000</v>
      </c>
      <c r="E31" s="387">
        <v>11276</v>
      </c>
      <c r="F31" s="390">
        <v>18000</v>
      </c>
      <c r="G31" s="391">
        <f t="shared" ref="G31" si="4">B31-C31</f>
        <v>4032</v>
      </c>
      <c r="H31" s="392"/>
      <c r="I31" s="393">
        <f t="shared" si="0"/>
        <v>0</v>
      </c>
      <c r="J31" s="45"/>
    </row>
    <row r="32" spans="1:10" s="123" customFormat="1" x14ac:dyDescent="0.2">
      <c r="A32" s="43" t="s">
        <v>293</v>
      </c>
      <c r="B32" s="387">
        <v>54900</v>
      </c>
      <c r="C32" s="388">
        <v>80244</v>
      </c>
      <c r="D32" s="389">
        <v>54200</v>
      </c>
      <c r="E32" s="387">
        <v>15785</v>
      </c>
      <c r="F32" s="390">
        <v>54200</v>
      </c>
      <c r="G32" s="391">
        <f t="shared" ref="G32" si="5">B32-D32</f>
        <v>700</v>
      </c>
      <c r="H32" s="392"/>
      <c r="I32" s="393">
        <f t="shared" si="0"/>
        <v>0</v>
      </c>
      <c r="J32" s="45"/>
    </row>
    <row r="33" spans="1:10" s="123" customFormat="1" x14ac:dyDescent="0.2">
      <c r="A33" s="43" t="s">
        <v>307</v>
      </c>
      <c r="B33" s="2"/>
      <c r="C33" s="40"/>
      <c r="D33" s="275"/>
      <c r="E33" s="2"/>
      <c r="F33" s="390"/>
      <c r="G33" s="391"/>
      <c r="H33" s="392"/>
      <c r="I33" s="393">
        <f t="shared" si="0"/>
        <v>0</v>
      </c>
      <c r="J33" s="45"/>
    </row>
    <row r="34" spans="1:10" s="123" customFormat="1" x14ac:dyDescent="0.2">
      <c r="A34" s="43" t="s">
        <v>42</v>
      </c>
      <c r="B34" s="2"/>
      <c r="C34" s="40"/>
      <c r="D34" s="275"/>
      <c r="E34" s="2"/>
      <c r="F34" s="390"/>
      <c r="G34" s="391"/>
      <c r="H34" s="392"/>
      <c r="I34" s="393">
        <f t="shared" si="0"/>
        <v>0</v>
      </c>
      <c r="J34" s="45"/>
    </row>
    <row r="35" spans="1:10" s="123" customFormat="1" x14ac:dyDescent="0.2">
      <c r="A35" s="43" t="s">
        <v>292</v>
      </c>
      <c r="B35" s="387">
        <f>27760+44700</f>
        <v>72460</v>
      </c>
      <c r="C35" s="388">
        <f>81800+49494</f>
        <v>131294</v>
      </c>
      <c r="D35" s="389">
        <f>209384+217524</f>
        <v>426908</v>
      </c>
      <c r="E35" s="387">
        <f>113155+120808</f>
        <v>233963</v>
      </c>
      <c r="F35" s="390">
        <f>209384+217524</f>
        <v>426908</v>
      </c>
      <c r="G35" s="391">
        <f>D35-B35</f>
        <v>354448</v>
      </c>
      <c r="H35" s="392"/>
      <c r="I35" s="393">
        <f t="shared" si="0"/>
        <v>0</v>
      </c>
      <c r="J35" s="45"/>
    </row>
    <row r="36" spans="1:10" s="123" customFormat="1" x14ac:dyDescent="0.2">
      <c r="A36" s="43" t="s">
        <v>45</v>
      </c>
      <c r="B36" s="387"/>
      <c r="C36" s="388"/>
      <c r="D36" s="389"/>
      <c r="E36" s="387"/>
      <c r="F36" s="390"/>
      <c r="G36" s="391"/>
      <c r="H36" s="392"/>
      <c r="I36" s="393">
        <f t="shared" si="0"/>
        <v>0</v>
      </c>
      <c r="J36" s="45"/>
    </row>
    <row r="37" spans="1:10" s="123" customFormat="1" ht="12.75" thickBot="1" x14ac:dyDescent="0.25">
      <c r="A37" s="43"/>
      <c r="B37" s="23"/>
      <c r="C37" s="33"/>
      <c r="D37" s="31"/>
      <c r="E37" s="23"/>
      <c r="F37" s="394"/>
      <c r="G37" s="391"/>
      <c r="H37" s="395"/>
      <c r="I37" s="393">
        <f t="shared" si="0"/>
        <v>0</v>
      </c>
      <c r="J37" s="32"/>
    </row>
    <row r="38" spans="1:10" s="123" customFormat="1" ht="12.75" thickBot="1" x14ac:dyDescent="0.25">
      <c r="A38" s="92" t="s">
        <v>60</v>
      </c>
      <c r="B38" s="36"/>
      <c r="C38" s="39"/>
      <c r="D38" s="276"/>
      <c r="E38" s="37"/>
      <c r="F38" s="396"/>
      <c r="G38" s="36"/>
      <c r="H38" s="397"/>
      <c r="I38" s="35"/>
      <c r="J38" s="38"/>
    </row>
    <row r="39" spans="1:10" s="123" customFormat="1" x14ac:dyDescent="0.2">
      <c r="A39" s="1" t="s">
        <v>61</v>
      </c>
      <c r="B39" s="2"/>
      <c r="C39" s="2"/>
      <c r="D39" s="2"/>
      <c r="E39" s="2"/>
      <c r="F39" s="398"/>
      <c r="G39" s="2"/>
      <c r="H39" s="399"/>
      <c r="I39" s="2"/>
    </row>
    <row r="40" spans="1:10" s="123" customFormat="1" x14ac:dyDescent="0.2">
      <c r="A40" s="1" t="s">
        <v>398</v>
      </c>
      <c r="B40" s="73"/>
      <c r="C40" s="73"/>
      <c r="D40" s="73"/>
      <c r="E40" s="73"/>
      <c r="F40" s="400"/>
      <c r="G40" s="73"/>
      <c r="H40" s="401"/>
      <c r="I40" s="73"/>
    </row>
    <row r="41" spans="1:10" s="123" customFormat="1" x14ac:dyDescent="0.2">
      <c r="A41" s="1" t="s">
        <v>183</v>
      </c>
      <c r="B41" s="2"/>
      <c r="C41" s="2"/>
      <c r="D41" s="2"/>
      <c r="E41" s="2"/>
      <c r="F41" s="398"/>
      <c r="G41" s="2"/>
      <c r="H41" s="399"/>
      <c r="I41" s="2"/>
    </row>
    <row r="42" spans="1:10" x14ac:dyDescent="0.2">
      <c r="A42" s="1"/>
      <c r="B42" s="2"/>
      <c r="C42" s="2"/>
      <c r="D42" s="2"/>
      <c r="E42" s="2"/>
      <c r="F42" s="2"/>
      <c r="G42" s="2"/>
      <c r="H42" s="2"/>
      <c r="I42" s="2"/>
    </row>
  </sheetData>
  <sortState xmlns:xlrd2="http://schemas.microsoft.com/office/spreadsheetml/2017/richdata2" ref="A8:K42">
    <sortCondition ref="A8:A42"/>
  </sortState>
  <mergeCells count="10">
    <mergeCell ref="A4:A5"/>
    <mergeCell ref="G4:G5"/>
    <mergeCell ref="I4:I5"/>
    <mergeCell ref="H4:H5"/>
    <mergeCell ref="J4:J5"/>
    <mergeCell ref="C4:C5"/>
    <mergeCell ref="E4:E5"/>
    <mergeCell ref="F4:F5"/>
    <mergeCell ref="B4:B5"/>
    <mergeCell ref="D4:D5"/>
  </mergeCells>
  <phoneticPr fontId="0" type="noConversion"/>
  <printOptions horizontalCentered="1"/>
  <pageMargins left="0.25" right="0.25" top="0.75" bottom="0.75" header="0.3" footer="0.3"/>
  <pageSetup paperSize="9" scale="7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9">
    <tabColor theme="9" tint="-0.249977111117893"/>
    <pageSetUpPr fitToPage="1"/>
  </sheetPr>
  <dimension ref="A1:Y32"/>
  <sheetViews>
    <sheetView view="pageLayout" topLeftCell="C10" zoomScale="85" zoomScaleNormal="100" zoomScaleSheetLayoutView="90" zoomScalePageLayoutView="85" workbookViewId="0">
      <selection sqref="A1:N13"/>
    </sheetView>
  </sheetViews>
  <sheetFormatPr baseColWidth="10" defaultColWidth="11.42578125" defaultRowHeight="12" x14ac:dyDescent="0.2"/>
  <cols>
    <col min="1" max="1" width="31.42578125" style="3" customWidth="1"/>
    <col min="2" max="3" width="15.5703125" style="3" customWidth="1"/>
    <col min="4" max="5" width="15.5703125" style="91" customWidth="1"/>
    <col min="6" max="7" width="15.5703125" style="79" customWidth="1"/>
    <col min="8" max="8" width="15.5703125" style="91" customWidth="1"/>
    <col min="9" max="11" width="15.5703125" style="79" customWidth="1"/>
    <col min="12" max="13" width="15.5703125" style="3" customWidth="1"/>
    <col min="14" max="14" width="15.5703125" style="79" customWidth="1"/>
    <col min="15" max="16384" width="11.42578125" style="3"/>
  </cols>
  <sheetData>
    <row r="1" spans="1:25" s="5" customFormat="1" ht="15.75" customHeight="1" x14ac:dyDescent="0.2">
      <c r="A1" s="124" t="s">
        <v>474</v>
      </c>
      <c r="B1" s="124"/>
      <c r="C1" s="124"/>
      <c r="D1" s="124"/>
      <c r="E1" s="124"/>
      <c r="F1" s="124"/>
      <c r="G1" s="124"/>
      <c r="H1" s="124"/>
      <c r="I1" s="124"/>
      <c r="J1" s="124"/>
      <c r="K1" s="124"/>
      <c r="L1" s="124"/>
      <c r="M1" s="124"/>
      <c r="N1" s="124"/>
    </row>
    <row r="2" spans="1:25" s="5" customFormat="1" x14ac:dyDescent="0.2">
      <c r="A2" s="124" t="s">
        <v>701</v>
      </c>
      <c r="B2" s="124"/>
      <c r="C2" s="124"/>
      <c r="D2" s="124"/>
      <c r="E2" s="124"/>
      <c r="F2" s="124"/>
      <c r="G2" s="124"/>
      <c r="H2" s="124"/>
      <c r="I2" s="124"/>
      <c r="J2" s="124"/>
      <c r="K2" s="124"/>
      <c r="L2" s="124"/>
      <c r="M2" s="124"/>
      <c r="N2" s="124"/>
      <c r="O2" s="124"/>
      <c r="P2" s="124"/>
      <c r="Q2" s="124"/>
      <c r="R2" s="124"/>
      <c r="S2" s="124"/>
      <c r="T2" s="124"/>
      <c r="U2" s="124"/>
      <c r="V2" s="124"/>
      <c r="W2" s="124"/>
      <c r="X2" s="124"/>
      <c r="Y2" s="124"/>
    </row>
    <row r="3" spans="1:25" s="79" customFormat="1" ht="12.75" thickBot="1" x14ac:dyDescent="0.25">
      <c r="A3" s="8"/>
      <c r="B3" s="10"/>
      <c r="D3" s="91"/>
      <c r="E3" s="91"/>
      <c r="G3" s="10"/>
      <c r="H3" s="10"/>
    </row>
    <row r="4" spans="1:25" ht="13.5" hidden="1" customHeight="1" x14ac:dyDescent="0.2">
      <c r="A4" s="67" t="s">
        <v>101</v>
      </c>
      <c r="B4" s="63"/>
      <c r="C4" s="50"/>
      <c r="D4" s="93"/>
      <c r="E4" s="93"/>
      <c r="F4" s="80"/>
      <c r="G4" s="80"/>
      <c r="H4" s="93"/>
      <c r="I4" s="80"/>
      <c r="J4" s="80"/>
      <c r="K4" s="80"/>
      <c r="L4" s="50"/>
      <c r="M4" s="50"/>
      <c r="N4" s="80"/>
    </row>
    <row r="5" spans="1:25" s="123" customFormat="1" ht="57" customHeight="1" thickBot="1" x14ac:dyDescent="0.25">
      <c r="A5" s="318" t="s">
        <v>105</v>
      </c>
      <c r="B5" s="213" t="s">
        <v>106</v>
      </c>
      <c r="C5" s="212" t="s">
        <v>107</v>
      </c>
      <c r="D5" s="212" t="s">
        <v>223</v>
      </c>
      <c r="E5" s="212" t="s">
        <v>224</v>
      </c>
      <c r="F5" s="212" t="s">
        <v>260</v>
      </c>
      <c r="G5" s="212" t="s">
        <v>184</v>
      </c>
      <c r="H5" s="212" t="s">
        <v>222</v>
      </c>
      <c r="I5" s="212" t="s">
        <v>186</v>
      </c>
      <c r="J5" s="212" t="s">
        <v>185</v>
      </c>
      <c r="K5" s="212" t="s">
        <v>187</v>
      </c>
      <c r="L5" s="212" t="s">
        <v>188</v>
      </c>
      <c r="M5" s="212" t="s">
        <v>189</v>
      </c>
      <c r="N5" s="212" t="s">
        <v>190</v>
      </c>
    </row>
    <row r="6" spans="1:25" s="123" customFormat="1" ht="12.75" thickBot="1" x14ac:dyDescent="0.25">
      <c r="A6" s="34" t="s">
        <v>632</v>
      </c>
      <c r="B6" s="34"/>
      <c r="C6" s="34"/>
      <c r="D6" s="94"/>
      <c r="E6" s="94"/>
      <c r="F6" s="409"/>
      <c r="G6" s="34"/>
      <c r="H6" s="34"/>
      <c r="I6" s="34"/>
      <c r="J6" s="34"/>
      <c r="K6" s="42"/>
      <c r="L6" s="42"/>
      <c r="M6" s="34"/>
      <c r="N6" s="34"/>
    </row>
    <row r="7" spans="1:25" s="123" customFormat="1" ht="117.75" customHeight="1" x14ac:dyDescent="0.2">
      <c r="A7" s="404" t="s">
        <v>633</v>
      </c>
      <c r="B7" s="402">
        <v>380308</v>
      </c>
      <c r="C7" s="405" t="s">
        <v>634</v>
      </c>
      <c r="D7" s="402" t="s">
        <v>635</v>
      </c>
      <c r="E7" s="405" t="s">
        <v>636</v>
      </c>
      <c r="F7" s="406">
        <v>75583.259999999995</v>
      </c>
      <c r="G7" s="407">
        <v>43760</v>
      </c>
      <c r="H7" s="405" t="s">
        <v>637</v>
      </c>
      <c r="I7" s="405" t="s">
        <v>638</v>
      </c>
      <c r="J7" s="407">
        <v>43877</v>
      </c>
      <c r="K7" s="402" t="s">
        <v>635</v>
      </c>
      <c r="L7" s="402" t="s">
        <v>635</v>
      </c>
      <c r="M7" s="408">
        <v>43838</v>
      </c>
      <c r="N7" s="408">
        <v>43826</v>
      </c>
    </row>
    <row r="8" spans="1:25" s="123" customFormat="1" ht="120.75" customHeight="1" x14ac:dyDescent="0.2">
      <c r="A8" s="404" t="s">
        <v>639</v>
      </c>
      <c r="B8" s="402">
        <v>382342</v>
      </c>
      <c r="C8" s="405" t="s">
        <v>634</v>
      </c>
      <c r="D8" s="402" t="s">
        <v>635</v>
      </c>
      <c r="E8" s="405" t="s">
        <v>640</v>
      </c>
      <c r="F8" s="406">
        <v>55324.42</v>
      </c>
      <c r="G8" s="407">
        <v>43717</v>
      </c>
      <c r="H8" s="405" t="s">
        <v>641</v>
      </c>
      <c r="I8" s="405" t="s">
        <v>638</v>
      </c>
      <c r="J8" s="407">
        <v>43824</v>
      </c>
      <c r="K8" s="402" t="s">
        <v>635</v>
      </c>
      <c r="L8" s="402" t="s">
        <v>635</v>
      </c>
      <c r="M8" s="408">
        <v>43818</v>
      </c>
      <c r="N8" s="408">
        <v>43805</v>
      </c>
    </row>
    <row r="9" spans="1:25" s="123" customFormat="1" ht="107.25" customHeight="1" x14ac:dyDescent="0.2">
      <c r="A9" s="404" t="s">
        <v>642</v>
      </c>
      <c r="B9" s="402">
        <v>384539</v>
      </c>
      <c r="C9" s="405" t="s">
        <v>634</v>
      </c>
      <c r="D9" s="402" t="s">
        <v>635</v>
      </c>
      <c r="E9" s="405" t="s">
        <v>643</v>
      </c>
      <c r="F9" s="406">
        <v>72014.009999999995</v>
      </c>
      <c r="G9" s="407">
        <v>43685</v>
      </c>
      <c r="H9" s="405" t="s">
        <v>644</v>
      </c>
      <c r="I9" s="405" t="s">
        <v>638</v>
      </c>
      <c r="J9" s="407">
        <v>43786</v>
      </c>
      <c r="K9" s="402" t="s">
        <v>635</v>
      </c>
      <c r="L9" s="402" t="s">
        <v>635</v>
      </c>
      <c r="M9" s="408">
        <v>43794</v>
      </c>
      <c r="N9" s="408">
        <v>43773</v>
      </c>
    </row>
    <row r="10" spans="1:25" s="123" customFormat="1" ht="112.5" customHeight="1" thickBot="1" x14ac:dyDescent="0.25">
      <c r="A10" s="404" t="s">
        <v>645</v>
      </c>
      <c r="B10" s="402">
        <v>382387</v>
      </c>
      <c r="C10" s="405" t="s">
        <v>634</v>
      </c>
      <c r="D10" s="402" t="s">
        <v>635</v>
      </c>
      <c r="E10" s="405" t="s">
        <v>646</v>
      </c>
      <c r="F10" s="406">
        <v>73395.039999999994</v>
      </c>
      <c r="G10" s="407">
        <v>43718</v>
      </c>
      <c r="H10" s="405" t="s">
        <v>647</v>
      </c>
      <c r="I10" s="405" t="s">
        <v>638</v>
      </c>
      <c r="J10" s="407">
        <v>43829</v>
      </c>
      <c r="K10" s="402" t="s">
        <v>635</v>
      </c>
      <c r="L10" s="402" t="s">
        <v>635</v>
      </c>
      <c r="M10" s="408">
        <v>43852</v>
      </c>
      <c r="N10" s="408">
        <v>43833</v>
      </c>
    </row>
    <row r="11" spans="1:25" s="123" customFormat="1" ht="12.75" thickBot="1" x14ac:dyDescent="0.25">
      <c r="A11" s="34" t="s">
        <v>0</v>
      </c>
      <c r="B11" s="34"/>
      <c r="C11" s="34"/>
      <c r="D11" s="94"/>
      <c r="E11" s="94"/>
      <c r="F11" s="409">
        <f>F7+F8+F9+F10</f>
        <v>276316.73</v>
      </c>
      <c r="G11" s="34"/>
      <c r="H11" s="34"/>
      <c r="I11" s="34"/>
      <c r="J11" s="34"/>
      <c r="K11" s="42"/>
      <c r="L11" s="42"/>
      <c r="M11" s="34"/>
      <c r="N11" s="34"/>
    </row>
    <row r="12" spans="1:25" s="123" customFormat="1" x14ac:dyDescent="0.2">
      <c r="A12" s="1" t="s">
        <v>402</v>
      </c>
      <c r="B12" s="22"/>
      <c r="C12" s="22"/>
      <c r="D12" s="22"/>
      <c r="E12" s="22"/>
      <c r="F12" s="22"/>
      <c r="G12" s="22"/>
      <c r="H12" s="22"/>
      <c r="I12" s="22"/>
      <c r="J12" s="22"/>
      <c r="K12" s="2"/>
      <c r="L12" s="2"/>
      <c r="M12" s="410"/>
      <c r="N12" s="410"/>
    </row>
    <row r="13" spans="1:25" s="123" customFormat="1" x14ac:dyDescent="0.2">
      <c r="A13" s="18"/>
      <c r="B13" s="411"/>
      <c r="C13" s="410"/>
      <c r="D13" s="410"/>
      <c r="E13" s="410"/>
      <c r="F13" s="410"/>
      <c r="G13" s="410"/>
      <c r="H13" s="410"/>
      <c r="I13" s="410"/>
      <c r="J13" s="410"/>
      <c r="M13" s="410"/>
      <c r="N13" s="410"/>
    </row>
    <row r="14" spans="1:25" x14ac:dyDescent="0.2">
      <c r="A14" s="51">
        <v>9</v>
      </c>
      <c r="B14" s="62"/>
      <c r="C14" s="45"/>
      <c r="D14" s="45"/>
      <c r="E14" s="45"/>
      <c r="F14" s="45"/>
      <c r="G14" s="45"/>
      <c r="H14" s="45"/>
      <c r="I14" s="45"/>
      <c r="J14" s="45"/>
      <c r="K14" s="45"/>
      <c r="L14" s="45"/>
      <c r="M14" s="44"/>
      <c r="N14" s="44"/>
    </row>
    <row r="15" spans="1:25" x14ac:dyDescent="0.2">
      <c r="A15" s="51">
        <v>10</v>
      </c>
      <c r="B15" s="62"/>
      <c r="C15" s="45"/>
      <c r="D15" s="45"/>
      <c r="E15" s="45"/>
      <c r="F15" s="45"/>
      <c r="G15" s="45"/>
      <c r="H15" s="45"/>
      <c r="I15" s="45"/>
      <c r="J15" s="45"/>
      <c r="K15" s="45"/>
      <c r="L15" s="45"/>
      <c r="M15" s="44"/>
      <c r="N15" s="44"/>
    </row>
    <row r="16" spans="1:25" x14ac:dyDescent="0.2">
      <c r="A16" s="51">
        <v>11</v>
      </c>
      <c r="B16" s="62"/>
      <c r="C16" s="45"/>
      <c r="D16" s="45"/>
      <c r="E16" s="45"/>
      <c r="F16" s="45"/>
      <c r="G16" s="45"/>
      <c r="H16" s="45"/>
      <c r="I16" s="45"/>
      <c r="J16" s="45"/>
      <c r="K16" s="45"/>
      <c r="L16" s="45"/>
      <c r="M16" s="44"/>
      <c r="N16" s="44"/>
    </row>
    <row r="17" spans="1:14" x14ac:dyDescent="0.2">
      <c r="A17" s="51">
        <v>12</v>
      </c>
      <c r="B17" s="62"/>
      <c r="C17" s="45"/>
      <c r="D17" s="45"/>
      <c r="E17" s="45"/>
      <c r="F17" s="45"/>
      <c r="G17" s="45"/>
      <c r="H17" s="45"/>
      <c r="I17" s="45"/>
      <c r="J17" s="45"/>
      <c r="K17" s="45"/>
      <c r="L17" s="45"/>
      <c r="M17" s="44"/>
      <c r="N17" s="44"/>
    </row>
    <row r="18" spans="1:14" x14ac:dyDescent="0.2">
      <c r="A18" s="51">
        <v>13</v>
      </c>
      <c r="B18" s="62"/>
      <c r="C18" s="45"/>
      <c r="D18" s="45"/>
      <c r="E18" s="45"/>
      <c r="F18" s="45"/>
      <c r="G18" s="45"/>
      <c r="H18" s="45"/>
      <c r="I18" s="45"/>
      <c r="J18" s="45"/>
      <c r="K18" s="45"/>
      <c r="L18" s="45"/>
      <c r="M18" s="44"/>
      <c r="N18" s="44"/>
    </row>
    <row r="19" spans="1:14" x14ac:dyDescent="0.2">
      <c r="A19" s="51">
        <v>14</v>
      </c>
      <c r="B19" s="62"/>
      <c r="C19" s="45"/>
      <c r="D19" s="45"/>
      <c r="E19" s="45"/>
      <c r="F19" s="45"/>
      <c r="G19" s="45"/>
      <c r="H19" s="45"/>
      <c r="I19" s="45"/>
      <c r="J19" s="45"/>
      <c r="K19" s="45"/>
      <c r="L19" s="45"/>
      <c r="M19" s="44"/>
      <c r="N19" s="44"/>
    </row>
    <row r="20" spans="1:14" x14ac:dyDescent="0.2">
      <c r="A20" s="51">
        <v>15</v>
      </c>
      <c r="B20" s="62"/>
      <c r="C20" s="45"/>
      <c r="D20" s="45"/>
      <c r="E20" s="45"/>
      <c r="F20" s="45"/>
      <c r="G20" s="45"/>
      <c r="H20" s="45"/>
      <c r="I20" s="45"/>
      <c r="J20" s="45"/>
      <c r="K20" s="45"/>
      <c r="L20" s="45"/>
      <c r="M20" s="44"/>
      <c r="N20" s="44"/>
    </row>
    <row r="21" spans="1:14" x14ac:dyDescent="0.2">
      <c r="A21" s="51">
        <v>16</v>
      </c>
      <c r="B21" s="62"/>
      <c r="C21" s="45"/>
      <c r="D21" s="45"/>
      <c r="E21" s="45"/>
      <c r="F21" s="45"/>
      <c r="G21" s="45"/>
      <c r="H21" s="45"/>
      <c r="I21" s="45"/>
      <c r="J21" s="45"/>
      <c r="K21" s="45"/>
      <c r="L21" s="45"/>
      <c r="M21" s="44"/>
      <c r="N21" s="44"/>
    </row>
    <row r="22" spans="1:14" x14ac:dyDescent="0.2">
      <c r="A22" s="51">
        <v>17</v>
      </c>
      <c r="B22" s="62"/>
      <c r="C22" s="45"/>
      <c r="D22" s="45"/>
      <c r="E22" s="45"/>
      <c r="F22" s="45"/>
      <c r="G22" s="45"/>
      <c r="H22" s="45"/>
      <c r="I22" s="45"/>
      <c r="J22" s="45"/>
      <c r="K22" s="45"/>
      <c r="L22" s="45"/>
      <c r="M22" s="44"/>
      <c r="N22" s="44"/>
    </row>
    <row r="23" spans="1:14" x14ac:dyDescent="0.2">
      <c r="A23" s="51">
        <v>18</v>
      </c>
      <c r="B23" s="62"/>
      <c r="C23" s="45"/>
      <c r="D23" s="45"/>
      <c r="E23" s="45"/>
      <c r="F23" s="45"/>
      <c r="G23" s="45"/>
      <c r="H23" s="45"/>
      <c r="I23" s="45"/>
      <c r="J23" s="45"/>
      <c r="K23" s="45"/>
      <c r="L23" s="45"/>
      <c r="M23" s="44"/>
      <c r="N23" s="44"/>
    </row>
    <row r="24" spans="1:14" x14ac:dyDescent="0.2">
      <c r="A24" s="51">
        <v>19</v>
      </c>
      <c r="B24" s="62"/>
      <c r="C24" s="45"/>
      <c r="D24" s="45"/>
      <c r="E24" s="45"/>
      <c r="F24" s="45"/>
      <c r="G24" s="45"/>
      <c r="H24" s="45"/>
      <c r="I24" s="45"/>
      <c r="J24" s="45"/>
      <c r="K24" s="45"/>
      <c r="L24" s="45"/>
      <c r="M24" s="44"/>
      <c r="N24" s="44"/>
    </row>
    <row r="25" spans="1:14" x14ac:dyDescent="0.2">
      <c r="A25" s="51">
        <v>20</v>
      </c>
      <c r="B25" s="62"/>
      <c r="C25" s="45"/>
      <c r="D25" s="45"/>
      <c r="E25" s="45"/>
      <c r="F25" s="45"/>
      <c r="G25" s="45"/>
      <c r="H25" s="45"/>
      <c r="I25" s="45"/>
      <c r="J25" s="45"/>
      <c r="K25" s="45"/>
      <c r="L25" s="45"/>
      <c r="M25" s="44"/>
      <c r="N25" s="44"/>
    </row>
    <row r="26" spans="1:14" ht="12.75" thickBot="1" x14ac:dyDescent="0.25">
      <c r="A26" s="69" t="s">
        <v>117</v>
      </c>
      <c r="B26" s="66"/>
      <c r="C26" s="32"/>
      <c r="D26" s="32"/>
      <c r="E26" s="32"/>
      <c r="F26" s="32"/>
      <c r="G26" s="32"/>
      <c r="H26" s="32"/>
      <c r="I26" s="32"/>
      <c r="J26" s="32"/>
      <c r="K26" s="32"/>
      <c r="L26" s="32"/>
      <c r="M26" s="41"/>
      <c r="N26" s="41"/>
    </row>
    <row r="27" spans="1:14" ht="12.75" thickBot="1" x14ac:dyDescent="0.25">
      <c r="A27" s="25" t="s">
        <v>0</v>
      </c>
      <c r="B27" s="48"/>
      <c r="C27" s="42"/>
      <c r="D27" s="38"/>
      <c r="E27" s="38"/>
      <c r="F27" s="38"/>
      <c r="G27" s="42"/>
      <c r="H27" s="42"/>
      <c r="I27" s="42"/>
      <c r="J27" s="42"/>
      <c r="K27" s="42"/>
      <c r="L27" s="42"/>
      <c r="M27" s="42"/>
      <c r="N27" s="42"/>
    </row>
    <row r="28" spans="1:14" s="79" customFormat="1" x14ac:dyDescent="0.2">
      <c r="A28" s="1" t="s">
        <v>402</v>
      </c>
      <c r="B28" s="2"/>
      <c r="C28" s="2"/>
      <c r="D28" s="2"/>
      <c r="E28" s="2"/>
      <c r="F28" s="2"/>
      <c r="G28" s="2"/>
      <c r="H28" s="2"/>
      <c r="I28" s="2"/>
      <c r="J28" s="2"/>
      <c r="K28" s="2"/>
      <c r="L28" s="2"/>
    </row>
    <row r="29" spans="1:14" x14ac:dyDescent="0.2">
      <c r="A29" s="18"/>
      <c r="B29" s="18"/>
    </row>
    <row r="30" spans="1:14" x14ac:dyDescent="0.2">
      <c r="A30" s="18"/>
    </row>
    <row r="31" spans="1:14" x14ac:dyDescent="0.2">
      <c r="A31" s="18"/>
    </row>
    <row r="32" spans="1:14" x14ac:dyDescent="0.2">
      <c r="A32" s="18"/>
    </row>
  </sheetData>
  <phoneticPr fontId="11" type="noConversion"/>
  <printOptions horizontalCentered="1"/>
  <pageMargins left="0.25" right="0.25" top="0.75" bottom="0.75" header="0.3" footer="0.3"/>
  <pageSetup paperSize="9" scale="62"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0">
    <tabColor theme="9" tint="-0.249977111117893"/>
    <pageSetUpPr fitToPage="1"/>
  </sheetPr>
  <dimension ref="A1:Y23"/>
  <sheetViews>
    <sheetView view="pageLayout" topLeftCell="D14" zoomScaleNormal="100" zoomScaleSheetLayoutView="100" workbookViewId="0">
      <selection sqref="A1:J19"/>
    </sheetView>
  </sheetViews>
  <sheetFormatPr baseColWidth="10" defaultColWidth="11.42578125" defaultRowHeight="12" x14ac:dyDescent="0.2"/>
  <cols>
    <col min="1" max="1" width="45.7109375" style="3" customWidth="1"/>
    <col min="2" max="2" width="20.28515625" style="3" customWidth="1"/>
    <col min="3" max="3" width="20.28515625" style="91" customWidth="1"/>
    <col min="4" max="5" width="17.7109375" style="3" customWidth="1"/>
    <col min="6" max="6" width="17.7109375" style="91" customWidth="1"/>
    <col min="7" max="8" width="17.7109375" style="3" customWidth="1"/>
    <col min="9" max="9" width="17.7109375" style="91" customWidth="1"/>
    <col min="10" max="10" width="36.42578125" style="3" customWidth="1"/>
    <col min="11" max="16384" width="11.42578125" style="3"/>
  </cols>
  <sheetData>
    <row r="1" spans="1:25" s="5" customFormat="1" ht="15.75" customHeight="1" x14ac:dyDescent="0.2">
      <c r="A1" s="124" t="s">
        <v>702</v>
      </c>
      <c r="B1" s="124"/>
      <c r="C1" s="124"/>
      <c r="D1" s="124"/>
      <c r="E1" s="124"/>
      <c r="F1" s="124"/>
      <c r="G1" s="124"/>
      <c r="H1" s="124"/>
      <c r="I1" s="124"/>
      <c r="J1" s="124"/>
    </row>
    <row r="2" spans="1:25" s="5" customFormat="1" x14ac:dyDescent="0.2">
      <c r="A2" s="124" t="s">
        <v>698</v>
      </c>
      <c r="B2" s="124"/>
      <c r="C2" s="124"/>
      <c r="D2" s="124"/>
      <c r="E2" s="124"/>
      <c r="F2" s="124"/>
      <c r="G2" s="124"/>
      <c r="H2" s="124"/>
      <c r="I2" s="124"/>
      <c r="J2" s="124"/>
      <c r="K2" s="124"/>
      <c r="L2" s="124"/>
      <c r="M2" s="124"/>
      <c r="N2" s="124"/>
      <c r="O2" s="124"/>
      <c r="P2" s="124"/>
      <c r="Q2" s="124"/>
      <c r="R2" s="124"/>
      <c r="S2" s="124"/>
      <c r="T2" s="124"/>
      <c r="U2" s="124"/>
      <c r="V2" s="124"/>
      <c r="W2" s="124"/>
      <c r="X2" s="124"/>
      <c r="Y2" s="124"/>
    </row>
    <row r="3" spans="1:25" ht="14.25" customHeight="1" thickBot="1" x14ac:dyDescent="0.25">
      <c r="A3" s="9"/>
      <c r="B3" s="9"/>
      <c r="C3" s="9"/>
      <c r="D3" s="14"/>
      <c r="E3" s="14"/>
      <c r="F3" s="14"/>
      <c r="G3" s="17"/>
    </row>
    <row r="4" spans="1:25" ht="13.5" hidden="1" customHeight="1" x14ac:dyDescent="0.2">
      <c r="A4" s="63" t="s">
        <v>101</v>
      </c>
      <c r="B4" s="67"/>
      <c r="C4" s="67"/>
      <c r="D4" s="24"/>
      <c r="E4" s="24"/>
      <c r="F4" s="94"/>
      <c r="G4" s="24" t="s">
        <v>46</v>
      </c>
      <c r="H4" s="24" t="s">
        <v>102</v>
      </c>
      <c r="I4" s="93"/>
      <c r="J4" s="50"/>
    </row>
    <row r="5" spans="1:25" s="123" customFormat="1" ht="36.75" thickBot="1" x14ac:dyDescent="0.25">
      <c r="A5" s="315" t="s">
        <v>108</v>
      </c>
      <c r="B5" s="213" t="s">
        <v>107</v>
      </c>
      <c r="C5" s="213" t="s">
        <v>223</v>
      </c>
      <c r="D5" s="212" t="s">
        <v>224</v>
      </c>
      <c r="E5" s="212" t="s">
        <v>2</v>
      </c>
      <c r="F5" s="212" t="s">
        <v>222</v>
      </c>
      <c r="G5" s="213" t="s">
        <v>110</v>
      </c>
      <c r="H5" s="212" t="s">
        <v>184</v>
      </c>
      <c r="I5" s="212" t="s">
        <v>189</v>
      </c>
      <c r="J5" s="212" t="s">
        <v>109</v>
      </c>
    </row>
    <row r="6" spans="1:25" s="123" customFormat="1" ht="12.75" thickBot="1" x14ac:dyDescent="0.25">
      <c r="A6" s="417" t="s">
        <v>632</v>
      </c>
      <c r="B6" s="417"/>
      <c r="C6" s="34"/>
      <c r="D6" s="418"/>
      <c r="E6" s="419"/>
      <c r="F6" s="92"/>
      <c r="G6" s="34"/>
      <c r="H6" s="94"/>
      <c r="I6" s="94"/>
      <c r="J6" s="34"/>
    </row>
    <row r="7" spans="1:25" s="123" customFormat="1" ht="36" x14ac:dyDescent="0.2">
      <c r="A7" s="404" t="s">
        <v>648</v>
      </c>
      <c r="B7" s="405" t="s">
        <v>649</v>
      </c>
      <c r="C7" s="403" t="s">
        <v>635</v>
      </c>
      <c r="D7" s="412" t="s">
        <v>650</v>
      </c>
      <c r="E7" s="414">
        <v>377500</v>
      </c>
      <c r="F7" s="415" t="s">
        <v>651</v>
      </c>
      <c r="G7" s="403" t="s">
        <v>652</v>
      </c>
      <c r="H7" s="407">
        <v>43768</v>
      </c>
      <c r="I7" s="407">
        <v>43853</v>
      </c>
      <c r="J7" s="403" t="s">
        <v>635</v>
      </c>
    </row>
    <row r="8" spans="1:25" s="123" customFormat="1" ht="60" x14ac:dyDescent="0.2">
      <c r="A8" s="404" t="s">
        <v>633</v>
      </c>
      <c r="B8" s="405" t="s">
        <v>634</v>
      </c>
      <c r="C8" s="403" t="s">
        <v>635</v>
      </c>
      <c r="D8" s="412" t="s">
        <v>636</v>
      </c>
      <c r="E8" s="414">
        <v>75583.259999999995</v>
      </c>
      <c r="F8" s="415" t="s">
        <v>637</v>
      </c>
      <c r="G8" s="403" t="s">
        <v>652</v>
      </c>
      <c r="H8" s="407">
        <v>43760</v>
      </c>
      <c r="I8" s="407">
        <v>43838</v>
      </c>
      <c r="J8" s="403" t="s">
        <v>635</v>
      </c>
    </row>
    <row r="9" spans="1:25" s="123" customFormat="1" ht="84" x14ac:dyDescent="0.2">
      <c r="A9" s="404" t="s">
        <v>639</v>
      </c>
      <c r="B9" s="405" t="s">
        <v>634</v>
      </c>
      <c r="C9" s="403" t="s">
        <v>635</v>
      </c>
      <c r="D9" s="412" t="s">
        <v>640</v>
      </c>
      <c r="E9" s="414">
        <v>55324.42</v>
      </c>
      <c r="F9" s="415" t="s">
        <v>641</v>
      </c>
      <c r="G9" s="403" t="s">
        <v>652</v>
      </c>
      <c r="H9" s="407">
        <v>43717</v>
      </c>
      <c r="I9" s="407">
        <v>43818</v>
      </c>
      <c r="J9" s="403" t="s">
        <v>635</v>
      </c>
    </row>
    <row r="10" spans="1:25" s="123" customFormat="1" ht="60" x14ac:dyDescent="0.2">
      <c r="A10" s="404" t="s">
        <v>642</v>
      </c>
      <c r="B10" s="405" t="s">
        <v>634</v>
      </c>
      <c r="C10" s="403" t="s">
        <v>635</v>
      </c>
      <c r="D10" s="412" t="s">
        <v>643</v>
      </c>
      <c r="E10" s="414">
        <v>72014.009999999995</v>
      </c>
      <c r="F10" s="415" t="s">
        <v>644</v>
      </c>
      <c r="G10" s="403" t="s">
        <v>652</v>
      </c>
      <c r="H10" s="407">
        <v>43685</v>
      </c>
      <c r="I10" s="407">
        <v>43794</v>
      </c>
      <c r="J10" s="403" t="s">
        <v>635</v>
      </c>
    </row>
    <row r="11" spans="1:25" s="123" customFormat="1" ht="60" x14ac:dyDescent="0.2">
      <c r="A11" s="404" t="s">
        <v>645</v>
      </c>
      <c r="B11" s="405" t="s">
        <v>634</v>
      </c>
      <c r="C11" s="403" t="s">
        <v>635</v>
      </c>
      <c r="D11" s="412" t="s">
        <v>646</v>
      </c>
      <c r="E11" s="414">
        <v>73395.039999999994</v>
      </c>
      <c r="F11" s="415" t="s">
        <v>647</v>
      </c>
      <c r="G11" s="403" t="s">
        <v>652</v>
      </c>
      <c r="H11" s="407">
        <v>43718</v>
      </c>
      <c r="I11" s="407">
        <v>43852</v>
      </c>
      <c r="J11" s="403" t="s">
        <v>635</v>
      </c>
    </row>
    <row r="12" spans="1:25" s="123" customFormat="1" ht="24" x14ac:dyDescent="0.2">
      <c r="A12" s="404" t="s">
        <v>653</v>
      </c>
      <c r="B12" s="405" t="s">
        <v>634</v>
      </c>
      <c r="C12" s="403" t="s">
        <v>635</v>
      </c>
      <c r="D12" s="412" t="s">
        <v>654</v>
      </c>
      <c r="E12" s="416">
        <v>89500</v>
      </c>
      <c r="F12" s="415" t="s">
        <v>655</v>
      </c>
      <c r="G12" s="403" t="s">
        <v>652</v>
      </c>
      <c r="H12" s="407">
        <v>43798</v>
      </c>
      <c r="I12" s="407">
        <v>43830</v>
      </c>
      <c r="J12" s="403" t="s">
        <v>635</v>
      </c>
    </row>
    <row r="13" spans="1:25" s="123" customFormat="1" ht="192.75" thickBot="1" x14ac:dyDescent="0.25">
      <c r="A13" s="404" t="s">
        <v>656</v>
      </c>
      <c r="B13" s="405" t="s">
        <v>657</v>
      </c>
      <c r="C13" s="403" t="s">
        <v>635</v>
      </c>
      <c r="D13" s="412" t="s">
        <v>635</v>
      </c>
      <c r="E13" s="414">
        <v>1215780.1500000001</v>
      </c>
      <c r="F13" s="415" t="s">
        <v>658</v>
      </c>
      <c r="G13" s="403" t="s">
        <v>652</v>
      </c>
      <c r="H13" s="402" t="s">
        <v>635</v>
      </c>
      <c r="I13" s="402" t="s">
        <v>635</v>
      </c>
      <c r="J13" s="403" t="s">
        <v>635</v>
      </c>
    </row>
    <row r="14" spans="1:25" s="123" customFormat="1" ht="12.75" thickBot="1" x14ac:dyDescent="0.25">
      <c r="A14" s="417" t="s">
        <v>659</v>
      </c>
      <c r="B14" s="417"/>
      <c r="C14" s="34"/>
      <c r="D14" s="418"/>
      <c r="E14" s="419"/>
      <c r="F14" s="92"/>
      <c r="G14" s="34"/>
      <c r="H14" s="94"/>
      <c r="I14" s="94"/>
      <c r="J14" s="34"/>
    </row>
    <row r="15" spans="1:25" s="123" customFormat="1" ht="24" x14ac:dyDescent="0.2">
      <c r="A15" s="404" t="s">
        <v>660</v>
      </c>
      <c r="B15" s="405" t="s">
        <v>634</v>
      </c>
      <c r="C15" s="403" t="s">
        <v>635</v>
      </c>
      <c r="D15" s="412" t="s">
        <v>635</v>
      </c>
      <c r="E15" s="414">
        <v>232000</v>
      </c>
      <c r="F15" s="413" t="s">
        <v>635</v>
      </c>
      <c r="G15" s="403" t="s">
        <v>635</v>
      </c>
      <c r="H15" s="402" t="s">
        <v>635</v>
      </c>
      <c r="I15" s="402" t="s">
        <v>635</v>
      </c>
      <c r="J15" s="403" t="s">
        <v>635</v>
      </c>
    </row>
    <row r="16" spans="1:25" s="123" customFormat="1" ht="24" x14ac:dyDescent="0.2">
      <c r="A16" s="404" t="s">
        <v>661</v>
      </c>
      <c r="B16" s="405" t="s">
        <v>657</v>
      </c>
      <c r="C16" s="403" t="s">
        <v>635</v>
      </c>
      <c r="D16" s="412" t="s">
        <v>635</v>
      </c>
      <c r="E16" s="414">
        <v>80000</v>
      </c>
      <c r="F16" s="413" t="s">
        <v>635</v>
      </c>
      <c r="G16" s="403" t="s">
        <v>635</v>
      </c>
      <c r="H16" s="402" t="s">
        <v>635</v>
      </c>
      <c r="I16" s="402" t="s">
        <v>635</v>
      </c>
      <c r="J16" s="403" t="s">
        <v>635</v>
      </c>
    </row>
    <row r="17" spans="1:10" s="123" customFormat="1" ht="26.25" customHeight="1" x14ac:dyDescent="0.2">
      <c r="A17" s="404" t="s">
        <v>662</v>
      </c>
      <c r="B17" s="405" t="s">
        <v>634</v>
      </c>
      <c r="C17" s="403" t="s">
        <v>635</v>
      </c>
      <c r="D17" s="412" t="s">
        <v>635</v>
      </c>
      <c r="E17" s="414">
        <v>170000</v>
      </c>
      <c r="F17" s="413" t="s">
        <v>635</v>
      </c>
      <c r="G17" s="403" t="s">
        <v>635</v>
      </c>
      <c r="H17" s="402" t="s">
        <v>635</v>
      </c>
      <c r="I17" s="402" t="s">
        <v>635</v>
      </c>
      <c r="J17" s="403" t="s">
        <v>635</v>
      </c>
    </row>
    <row r="18" spans="1:10" s="123" customFormat="1" ht="54" customHeight="1" thickBot="1" x14ac:dyDescent="0.25">
      <c r="A18" s="404" t="s">
        <v>663</v>
      </c>
      <c r="B18" s="412" t="s">
        <v>634</v>
      </c>
      <c r="C18" s="403" t="s">
        <v>635</v>
      </c>
      <c r="D18" s="412" t="s">
        <v>635</v>
      </c>
      <c r="E18" s="414">
        <v>868600</v>
      </c>
      <c r="F18" s="413"/>
      <c r="G18" s="403"/>
      <c r="H18" s="402"/>
      <c r="I18" s="402"/>
      <c r="J18" s="403"/>
    </row>
    <row r="19" spans="1:10" s="123" customFormat="1" ht="12.75" thickBot="1" x14ac:dyDescent="0.25">
      <c r="A19" s="417" t="s">
        <v>0</v>
      </c>
      <c r="B19" s="417"/>
      <c r="C19" s="34"/>
      <c r="D19" s="418"/>
      <c r="E19" s="419">
        <f>E7+E8+E9+E10+E11+E12+E13+E15+E16+E17+E18</f>
        <v>3309696.88</v>
      </c>
      <c r="F19" s="92"/>
      <c r="G19" s="34"/>
      <c r="H19" s="94"/>
      <c r="I19" s="94"/>
      <c r="J19" s="34"/>
    </row>
    <row r="20" spans="1:10" x14ac:dyDescent="0.2">
      <c r="A20" s="18"/>
      <c r="B20" s="18"/>
      <c r="C20" s="18"/>
      <c r="D20" s="18"/>
      <c r="E20" s="18"/>
      <c r="F20" s="18"/>
      <c r="G20" s="2"/>
    </row>
    <row r="21" spans="1:10" x14ac:dyDescent="0.2">
      <c r="A21" s="18"/>
    </row>
    <row r="22" spans="1:10" x14ac:dyDescent="0.2">
      <c r="A22" s="18"/>
    </row>
    <row r="23" spans="1:10" x14ac:dyDescent="0.2">
      <c r="A23" s="18"/>
    </row>
  </sheetData>
  <phoneticPr fontId="11" type="noConversion"/>
  <printOptions horizontalCentered="1"/>
  <pageMargins left="0.25" right="0.25" top="0.75" bottom="0.75" header="0.3" footer="0.3"/>
  <pageSetup paperSize="9" scale="63"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pageSetUpPr fitToPage="1"/>
  </sheetPr>
  <dimension ref="A1:W20"/>
  <sheetViews>
    <sheetView view="pageLayout" topLeftCell="C1" zoomScale="85" zoomScaleNormal="100" zoomScaleSheetLayoutView="100" zoomScalePageLayoutView="85" workbookViewId="0">
      <selection sqref="A1:H21"/>
    </sheetView>
  </sheetViews>
  <sheetFormatPr baseColWidth="10" defaultColWidth="11.42578125" defaultRowHeight="12" x14ac:dyDescent="0.2"/>
  <cols>
    <col min="1" max="1" width="35.7109375" style="3" customWidth="1"/>
    <col min="2" max="2" width="30.7109375" style="3" customWidth="1"/>
    <col min="3" max="3" width="31.140625" style="123" customWidth="1"/>
    <col min="4" max="4" width="23.28515625" style="3" customWidth="1"/>
    <col min="5" max="5" width="22.28515625" style="108" customWidth="1"/>
    <col min="6" max="6" width="32.85546875" style="3" customWidth="1"/>
    <col min="7" max="7" width="39.5703125" style="3" customWidth="1"/>
    <col min="8" max="8" width="23.5703125" style="3" customWidth="1"/>
    <col min="9" max="16384" width="11.42578125" style="3"/>
  </cols>
  <sheetData>
    <row r="1" spans="1:23" s="5" customFormat="1" x14ac:dyDescent="0.2">
      <c r="A1" s="124" t="s">
        <v>475</v>
      </c>
      <c r="B1" s="124"/>
      <c r="C1" s="124"/>
      <c r="D1" s="124"/>
      <c r="E1" s="124"/>
      <c r="F1" s="124"/>
      <c r="G1" s="124"/>
    </row>
    <row r="2" spans="1:23" s="5" customFormat="1" x14ac:dyDescent="0.2">
      <c r="A2" s="124" t="s">
        <v>703</v>
      </c>
      <c r="B2" s="124"/>
      <c r="C2" s="124"/>
      <c r="D2" s="124"/>
      <c r="E2" s="124"/>
      <c r="F2" s="124"/>
      <c r="G2" s="124"/>
      <c r="H2" s="124"/>
      <c r="I2" s="124"/>
      <c r="J2" s="124"/>
      <c r="K2" s="124"/>
      <c r="L2" s="124"/>
      <c r="M2" s="124"/>
      <c r="N2" s="124"/>
      <c r="O2" s="124"/>
      <c r="P2" s="124"/>
      <c r="Q2" s="124"/>
      <c r="R2" s="124"/>
      <c r="S2" s="124"/>
      <c r="T2" s="124"/>
      <c r="U2" s="124"/>
      <c r="V2" s="124"/>
      <c r="W2" s="124"/>
    </row>
    <row r="3" spans="1:23" ht="12.75" thickBot="1" x14ac:dyDescent="0.25">
      <c r="A3" s="14"/>
      <c r="B3" s="14"/>
      <c r="C3" s="14"/>
      <c r="D3" s="17"/>
      <c r="E3" s="17"/>
      <c r="F3" s="17"/>
    </row>
    <row r="4" spans="1:23" s="123" customFormat="1" ht="12.75" thickBot="1" x14ac:dyDescent="0.25">
      <c r="A4" s="646" t="s">
        <v>48</v>
      </c>
      <c r="B4" s="646" t="s">
        <v>403</v>
      </c>
      <c r="C4" s="646" t="s">
        <v>404</v>
      </c>
      <c r="D4" s="214" t="s">
        <v>440</v>
      </c>
      <c r="E4" s="214" t="s">
        <v>400</v>
      </c>
      <c r="F4" s="317" t="s">
        <v>401</v>
      </c>
      <c r="G4" s="646" t="s">
        <v>62</v>
      </c>
      <c r="H4" s="646" t="s">
        <v>140</v>
      </c>
    </row>
    <row r="5" spans="1:23" s="123" customFormat="1" ht="12.75" customHeight="1" thickBot="1" x14ac:dyDescent="0.25">
      <c r="A5" s="647"/>
      <c r="B5" s="647"/>
      <c r="C5" s="647"/>
      <c r="D5" s="215" t="s">
        <v>399</v>
      </c>
      <c r="E5" s="215" t="s">
        <v>399</v>
      </c>
      <c r="F5" s="215" t="s">
        <v>399</v>
      </c>
      <c r="G5" s="648"/>
      <c r="H5" s="648"/>
    </row>
    <row r="6" spans="1:23" s="123" customFormat="1" ht="12" customHeight="1" x14ac:dyDescent="0.2">
      <c r="A6" s="51">
        <v>1</v>
      </c>
      <c r="B6" s="51" t="s">
        <v>117</v>
      </c>
      <c r="C6" s="51" t="s">
        <v>117</v>
      </c>
      <c r="D6" s="49"/>
      <c r="E6" s="2"/>
      <c r="F6" s="277"/>
      <c r="G6" s="40"/>
      <c r="H6" s="40"/>
    </row>
    <row r="7" spans="1:23" s="123" customFormat="1" x14ac:dyDescent="0.2">
      <c r="A7" s="51">
        <v>2</v>
      </c>
      <c r="B7" s="51" t="s">
        <v>117</v>
      </c>
      <c r="C7" s="51" t="s">
        <v>117</v>
      </c>
      <c r="D7" s="49"/>
      <c r="E7" s="2"/>
      <c r="F7" s="277"/>
      <c r="G7" s="40"/>
      <c r="H7" s="40"/>
    </row>
    <row r="8" spans="1:23" s="123" customFormat="1" x14ac:dyDescent="0.2">
      <c r="A8" s="51">
        <v>3</v>
      </c>
      <c r="B8" s="51" t="s">
        <v>117</v>
      </c>
      <c r="C8" s="51" t="s">
        <v>117</v>
      </c>
      <c r="D8" s="49"/>
      <c r="E8" s="2"/>
      <c r="F8" s="277"/>
      <c r="G8" s="40"/>
      <c r="H8" s="40"/>
    </row>
    <row r="9" spans="1:23" s="123" customFormat="1" x14ac:dyDescent="0.2">
      <c r="A9" s="643" t="s">
        <v>505</v>
      </c>
      <c r="B9" s="644"/>
      <c r="C9" s="644"/>
      <c r="D9" s="644"/>
      <c r="E9" s="644"/>
      <c r="F9" s="644"/>
      <c r="G9" s="645"/>
      <c r="H9" s="40"/>
    </row>
    <row r="10" spans="1:23" s="123" customFormat="1" x14ac:dyDescent="0.2">
      <c r="A10" s="643"/>
      <c r="B10" s="644"/>
      <c r="C10" s="644"/>
      <c r="D10" s="644"/>
      <c r="E10" s="644"/>
      <c r="F10" s="644"/>
      <c r="G10" s="645"/>
      <c r="H10" s="40"/>
    </row>
    <row r="11" spans="1:23" s="123" customFormat="1" x14ac:dyDescent="0.2">
      <c r="A11" s="643"/>
      <c r="B11" s="644"/>
      <c r="C11" s="644"/>
      <c r="D11" s="644"/>
      <c r="E11" s="644"/>
      <c r="F11" s="644"/>
      <c r="G11" s="645"/>
      <c r="H11" s="40"/>
    </row>
    <row r="12" spans="1:23" s="123" customFormat="1" x14ac:dyDescent="0.2">
      <c r="A12" s="643"/>
      <c r="B12" s="644"/>
      <c r="C12" s="644"/>
      <c r="D12" s="644"/>
      <c r="E12" s="644"/>
      <c r="F12" s="644"/>
      <c r="G12" s="645"/>
      <c r="H12" s="40"/>
    </row>
    <row r="13" spans="1:23" s="123" customFormat="1" x14ac:dyDescent="0.2">
      <c r="A13" s="643"/>
      <c r="B13" s="644"/>
      <c r="C13" s="644"/>
      <c r="D13" s="644"/>
      <c r="E13" s="644"/>
      <c r="F13" s="644"/>
      <c r="G13" s="645"/>
      <c r="H13" s="40"/>
    </row>
    <row r="14" spans="1:23" s="123" customFormat="1" x14ac:dyDescent="0.2">
      <c r="A14" s="51">
        <v>9</v>
      </c>
      <c r="B14" s="51"/>
      <c r="C14" s="51"/>
      <c r="D14" s="49"/>
      <c r="E14" s="2"/>
      <c r="F14" s="277"/>
      <c r="G14" s="40"/>
      <c r="H14" s="40"/>
    </row>
    <row r="15" spans="1:23" s="123" customFormat="1" x14ac:dyDescent="0.2">
      <c r="A15" s="51"/>
      <c r="B15" s="51"/>
      <c r="C15" s="51"/>
      <c r="D15" s="49"/>
      <c r="E15" s="2"/>
      <c r="F15" s="277"/>
      <c r="G15" s="40"/>
      <c r="H15" s="40"/>
    </row>
    <row r="16" spans="1:23" s="123" customFormat="1" ht="12.75" thickBot="1" x14ac:dyDescent="0.25">
      <c r="A16" s="65"/>
      <c r="B16" s="65"/>
      <c r="C16" s="65"/>
      <c r="D16" s="30"/>
      <c r="E16" s="23"/>
      <c r="F16" s="278"/>
      <c r="G16" s="33"/>
      <c r="H16" s="33"/>
    </row>
    <row r="17" spans="1:8" s="123" customFormat="1" ht="12.75" thickBot="1" x14ac:dyDescent="0.25">
      <c r="A17" s="95" t="s">
        <v>49</v>
      </c>
      <c r="B17" s="48"/>
      <c r="C17" s="48"/>
      <c r="D17" s="35"/>
      <c r="E17" s="37"/>
      <c r="F17" s="279"/>
      <c r="G17" s="39"/>
      <c r="H17" s="39"/>
    </row>
    <row r="18" spans="1:8" x14ac:dyDescent="0.2">
      <c r="A18" s="22"/>
      <c r="B18" s="22"/>
      <c r="C18" s="22"/>
      <c r="D18" s="2"/>
      <c r="E18" s="2"/>
      <c r="F18" s="2"/>
    </row>
    <row r="19" spans="1:8" x14ac:dyDescent="0.2">
      <c r="A19" s="18" t="s">
        <v>63</v>
      </c>
      <c r="B19" s="18"/>
      <c r="C19" s="18"/>
      <c r="D19" s="2"/>
      <c r="E19" s="2"/>
      <c r="F19" s="2"/>
    </row>
    <row r="20" spans="1:8" x14ac:dyDescent="0.2">
      <c r="A20" s="1" t="s">
        <v>141</v>
      </c>
      <c r="B20" s="1"/>
      <c r="C20" s="1"/>
      <c r="D20" s="2"/>
      <c r="E20" s="2"/>
      <c r="F20" s="2"/>
    </row>
  </sheetData>
  <mergeCells count="6">
    <mergeCell ref="A9:G13"/>
    <mergeCell ref="B4:B5"/>
    <mergeCell ref="H4:H5"/>
    <mergeCell ref="A4:A5"/>
    <mergeCell ref="G4:G5"/>
    <mergeCell ref="C4:C5"/>
  </mergeCells>
  <phoneticPr fontId="0" type="noConversion"/>
  <printOptions horizontalCentered="1"/>
  <pageMargins left="0.25" right="0.29950980392156862" top="0.75" bottom="0.75" header="0.3" footer="0.3"/>
  <pageSetup paperSize="9" scale="6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V27"/>
  <sheetViews>
    <sheetView view="pageLayout" zoomScale="85" zoomScaleNormal="100" zoomScaleSheetLayoutView="100" zoomScalePageLayoutView="85" workbookViewId="0">
      <selection activeCell="H27" sqref="A1:H27"/>
    </sheetView>
  </sheetViews>
  <sheetFormatPr baseColWidth="10" defaultColWidth="11.42578125" defaultRowHeight="12" x14ac:dyDescent="0.2"/>
  <cols>
    <col min="1" max="1" width="42" style="280" bestFit="1" customWidth="1"/>
    <col min="2" max="2" width="23.5703125" style="280" customWidth="1"/>
    <col min="3" max="3" width="35.42578125" style="280" customWidth="1"/>
    <col min="4" max="8" width="15.5703125" style="280" customWidth="1"/>
    <col min="9" max="16384" width="11.42578125" style="280"/>
  </cols>
  <sheetData>
    <row r="1" spans="1:22" s="304" customFormat="1" ht="15.75" x14ac:dyDescent="0.25">
      <c r="A1" s="306" t="s">
        <v>476</v>
      </c>
      <c r="B1" s="305"/>
      <c r="C1" s="305"/>
      <c r="D1" s="305"/>
      <c r="E1" s="305"/>
      <c r="F1" s="305"/>
      <c r="G1" s="305"/>
      <c r="H1" s="305"/>
    </row>
    <row r="2" spans="1:22" s="303" customFormat="1" ht="15.75" x14ac:dyDescent="0.2">
      <c r="A2" s="124" t="s">
        <v>699</v>
      </c>
      <c r="B2" s="127"/>
      <c r="C2" s="127"/>
      <c r="D2" s="127"/>
      <c r="E2" s="127"/>
      <c r="F2" s="127"/>
      <c r="G2" s="127"/>
      <c r="H2" s="127"/>
      <c r="I2" s="127"/>
      <c r="J2" s="127"/>
      <c r="K2" s="127"/>
      <c r="L2" s="127"/>
      <c r="M2" s="127"/>
      <c r="N2" s="127"/>
      <c r="O2" s="127"/>
      <c r="P2" s="127"/>
      <c r="Q2" s="127"/>
      <c r="R2" s="127"/>
      <c r="S2" s="127"/>
      <c r="T2" s="127"/>
      <c r="U2" s="127"/>
      <c r="V2" s="127"/>
    </row>
    <row r="3" spans="1:22" ht="12.75" thickBot="1" x14ac:dyDescent="0.25"/>
    <row r="4" spans="1:22" ht="12.75" thickBot="1" x14ac:dyDescent="0.25">
      <c r="A4" s="651" t="s">
        <v>412</v>
      </c>
      <c r="B4" s="651" t="s">
        <v>119</v>
      </c>
      <c r="C4" s="649" t="s">
        <v>411</v>
      </c>
      <c r="D4" s="650"/>
      <c r="E4" s="650"/>
      <c r="F4" s="650"/>
      <c r="G4" s="650"/>
      <c r="H4" s="650"/>
    </row>
    <row r="5" spans="1:22" s="298" customFormat="1" ht="13.5" customHeight="1" thickBot="1" x14ac:dyDescent="0.25">
      <c r="A5" s="652"/>
      <c r="B5" s="652"/>
      <c r="C5" s="302" t="s">
        <v>410</v>
      </c>
      <c r="D5" s="301" t="s">
        <v>409</v>
      </c>
      <c r="E5" s="300" t="s">
        <v>408</v>
      </c>
      <c r="F5" s="299" t="s">
        <v>407</v>
      </c>
      <c r="G5" s="299" t="s">
        <v>695</v>
      </c>
      <c r="H5" s="299" t="s">
        <v>696</v>
      </c>
    </row>
    <row r="6" spans="1:22" x14ac:dyDescent="0.2">
      <c r="A6" s="297"/>
      <c r="B6" s="296"/>
      <c r="C6" s="290"/>
      <c r="D6" s="292"/>
      <c r="E6" s="291"/>
      <c r="F6" s="290"/>
      <c r="G6" s="290"/>
      <c r="H6" s="290"/>
    </row>
    <row r="7" spans="1:22" x14ac:dyDescent="0.2">
      <c r="A7" s="286" t="s">
        <v>50</v>
      </c>
      <c r="B7" s="285">
        <v>1295</v>
      </c>
      <c r="C7" s="290" t="s">
        <v>691</v>
      </c>
      <c r="D7" s="292" t="s">
        <v>692</v>
      </c>
      <c r="E7" s="291">
        <v>2013</v>
      </c>
      <c r="F7" s="290" t="s">
        <v>694</v>
      </c>
      <c r="G7" s="290">
        <v>0</v>
      </c>
      <c r="H7" s="290">
        <v>10135779.279999999</v>
      </c>
    </row>
    <row r="8" spans="1:22" x14ac:dyDescent="0.2">
      <c r="A8" s="286"/>
      <c r="B8" s="285"/>
      <c r="C8" s="290"/>
      <c r="D8" s="292"/>
      <c r="E8" s="291"/>
      <c r="F8" s="290"/>
      <c r="G8" s="290"/>
      <c r="H8" s="290"/>
    </row>
    <row r="9" spans="1:22" x14ac:dyDescent="0.2">
      <c r="A9" s="286" t="s">
        <v>51</v>
      </c>
      <c r="B9" s="285">
        <v>1295</v>
      </c>
      <c r="C9" s="290" t="s">
        <v>691</v>
      </c>
      <c r="D9" s="292" t="s">
        <v>693</v>
      </c>
      <c r="E9" s="291">
        <v>2008</v>
      </c>
      <c r="F9" s="290" t="s">
        <v>694</v>
      </c>
      <c r="G9" s="290">
        <v>233787.63</v>
      </c>
      <c r="H9" s="290">
        <v>218463.62</v>
      </c>
    </row>
    <row r="10" spans="1:22" x14ac:dyDescent="0.2">
      <c r="A10" s="286"/>
      <c r="B10" s="285"/>
      <c r="C10" s="290"/>
      <c r="D10" s="292"/>
      <c r="E10" s="291"/>
      <c r="F10" s="290"/>
      <c r="G10" s="290"/>
      <c r="H10" s="290"/>
    </row>
    <row r="11" spans="1:22" x14ac:dyDescent="0.2">
      <c r="A11" s="286" t="s">
        <v>52</v>
      </c>
      <c r="B11" s="285"/>
      <c r="C11" s="290"/>
      <c r="D11" s="292"/>
      <c r="E11" s="291"/>
      <c r="F11" s="290"/>
      <c r="G11" s="290"/>
      <c r="H11" s="290"/>
    </row>
    <row r="12" spans="1:22" x14ac:dyDescent="0.2">
      <c r="A12" s="286" t="s">
        <v>406</v>
      </c>
      <c r="B12" s="285"/>
      <c r="C12" s="290"/>
      <c r="D12" s="292"/>
      <c r="E12" s="291"/>
      <c r="F12" s="290"/>
      <c r="G12" s="290"/>
      <c r="H12" s="290"/>
    </row>
    <row r="13" spans="1:22" x14ac:dyDescent="0.2">
      <c r="A13" s="286"/>
      <c r="B13" s="285"/>
      <c r="C13" s="290"/>
      <c r="D13" s="292"/>
      <c r="E13" s="291"/>
      <c r="F13" s="290"/>
      <c r="G13" s="290"/>
      <c r="H13" s="290"/>
    </row>
    <row r="14" spans="1:22" x14ac:dyDescent="0.2">
      <c r="A14" s="286" t="s">
        <v>53</v>
      </c>
      <c r="B14" s="285"/>
      <c r="C14" s="293"/>
      <c r="D14" s="295"/>
      <c r="E14" s="294"/>
      <c r="F14" s="293"/>
      <c r="G14" s="290"/>
      <c r="H14" s="290"/>
    </row>
    <row r="15" spans="1:22" x14ac:dyDescent="0.2">
      <c r="A15" s="286"/>
      <c r="B15" s="285"/>
      <c r="C15" s="290"/>
      <c r="D15" s="292"/>
      <c r="E15" s="291"/>
      <c r="F15" s="290"/>
      <c r="G15" s="290"/>
      <c r="H15" s="290"/>
    </row>
    <row r="16" spans="1:22" x14ac:dyDescent="0.2">
      <c r="A16" s="286" t="s">
        <v>54</v>
      </c>
      <c r="B16" s="285"/>
      <c r="C16" s="290"/>
      <c r="D16" s="292"/>
      <c r="E16" s="291"/>
      <c r="F16" s="290"/>
      <c r="G16" s="290"/>
      <c r="H16" s="290"/>
    </row>
    <row r="17" spans="1:8" x14ac:dyDescent="0.2">
      <c r="A17" s="286"/>
      <c r="B17" s="285"/>
      <c r="C17" s="290"/>
      <c r="D17" s="292"/>
      <c r="E17" s="291"/>
      <c r="F17" s="290"/>
      <c r="G17" s="290"/>
      <c r="H17" s="290"/>
    </row>
    <row r="18" spans="1:8" x14ac:dyDescent="0.2">
      <c r="A18" s="286" t="s">
        <v>58</v>
      </c>
      <c r="B18" s="285"/>
      <c r="C18" s="290"/>
      <c r="D18" s="292"/>
      <c r="E18" s="291"/>
      <c r="F18" s="290"/>
      <c r="G18" s="290"/>
      <c r="H18" s="290"/>
    </row>
    <row r="19" spans="1:8" x14ac:dyDescent="0.2">
      <c r="A19" s="286" t="s">
        <v>59</v>
      </c>
      <c r="B19" s="285"/>
      <c r="C19" s="290"/>
      <c r="D19" s="292"/>
      <c r="E19" s="291"/>
      <c r="F19" s="290"/>
      <c r="G19" s="290"/>
      <c r="H19" s="290"/>
    </row>
    <row r="20" spans="1:8" x14ac:dyDescent="0.2">
      <c r="A20" s="286" t="s">
        <v>55</v>
      </c>
      <c r="B20" s="285"/>
      <c r="C20" s="290"/>
      <c r="D20" s="292"/>
      <c r="E20" s="291"/>
      <c r="F20" s="290"/>
      <c r="G20" s="290"/>
      <c r="H20" s="290"/>
    </row>
    <row r="21" spans="1:8" x14ac:dyDescent="0.2">
      <c r="A21" s="286" t="s">
        <v>56</v>
      </c>
      <c r="B21" s="285"/>
      <c r="C21" s="290"/>
      <c r="D21" s="292"/>
      <c r="E21" s="291"/>
      <c r="F21" s="290"/>
      <c r="G21" s="290"/>
      <c r="H21" s="290"/>
    </row>
    <row r="22" spans="1:8" x14ac:dyDescent="0.2">
      <c r="A22" s="286" t="s">
        <v>57</v>
      </c>
      <c r="B22" s="285"/>
      <c r="C22" s="290"/>
      <c r="D22" s="292"/>
      <c r="E22" s="291"/>
      <c r="F22" s="290"/>
      <c r="G22" s="290"/>
      <c r="H22" s="290"/>
    </row>
    <row r="23" spans="1:8" x14ac:dyDescent="0.2">
      <c r="A23" s="286" t="s">
        <v>405</v>
      </c>
      <c r="B23" s="285"/>
      <c r="C23" s="290"/>
      <c r="D23" s="292"/>
      <c r="E23" s="291"/>
      <c r="F23" s="290"/>
      <c r="G23" s="290"/>
      <c r="H23" s="290"/>
    </row>
    <row r="24" spans="1:8" ht="12.75" thickBot="1" x14ac:dyDescent="0.25">
      <c r="A24" s="289"/>
      <c r="B24" s="288"/>
      <c r="C24" s="285"/>
      <c r="D24" s="287"/>
      <c r="E24" s="286"/>
      <c r="F24" s="285"/>
      <c r="G24" s="285"/>
      <c r="H24" s="285"/>
    </row>
    <row r="25" spans="1:8" ht="12.75" thickBot="1" x14ac:dyDescent="0.25">
      <c r="A25" s="284" t="s">
        <v>0</v>
      </c>
      <c r="B25" s="283"/>
      <c r="C25" s="282"/>
      <c r="D25" s="282"/>
      <c r="E25" s="282"/>
      <c r="F25" s="282"/>
      <c r="G25" s="282"/>
      <c r="H25" s="281"/>
    </row>
    <row r="26" spans="1:8" x14ac:dyDescent="0.2">
      <c r="A26" s="280" t="s">
        <v>477</v>
      </c>
    </row>
    <row r="27" spans="1:8" x14ac:dyDescent="0.2">
      <c r="A27" s="280" t="s">
        <v>478</v>
      </c>
    </row>
  </sheetData>
  <mergeCells count="3">
    <mergeCell ref="C4:H4"/>
    <mergeCell ref="B4:B5"/>
    <mergeCell ref="A4:A5"/>
  </mergeCells>
  <printOptions horizontalCentered="1"/>
  <pageMargins left="0.25" right="0.25" top="0.75" bottom="0.75" header="0.3" footer="0.3"/>
  <pageSetup paperSize="9" scale="81"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pageSetUpPr fitToPage="1"/>
  </sheetPr>
  <dimension ref="A1:V32"/>
  <sheetViews>
    <sheetView view="pageLayout" zoomScale="75" zoomScaleNormal="100" zoomScaleSheetLayoutView="100" zoomScalePageLayoutView="75" workbookViewId="0">
      <selection activeCell="P34" sqref="A1:P34"/>
    </sheetView>
  </sheetViews>
  <sheetFormatPr baseColWidth="10" defaultColWidth="11.42578125" defaultRowHeight="12" x14ac:dyDescent="0.2"/>
  <cols>
    <col min="1" max="1" width="18.7109375" style="3" customWidth="1"/>
    <col min="2" max="2" width="20.5703125" style="3" customWidth="1"/>
    <col min="3" max="3" width="13.42578125" style="3" customWidth="1"/>
    <col min="4" max="5" width="18.7109375" style="3" customWidth="1"/>
    <col min="6" max="6" width="10.5703125" style="3" customWidth="1"/>
    <col min="7" max="7" width="18.7109375" style="3" customWidth="1"/>
    <col min="8" max="9" width="18.7109375" style="79" customWidth="1"/>
    <col min="10" max="10" width="18.7109375" style="3" customWidth="1"/>
    <col min="11" max="12" width="5.7109375" style="56" customWidth="1"/>
    <col min="13" max="13" width="11" style="3" customWidth="1"/>
    <col min="14" max="15" width="6" style="3" customWidth="1"/>
    <col min="16" max="16" width="11.85546875" style="3" customWidth="1"/>
    <col min="17" max="16384" width="11.42578125" style="3"/>
  </cols>
  <sheetData>
    <row r="1" spans="1:22" s="100" customFormat="1" x14ac:dyDescent="0.2">
      <c r="A1" s="125" t="s">
        <v>479</v>
      </c>
      <c r="B1" s="125"/>
      <c r="C1" s="125"/>
      <c r="D1" s="125"/>
      <c r="E1" s="125"/>
      <c r="F1" s="125"/>
      <c r="G1" s="125"/>
      <c r="H1" s="125"/>
      <c r="I1" s="125"/>
      <c r="J1" s="125"/>
      <c r="K1" s="125"/>
      <c r="L1" s="125"/>
    </row>
    <row r="2" spans="1:22" s="5" customFormat="1" x14ac:dyDescent="0.2">
      <c r="A2" s="124" t="s">
        <v>699</v>
      </c>
      <c r="B2" s="124"/>
      <c r="C2" s="124"/>
      <c r="D2" s="124"/>
      <c r="E2" s="124"/>
      <c r="F2" s="124"/>
      <c r="G2" s="124"/>
      <c r="H2" s="124"/>
      <c r="I2" s="124"/>
      <c r="J2" s="124"/>
      <c r="K2" s="124"/>
      <c r="L2" s="124"/>
      <c r="M2" s="124"/>
      <c r="N2" s="124"/>
      <c r="O2" s="124"/>
      <c r="P2" s="124"/>
      <c r="Q2" s="124"/>
      <c r="R2" s="124"/>
      <c r="S2" s="124"/>
      <c r="T2" s="124"/>
      <c r="U2" s="124"/>
      <c r="V2" s="124"/>
    </row>
    <row r="3" spans="1:22" s="108" customFormat="1" ht="12.75" thickBot="1" x14ac:dyDescent="0.25">
      <c r="K3" s="56"/>
      <c r="L3" s="56"/>
    </row>
    <row r="4" spans="1:22" s="329" customFormat="1" ht="12.75" customHeight="1" thickBot="1" x14ac:dyDescent="0.25">
      <c r="A4" s="656" t="s">
        <v>161</v>
      </c>
      <c r="B4" s="657"/>
      <c r="C4" s="657"/>
      <c r="D4" s="657"/>
      <c r="E4" s="658"/>
      <c r="F4" s="659" t="s">
        <v>162</v>
      </c>
      <c r="G4" s="660"/>
      <c r="H4" s="661"/>
      <c r="I4" s="661"/>
      <c r="J4" s="662"/>
      <c r="K4" s="653" t="s">
        <v>413</v>
      </c>
      <c r="L4" s="654"/>
      <c r="M4" s="655"/>
      <c r="N4" s="653" t="s">
        <v>506</v>
      </c>
      <c r="O4" s="654"/>
      <c r="P4" s="655"/>
    </row>
    <row r="5" spans="1:22" s="338" customFormat="1" ht="80.099999999999994" customHeight="1" x14ac:dyDescent="0.2">
      <c r="A5" s="330" t="s">
        <v>119</v>
      </c>
      <c r="B5" s="331" t="s">
        <v>8</v>
      </c>
      <c r="C5" s="331" t="s">
        <v>115</v>
      </c>
      <c r="D5" s="332" t="s">
        <v>120</v>
      </c>
      <c r="E5" s="333" t="s">
        <v>142</v>
      </c>
      <c r="F5" s="330" t="s">
        <v>149</v>
      </c>
      <c r="G5" s="332" t="s">
        <v>150</v>
      </c>
      <c r="H5" s="332" t="s">
        <v>164</v>
      </c>
      <c r="I5" s="331" t="s">
        <v>165</v>
      </c>
      <c r="J5" s="334" t="s">
        <v>154</v>
      </c>
      <c r="K5" s="335" t="s">
        <v>151</v>
      </c>
      <c r="L5" s="336" t="s">
        <v>152</v>
      </c>
      <c r="M5" s="337" t="s">
        <v>153</v>
      </c>
      <c r="N5" s="335" t="s">
        <v>151</v>
      </c>
      <c r="O5" s="336" t="s">
        <v>152</v>
      </c>
      <c r="P5" s="337" t="s">
        <v>153</v>
      </c>
    </row>
    <row r="6" spans="1:22" s="280" customFormat="1" ht="22.5" customHeight="1" x14ac:dyDescent="0.2">
      <c r="A6" s="339" t="s">
        <v>507</v>
      </c>
      <c r="B6" s="340" t="s">
        <v>508</v>
      </c>
      <c r="C6" s="341" t="s">
        <v>116</v>
      </c>
      <c r="D6" s="339" t="s">
        <v>509</v>
      </c>
      <c r="E6" s="342">
        <v>2700</v>
      </c>
      <c r="F6" s="343">
        <v>73268823</v>
      </c>
      <c r="G6" s="344" t="s">
        <v>510</v>
      </c>
      <c r="H6" s="345" t="s">
        <v>511</v>
      </c>
      <c r="I6" s="346" t="s">
        <v>512</v>
      </c>
      <c r="J6" s="347" t="s">
        <v>511</v>
      </c>
      <c r="K6" s="348">
        <v>1</v>
      </c>
      <c r="L6" s="348">
        <v>3</v>
      </c>
      <c r="M6" s="349">
        <v>8100</v>
      </c>
      <c r="N6" s="350">
        <v>2</v>
      </c>
      <c r="O6" s="348">
        <v>6</v>
      </c>
      <c r="P6" s="351">
        <v>16200</v>
      </c>
    </row>
    <row r="7" spans="1:22" s="280" customFormat="1" x14ac:dyDescent="0.2">
      <c r="A7" s="352" t="s">
        <v>507</v>
      </c>
      <c r="B7" s="287" t="s">
        <v>508</v>
      </c>
      <c r="C7" s="353" t="s">
        <v>116</v>
      </c>
      <c r="D7" s="352" t="s">
        <v>513</v>
      </c>
      <c r="E7" s="354">
        <v>1800</v>
      </c>
      <c r="F7" s="355">
        <v>48779893</v>
      </c>
      <c r="G7" s="356" t="s">
        <v>514</v>
      </c>
      <c r="H7" s="287" t="s">
        <v>515</v>
      </c>
      <c r="I7" s="353" t="s">
        <v>516</v>
      </c>
      <c r="J7" s="353" t="s">
        <v>513</v>
      </c>
      <c r="K7" s="357">
        <v>2</v>
      </c>
      <c r="L7" s="358">
        <v>4</v>
      </c>
      <c r="M7" s="359">
        <v>7200</v>
      </c>
      <c r="N7" s="357">
        <v>3</v>
      </c>
      <c r="O7" s="360">
        <v>6</v>
      </c>
      <c r="P7" s="354">
        <v>10800</v>
      </c>
    </row>
    <row r="8" spans="1:22" s="280" customFormat="1" x14ac:dyDescent="0.2">
      <c r="A8" s="352" t="s">
        <v>507</v>
      </c>
      <c r="B8" s="287" t="s">
        <v>508</v>
      </c>
      <c r="C8" s="353" t="s">
        <v>116</v>
      </c>
      <c r="D8" s="352" t="s">
        <v>517</v>
      </c>
      <c r="E8" s="354">
        <v>2500</v>
      </c>
      <c r="F8" s="355">
        <v>7951999</v>
      </c>
      <c r="G8" s="287" t="s">
        <v>518</v>
      </c>
      <c r="H8" s="353" t="s">
        <v>517</v>
      </c>
      <c r="I8" s="353" t="s">
        <v>516</v>
      </c>
      <c r="J8" s="353" t="s">
        <v>517</v>
      </c>
      <c r="K8" s="357">
        <v>1</v>
      </c>
      <c r="L8" s="358">
        <v>1</v>
      </c>
      <c r="M8" s="359">
        <v>2000</v>
      </c>
      <c r="N8" s="357">
        <v>3</v>
      </c>
      <c r="O8" s="360">
        <v>6</v>
      </c>
      <c r="P8" s="354">
        <v>16500</v>
      </c>
    </row>
    <row r="9" spans="1:22" s="280" customFormat="1" x14ac:dyDescent="0.2">
      <c r="A9" s="352" t="s">
        <v>507</v>
      </c>
      <c r="B9" s="287" t="s">
        <v>508</v>
      </c>
      <c r="C9" s="353" t="s">
        <v>116</v>
      </c>
      <c r="D9" s="352" t="s">
        <v>519</v>
      </c>
      <c r="E9" s="354">
        <v>6000</v>
      </c>
      <c r="F9" s="355">
        <v>6276084</v>
      </c>
      <c r="G9" s="287" t="s">
        <v>520</v>
      </c>
      <c r="H9" s="353" t="s">
        <v>521</v>
      </c>
      <c r="I9" s="353" t="s">
        <v>522</v>
      </c>
      <c r="J9" s="353" t="s">
        <v>521</v>
      </c>
      <c r="K9" s="357">
        <v>1</v>
      </c>
      <c r="L9" s="358">
        <v>2</v>
      </c>
      <c r="M9" s="359">
        <v>18000</v>
      </c>
      <c r="N9" s="357">
        <v>1</v>
      </c>
      <c r="O9" s="360">
        <v>3</v>
      </c>
      <c r="P9" s="354">
        <v>18000</v>
      </c>
    </row>
    <row r="10" spans="1:22" s="280" customFormat="1" ht="12" customHeight="1" x14ac:dyDescent="0.2">
      <c r="A10" s="352" t="s">
        <v>507</v>
      </c>
      <c r="B10" s="287" t="s">
        <v>508</v>
      </c>
      <c r="C10" s="353" t="s">
        <v>116</v>
      </c>
      <c r="D10" s="352" t="s">
        <v>523</v>
      </c>
      <c r="E10" s="354">
        <v>3000</v>
      </c>
      <c r="F10" s="355">
        <v>45098283</v>
      </c>
      <c r="G10" s="361" t="s">
        <v>524</v>
      </c>
      <c r="H10" s="362" t="s">
        <v>525</v>
      </c>
      <c r="I10" s="353" t="s">
        <v>512</v>
      </c>
      <c r="J10" s="363" t="s">
        <v>526</v>
      </c>
      <c r="K10" s="357">
        <v>3</v>
      </c>
      <c r="L10" s="358">
        <v>3</v>
      </c>
      <c r="M10" s="359">
        <v>9000</v>
      </c>
      <c r="N10" s="357">
        <v>0</v>
      </c>
      <c r="O10" s="360">
        <v>0</v>
      </c>
      <c r="P10" s="354">
        <v>0</v>
      </c>
    </row>
    <row r="11" spans="1:22" s="280" customFormat="1" ht="12" customHeight="1" x14ac:dyDescent="0.2">
      <c r="A11" s="352" t="s">
        <v>507</v>
      </c>
      <c r="B11" s="287" t="s">
        <v>508</v>
      </c>
      <c r="C11" s="353" t="s">
        <v>116</v>
      </c>
      <c r="D11" s="352" t="s">
        <v>527</v>
      </c>
      <c r="E11" s="354">
        <v>2700</v>
      </c>
      <c r="F11" s="352">
        <v>46023776</v>
      </c>
      <c r="G11" s="364" t="s">
        <v>528</v>
      </c>
      <c r="H11" s="362" t="s">
        <v>529</v>
      </c>
      <c r="I11" s="353" t="s">
        <v>530</v>
      </c>
      <c r="J11" s="363" t="s">
        <v>531</v>
      </c>
      <c r="K11" s="357">
        <v>2</v>
      </c>
      <c r="L11" s="358">
        <v>3</v>
      </c>
      <c r="M11" s="359">
        <v>8100</v>
      </c>
      <c r="N11" s="357">
        <v>0</v>
      </c>
      <c r="O11" s="360">
        <v>0</v>
      </c>
      <c r="P11" s="354">
        <v>0</v>
      </c>
    </row>
    <row r="12" spans="1:22" s="280" customFormat="1" ht="12" customHeight="1" x14ac:dyDescent="0.2">
      <c r="A12" s="352" t="s">
        <v>507</v>
      </c>
      <c r="B12" s="287" t="s">
        <v>508</v>
      </c>
      <c r="C12" s="353" t="s">
        <v>116</v>
      </c>
      <c r="D12" s="352" t="s">
        <v>532</v>
      </c>
      <c r="E12" s="354">
        <v>2000</v>
      </c>
      <c r="F12" s="352">
        <v>41273426</v>
      </c>
      <c r="G12" s="365" t="s">
        <v>533</v>
      </c>
      <c r="H12" s="362" t="s">
        <v>534</v>
      </c>
      <c r="I12" s="353" t="s">
        <v>516</v>
      </c>
      <c r="J12" s="353" t="s">
        <v>534</v>
      </c>
      <c r="K12" s="357">
        <v>2</v>
      </c>
      <c r="L12" s="358">
        <v>3</v>
      </c>
      <c r="M12" s="359">
        <v>600</v>
      </c>
      <c r="N12" s="357">
        <v>0</v>
      </c>
      <c r="O12" s="360">
        <v>0</v>
      </c>
      <c r="P12" s="354">
        <v>0</v>
      </c>
    </row>
    <row r="13" spans="1:22" s="280" customFormat="1" ht="12" customHeight="1" x14ac:dyDescent="0.2">
      <c r="A13" s="352" t="s">
        <v>507</v>
      </c>
      <c r="B13" s="287" t="s">
        <v>508</v>
      </c>
      <c r="C13" s="353" t="s">
        <v>116</v>
      </c>
      <c r="D13" s="352" t="s">
        <v>535</v>
      </c>
      <c r="E13" s="354">
        <v>1800</v>
      </c>
      <c r="F13" s="352">
        <v>43276704</v>
      </c>
      <c r="G13" s="366" t="s">
        <v>536</v>
      </c>
      <c r="H13" s="363" t="s">
        <v>516</v>
      </c>
      <c r="I13" s="353" t="s">
        <v>516</v>
      </c>
      <c r="J13" s="353" t="s">
        <v>537</v>
      </c>
      <c r="K13" s="357">
        <v>3</v>
      </c>
      <c r="L13" s="358">
        <v>6</v>
      </c>
      <c r="M13" s="359">
        <v>10800</v>
      </c>
      <c r="N13" s="357">
        <v>1</v>
      </c>
      <c r="O13" s="360">
        <v>2</v>
      </c>
      <c r="P13" s="354">
        <v>3200</v>
      </c>
    </row>
    <row r="14" spans="1:22" s="280" customFormat="1" ht="24" x14ac:dyDescent="0.2">
      <c r="A14" s="352" t="s">
        <v>507</v>
      </c>
      <c r="B14" s="287" t="s">
        <v>508</v>
      </c>
      <c r="C14" s="353" t="s">
        <v>116</v>
      </c>
      <c r="D14" s="352" t="s">
        <v>519</v>
      </c>
      <c r="E14" s="354">
        <v>4141.5</v>
      </c>
      <c r="F14" s="352">
        <v>43266789</v>
      </c>
      <c r="G14" s="366" t="s">
        <v>538</v>
      </c>
      <c r="H14" s="363" t="s">
        <v>539</v>
      </c>
      <c r="I14" s="353" t="s">
        <v>540</v>
      </c>
      <c r="J14" s="353" t="s">
        <v>540</v>
      </c>
      <c r="K14" s="357">
        <v>1</v>
      </c>
      <c r="L14" s="360">
        <v>2</v>
      </c>
      <c r="M14" s="359">
        <v>8283</v>
      </c>
      <c r="N14" s="357">
        <v>0</v>
      </c>
      <c r="O14" s="360">
        <v>0</v>
      </c>
      <c r="P14" s="354">
        <v>0</v>
      </c>
    </row>
    <row r="15" spans="1:22" s="280" customFormat="1" ht="24" x14ac:dyDescent="0.2">
      <c r="A15" s="352" t="s">
        <v>507</v>
      </c>
      <c r="B15" s="287" t="s">
        <v>508</v>
      </c>
      <c r="C15" s="353" t="s">
        <v>116</v>
      </c>
      <c r="D15" s="352" t="s">
        <v>541</v>
      </c>
      <c r="E15" s="354">
        <v>2800</v>
      </c>
      <c r="F15" s="352">
        <v>90394569</v>
      </c>
      <c r="G15" s="367" t="s">
        <v>542</v>
      </c>
      <c r="H15" s="363" t="s">
        <v>539</v>
      </c>
      <c r="I15" s="353" t="s">
        <v>540</v>
      </c>
      <c r="J15" s="353" t="s">
        <v>540</v>
      </c>
      <c r="K15" s="357">
        <v>3</v>
      </c>
      <c r="L15" s="360">
        <v>6</v>
      </c>
      <c r="M15" s="359">
        <v>16800</v>
      </c>
      <c r="N15" s="357">
        <v>1</v>
      </c>
      <c r="O15" s="360">
        <v>3</v>
      </c>
      <c r="P15" s="354">
        <v>8400</v>
      </c>
    </row>
    <row r="16" spans="1:22" s="280" customFormat="1" ht="24" x14ac:dyDescent="0.2">
      <c r="A16" s="352" t="s">
        <v>507</v>
      </c>
      <c r="B16" s="287" t="s">
        <v>508</v>
      </c>
      <c r="C16" s="353" t="s">
        <v>116</v>
      </c>
      <c r="D16" s="352" t="s">
        <v>543</v>
      </c>
      <c r="E16" s="354">
        <v>1000</v>
      </c>
      <c r="F16" s="352">
        <v>20072540</v>
      </c>
      <c r="G16" s="368" t="s">
        <v>544</v>
      </c>
      <c r="H16" s="363" t="s">
        <v>516</v>
      </c>
      <c r="I16" s="353" t="s">
        <v>516</v>
      </c>
      <c r="J16" s="353" t="s">
        <v>516</v>
      </c>
      <c r="K16" s="357">
        <v>2</v>
      </c>
      <c r="L16" s="360">
        <v>2</v>
      </c>
      <c r="M16" s="359">
        <v>2000</v>
      </c>
      <c r="N16" s="357">
        <v>0</v>
      </c>
      <c r="O16" s="360">
        <v>0</v>
      </c>
      <c r="P16" s="354">
        <v>0</v>
      </c>
    </row>
    <row r="17" spans="1:16" s="280" customFormat="1" ht="24" x14ac:dyDescent="0.2">
      <c r="A17" s="352" t="s">
        <v>507</v>
      </c>
      <c r="B17" s="287" t="s">
        <v>508</v>
      </c>
      <c r="C17" s="353" t="s">
        <v>116</v>
      </c>
      <c r="D17" s="369" t="s">
        <v>545</v>
      </c>
      <c r="E17" s="370">
        <v>2000</v>
      </c>
      <c r="F17" s="355">
        <v>45480156</v>
      </c>
      <c r="G17" s="368" t="s">
        <v>546</v>
      </c>
      <c r="H17" s="363"/>
      <c r="I17" s="353" t="s">
        <v>547</v>
      </c>
      <c r="J17" s="363" t="s">
        <v>545</v>
      </c>
      <c r="K17" s="357">
        <v>5</v>
      </c>
      <c r="L17" s="360">
        <v>6</v>
      </c>
      <c r="M17" s="354">
        <v>12000</v>
      </c>
      <c r="N17" s="360">
        <v>3</v>
      </c>
      <c r="O17" s="358">
        <v>6</v>
      </c>
      <c r="P17" s="354">
        <v>12000</v>
      </c>
    </row>
    <row r="18" spans="1:16" s="280" customFormat="1" ht="12" customHeight="1" x14ac:dyDescent="0.2">
      <c r="A18" s="352" t="s">
        <v>507</v>
      </c>
      <c r="B18" s="287" t="s">
        <v>508</v>
      </c>
      <c r="C18" s="353" t="s">
        <v>116</v>
      </c>
      <c r="D18" s="352" t="s">
        <v>548</v>
      </c>
      <c r="E18" s="354">
        <v>500</v>
      </c>
      <c r="F18" s="352">
        <v>10622336</v>
      </c>
      <c r="G18" s="368" t="s">
        <v>549</v>
      </c>
      <c r="H18" s="362" t="s">
        <v>548</v>
      </c>
      <c r="I18" s="353" t="s">
        <v>550</v>
      </c>
      <c r="J18" s="353" t="s">
        <v>548</v>
      </c>
      <c r="K18" s="357">
        <v>2</v>
      </c>
      <c r="L18" s="360">
        <v>6</v>
      </c>
      <c r="M18" s="354">
        <v>3000</v>
      </c>
      <c r="N18" s="360">
        <v>2</v>
      </c>
      <c r="O18" s="358">
        <v>6</v>
      </c>
      <c r="P18" s="354">
        <v>3000</v>
      </c>
    </row>
    <row r="19" spans="1:16" s="280" customFormat="1" ht="10.5" customHeight="1" x14ac:dyDescent="0.2">
      <c r="A19" s="352" t="s">
        <v>507</v>
      </c>
      <c r="B19" s="287" t="s">
        <v>508</v>
      </c>
      <c r="C19" s="353" t="s">
        <v>116</v>
      </c>
      <c r="D19" s="352" t="s">
        <v>543</v>
      </c>
      <c r="E19" s="354">
        <v>1200</v>
      </c>
      <c r="F19" s="355">
        <v>42075448</v>
      </c>
      <c r="G19" s="368" t="s">
        <v>551</v>
      </c>
      <c r="H19" s="362"/>
      <c r="I19" s="353" t="s">
        <v>547</v>
      </c>
      <c r="J19" s="362" t="s">
        <v>552</v>
      </c>
      <c r="K19" s="357">
        <v>3</v>
      </c>
      <c r="L19" s="360">
        <v>6</v>
      </c>
      <c r="M19" s="354">
        <v>7200</v>
      </c>
      <c r="N19" s="360">
        <v>3</v>
      </c>
      <c r="O19" s="358">
        <v>6</v>
      </c>
      <c r="P19" s="354">
        <v>7200</v>
      </c>
    </row>
    <row r="20" spans="1:16" s="280" customFormat="1" ht="24" x14ac:dyDescent="0.2">
      <c r="A20" s="352" t="s">
        <v>507</v>
      </c>
      <c r="B20" s="287" t="s">
        <v>508</v>
      </c>
      <c r="C20" s="353" t="s">
        <v>116</v>
      </c>
      <c r="D20" s="352" t="s">
        <v>553</v>
      </c>
      <c r="E20" s="354">
        <v>5000</v>
      </c>
      <c r="F20" s="371" t="s">
        <v>554</v>
      </c>
      <c r="G20" s="368" t="s">
        <v>555</v>
      </c>
      <c r="H20" s="363" t="s">
        <v>556</v>
      </c>
      <c r="I20" s="353" t="s">
        <v>557</v>
      </c>
      <c r="J20" s="353" t="s">
        <v>557</v>
      </c>
      <c r="K20" s="357">
        <v>2</v>
      </c>
      <c r="L20" s="360">
        <v>6</v>
      </c>
      <c r="M20" s="354">
        <v>30000</v>
      </c>
      <c r="N20" s="360">
        <v>3</v>
      </c>
      <c r="O20" s="358">
        <v>6</v>
      </c>
      <c r="P20" s="354">
        <v>28500</v>
      </c>
    </row>
    <row r="21" spans="1:16" s="280" customFormat="1" ht="10.5" customHeight="1" x14ac:dyDescent="0.2">
      <c r="A21" s="352" t="s">
        <v>507</v>
      </c>
      <c r="B21" s="287" t="s">
        <v>508</v>
      </c>
      <c r="C21" s="353" t="s">
        <v>116</v>
      </c>
      <c r="D21" s="352" t="s">
        <v>543</v>
      </c>
      <c r="E21" s="354">
        <v>1500</v>
      </c>
      <c r="F21" s="352">
        <v>43043869</v>
      </c>
      <c r="G21" s="367" t="s">
        <v>558</v>
      </c>
      <c r="H21" s="362"/>
      <c r="I21" s="353" t="s">
        <v>547</v>
      </c>
      <c r="J21" s="362" t="s">
        <v>552</v>
      </c>
      <c r="K21" s="357">
        <v>2</v>
      </c>
      <c r="L21" s="360">
        <v>4</v>
      </c>
      <c r="M21" s="354">
        <v>6000</v>
      </c>
      <c r="N21" s="360">
        <v>0</v>
      </c>
      <c r="O21" s="358">
        <v>0</v>
      </c>
      <c r="P21" s="354">
        <v>0</v>
      </c>
    </row>
    <row r="22" spans="1:16" s="280" customFormat="1" ht="24" x14ac:dyDescent="0.2">
      <c r="A22" s="352" t="s">
        <v>507</v>
      </c>
      <c r="B22" s="287" t="s">
        <v>508</v>
      </c>
      <c r="C22" s="353" t="s">
        <v>116</v>
      </c>
      <c r="D22" s="352" t="s">
        <v>543</v>
      </c>
      <c r="E22" s="354">
        <v>6200</v>
      </c>
      <c r="F22" s="371" t="s">
        <v>559</v>
      </c>
      <c r="G22" s="368" t="s">
        <v>560</v>
      </c>
      <c r="H22" s="363" t="s">
        <v>539</v>
      </c>
      <c r="I22" s="353" t="s">
        <v>540</v>
      </c>
      <c r="J22" s="353" t="s">
        <v>540</v>
      </c>
      <c r="K22" s="357">
        <v>1</v>
      </c>
      <c r="L22" s="360">
        <v>3</v>
      </c>
      <c r="M22" s="354">
        <v>18600</v>
      </c>
      <c r="N22" s="360">
        <v>0</v>
      </c>
      <c r="O22" s="358">
        <v>0</v>
      </c>
      <c r="P22" s="354">
        <v>0</v>
      </c>
    </row>
    <row r="23" spans="1:16" s="280" customFormat="1" ht="13.5" customHeight="1" x14ac:dyDescent="0.2">
      <c r="A23" s="352" t="s">
        <v>507</v>
      </c>
      <c r="B23" s="287" t="s">
        <v>508</v>
      </c>
      <c r="C23" s="353" t="s">
        <v>116</v>
      </c>
      <c r="D23" s="352" t="s">
        <v>509</v>
      </c>
      <c r="E23" s="354">
        <v>2000</v>
      </c>
      <c r="F23" s="372">
        <v>70066807</v>
      </c>
      <c r="G23" s="373" t="s">
        <v>561</v>
      </c>
      <c r="H23" s="363"/>
      <c r="I23" s="374"/>
      <c r="J23" s="353"/>
      <c r="K23" s="357">
        <v>2</v>
      </c>
      <c r="L23" s="360">
        <v>2</v>
      </c>
      <c r="M23" s="354">
        <v>4000</v>
      </c>
      <c r="N23" s="360">
        <v>0</v>
      </c>
      <c r="O23" s="358">
        <v>0</v>
      </c>
      <c r="P23" s="354">
        <v>0</v>
      </c>
    </row>
    <row r="24" spans="1:16" s="280" customFormat="1" ht="12" customHeight="1" x14ac:dyDescent="0.2">
      <c r="A24" s="352" t="s">
        <v>507</v>
      </c>
      <c r="B24" s="287" t="s">
        <v>508</v>
      </c>
      <c r="C24" s="353" t="s">
        <v>116</v>
      </c>
      <c r="D24" s="352" t="s">
        <v>562</v>
      </c>
      <c r="E24" s="354">
        <v>6000</v>
      </c>
      <c r="F24" s="372">
        <v>43781515</v>
      </c>
      <c r="G24" s="368" t="s">
        <v>563</v>
      </c>
      <c r="H24" s="375" t="s">
        <v>564</v>
      </c>
      <c r="I24" s="374" t="s">
        <v>530</v>
      </c>
      <c r="J24" s="353" t="s">
        <v>564</v>
      </c>
      <c r="K24" s="357">
        <v>2</v>
      </c>
      <c r="L24" s="360">
        <v>2</v>
      </c>
      <c r="M24" s="354">
        <v>12000</v>
      </c>
      <c r="N24" s="360">
        <v>0</v>
      </c>
      <c r="O24" s="358">
        <v>0</v>
      </c>
      <c r="P24" s="354">
        <v>0</v>
      </c>
    </row>
    <row r="25" spans="1:16" s="280" customFormat="1" ht="11.25" customHeight="1" x14ac:dyDescent="0.2">
      <c r="A25" s="352" t="s">
        <v>507</v>
      </c>
      <c r="B25" s="287" t="s">
        <v>508</v>
      </c>
      <c r="C25" s="353" t="s">
        <v>116</v>
      </c>
      <c r="D25" s="352" t="s">
        <v>562</v>
      </c>
      <c r="E25" s="354">
        <v>6000</v>
      </c>
      <c r="F25" s="372">
        <v>25728879</v>
      </c>
      <c r="G25" s="373" t="s">
        <v>565</v>
      </c>
      <c r="H25" s="375" t="s">
        <v>564</v>
      </c>
      <c r="I25" s="374" t="s">
        <v>530</v>
      </c>
      <c r="J25" s="353" t="s">
        <v>564</v>
      </c>
      <c r="K25" s="357">
        <v>1</v>
      </c>
      <c r="L25" s="360">
        <v>1</v>
      </c>
      <c r="M25" s="354">
        <v>6000</v>
      </c>
      <c r="N25" s="360">
        <v>0</v>
      </c>
      <c r="O25" s="358">
        <v>0</v>
      </c>
      <c r="P25" s="354">
        <v>0</v>
      </c>
    </row>
    <row r="26" spans="1:16" s="280" customFormat="1" ht="14.25" customHeight="1" x14ac:dyDescent="0.2">
      <c r="A26" s="352" t="s">
        <v>507</v>
      </c>
      <c r="B26" s="287" t="s">
        <v>508</v>
      </c>
      <c r="C26" s="353" t="s">
        <v>116</v>
      </c>
      <c r="D26" s="352" t="s">
        <v>562</v>
      </c>
      <c r="E26" s="354">
        <v>6000</v>
      </c>
      <c r="F26" s="371" t="s">
        <v>566</v>
      </c>
      <c r="G26" s="368" t="s">
        <v>567</v>
      </c>
      <c r="H26" s="375" t="s">
        <v>564</v>
      </c>
      <c r="I26" s="374" t="s">
        <v>530</v>
      </c>
      <c r="J26" s="353" t="s">
        <v>564</v>
      </c>
      <c r="K26" s="357">
        <v>1</v>
      </c>
      <c r="L26" s="360">
        <v>1</v>
      </c>
      <c r="M26" s="354">
        <v>6000</v>
      </c>
      <c r="N26" s="360">
        <v>0</v>
      </c>
      <c r="O26" s="358">
        <v>0</v>
      </c>
      <c r="P26" s="354">
        <v>0</v>
      </c>
    </row>
    <row r="27" spans="1:16" s="280" customFormat="1" ht="15.75" customHeight="1" x14ac:dyDescent="0.2">
      <c r="A27" s="352" t="s">
        <v>507</v>
      </c>
      <c r="B27" s="287" t="s">
        <v>508</v>
      </c>
      <c r="C27" s="353" t="s">
        <v>116</v>
      </c>
      <c r="D27" s="352" t="s">
        <v>562</v>
      </c>
      <c r="E27" s="354">
        <v>6000</v>
      </c>
      <c r="F27" s="372">
        <v>45797460</v>
      </c>
      <c r="G27" s="368" t="s">
        <v>568</v>
      </c>
      <c r="H27" s="375" t="s">
        <v>564</v>
      </c>
      <c r="I27" s="374" t="s">
        <v>530</v>
      </c>
      <c r="J27" s="353" t="s">
        <v>564</v>
      </c>
      <c r="K27" s="357">
        <v>1</v>
      </c>
      <c r="L27" s="360">
        <v>1</v>
      </c>
      <c r="M27" s="354">
        <v>6000</v>
      </c>
      <c r="N27" s="360">
        <v>0</v>
      </c>
      <c r="O27" s="358">
        <v>0</v>
      </c>
      <c r="P27" s="354">
        <v>0</v>
      </c>
    </row>
    <row r="28" spans="1:16" s="280" customFormat="1" ht="12" customHeight="1" x14ac:dyDescent="0.2">
      <c r="A28" s="352" t="s">
        <v>507</v>
      </c>
      <c r="B28" s="287" t="s">
        <v>508</v>
      </c>
      <c r="C28" s="353" t="s">
        <v>116</v>
      </c>
      <c r="D28" s="352" t="s">
        <v>517</v>
      </c>
      <c r="E28" s="354">
        <v>2000</v>
      </c>
      <c r="F28" s="372">
        <v>9871708</v>
      </c>
      <c r="G28" s="368" t="s">
        <v>569</v>
      </c>
      <c r="H28" s="375" t="s">
        <v>517</v>
      </c>
      <c r="I28" s="374" t="s">
        <v>517</v>
      </c>
      <c r="J28" s="353"/>
      <c r="K28" s="357">
        <v>1</v>
      </c>
      <c r="L28" s="357">
        <v>1</v>
      </c>
      <c r="M28" s="354">
        <v>2000</v>
      </c>
      <c r="N28" s="360">
        <v>0</v>
      </c>
      <c r="O28" s="358">
        <v>0</v>
      </c>
      <c r="P28" s="354">
        <v>0</v>
      </c>
    </row>
    <row r="29" spans="1:16" s="280" customFormat="1" ht="15" customHeight="1" x14ac:dyDescent="0.2">
      <c r="A29" s="352" t="s">
        <v>507</v>
      </c>
      <c r="B29" s="287" t="s">
        <v>508</v>
      </c>
      <c r="C29" s="353" t="s">
        <v>116</v>
      </c>
      <c r="D29" s="352" t="s">
        <v>570</v>
      </c>
      <c r="E29" s="354">
        <v>5000</v>
      </c>
      <c r="F29" s="372">
        <v>25741501</v>
      </c>
      <c r="G29" s="373" t="s">
        <v>571</v>
      </c>
      <c r="H29" s="375" t="s">
        <v>572</v>
      </c>
      <c r="I29" s="374" t="s">
        <v>530</v>
      </c>
      <c r="J29" s="353" t="s">
        <v>572</v>
      </c>
      <c r="K29" s="357">
        <v>1</v>
      </c>
      <c r="L29" s="357">
        <v>2</v>
      </c>
      <c r="M29" s="354">
        <v>8330</v>
      </c>
      <c r="N29" s="357">
        <v>0</v>
      </c>
      <c r="O29" s="357">
        <v>0</v>
      </c>
      <c r="P29" s="376">
        <v>0</v>
      </c>
    </row>
    <row r="30" spans="1:16" s="280" customFormat="1" ht="16.5" customHeight="1" x14ac:dyDescent="0.2">
      <c r="A30" s="352" t="s">
        <v>507</v>
      </c>
      <c r="B30" s="287" t="s">
        <v>508</v>
      </c>
      <c r="C30" s="353" t="s">
        <v>116</v>
      </c>
      <c r="D30" s="352" t="s">
        <v>509</v>
      </c>
      <c r="E30" s="354">
        <v>2500</v>
      </c>
      <c r="F30" s="372">
        <v>43484273</v>
      </c>
      <c r="G30" s="377" t="s">
        <v>573</v>
      </c>
      <c r="H30" s="375" t="s">
        <v>574</v>
      </c>
      <c r="I30" s="374" t="s">
        <v>516</v>
      </c>
      <c r="J30" s="353" t="s">
        <v>575</v>
      </c>
      <c r="K30" s="357">
        <v>2</v>
      </c>
      <c r="L30" s="357">
        <v>2</v>
      </c>
      <c r="M30" s="354">
        <v>4160</v>
      </c>
      <c r="N30" s="357">
        <v>0</v>
      </c>
      <c r="O30" s="357">
        <v>0</v>
      </c>
      <c r="P30" s="376">
        <v>0</v>
      </c>
    </row>
    <row r="31" spans="1:16" s="545" customFormat="1" x14ac:dyDescent="0.2">
      <c r="A31" s="539" t="s">
        <v>507</v>
      </c>
      <c r="B31" s="540" t="s">
        <v>508</v>
      </c>
      <c r="C31" s="541" t="s">
        <v>116</v>
      </c>
      <c r="D31" s="539" t="s">
        <v>576</v>
      </c>
      <c r="E31" s="542">
        <v>4000</v>
      </c>
      <c r="F31" s="543">
        <v>70335184</v>
      </c>
      <c r="G31" s="539" t="s">
        <v>577</v>
      </c>
      <c r="H31" s="540" t="s">
        <v>578</v>
      </c>
      <c r="I31" s="541" t="s">
        <v>579</v>
      </c>
      <c r="J31" s="541"/>
      <c r="K31" s="543">
        <v>0</v>
      </c>
      <c r="L31" s="543">
        <v>0</v>
      </c>
      <c r="M31" s="542">
        <v>0</v>
      </c>
      <c r="N31" s="543">
        <v>1</v>
      </c>
      <c r="O31" s="543">
        <v>2</v>
      </c>
      <c r="P31" s="544">
        <v>8000</v>
      </c>
    </row>
    <row r="32" spans="1:16" s="545" customFormat="1" x14ac:dyDescent="0.2">
      <c r="A32" s="546" t="s">
        <v>507</v>
      </c>
      <c r="B32" s="547" t="s">
        <v>508</v>
      </c>
      <c r="C32" s="548" t="s">
        <v>116</v>
      </c>
      <c r="D32" s="546" t="s">
        <v>580</v>
      </c>
      <c r="E32" s="549">
        <v>2000</v>
      </c>
      <c r="F32" s="550">
        <v>76605831</v>
      </c>
      <c r="G32" s="546" t="s">
        <v>581</v>
      </c>
      <c r="H32" s="547" t="s">
        <v>582</v>
      </c>
      <c r="I32" s="548" t="s">
        <v>579</v>
      </c>
      <c r="J32" s="548"/>
      <c r="K32" s="550">
        <v>0</v>
      </c>
      <c r="L32" s="550">
        <v>0</v>
      </c>
      <c r="M32" s="549">
        <v>0</v>
      </c>
      <c r="N32" s="546">
        <v>1</v>
      </c>
      <c r="O32" s="546">
        <v>2</v>
      </c>
      <c r="P32" s="551">
        <v>4000</v>
      </c>
    </row>
  </sheetData>
  <mergeCells count="4">
    <mergeCell ref="K4:M4"/>
    <mergeCell ref="N4:P4"/>
    <mergeCell ref="A4:E4"/>
    <mergeCell ref="F4:J4"/>
  </mergeCells>
  <printOptions horizontalCentered="1"/>
  <pageMargins left="0.25" right="0.25" top="0.75" bottom="0.75" header="0.3" footer="0.3"/>
  <pageSetup paperSize="9" scale="6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pageSetUpPr fitToPage="1"/>
  </sheetPr>
  <dimension ref="A1:S23"/>
  <sheetViews>
    <sheetView tabSelected="1" view="pageLayout" topLeftCell="A5" zoomScale="60" zoomScaleNormal="100" zoomScaleSheetLayoutView="100" zoomScalePageLayoutView="60" workbookViewId="0">
      <selection activeCell="N20" sqref="N20:N21"/>
    </sheetView>
  </sheetViews>
  <sheetFormatPr baseColWidth="10" defaultColWidth="11.42578125" defaultRowHeight="12" x14ac:dyDescent="0.2"/>
  <cols>
    <col min="1" max="6" width="18.7109375" style="123" customWidth="1"/>
    <col min="7" max="8" width="6.7109375" style="56" customWidth="1"/>
    <col min="9" max="9" width="6.7109375" style="123" customWidth="1"/>
    <col min="10" max="12" width="18.7109375" style="123" customWidth="1"/>
    <col min="13" max="13" width="18.28515625" style="123" customWidth="1"/>
    <col min="14" max="14" width="20.42578125" style="123" customWidth="1"/>
    <col min="15" max="16384" width="11.42578125" style="123"/>
  </cols>
  <sheetData>
    <row r="1" spans="1:19" s="100" customFormat="1" x14ac:dyDescent="0.2">
      <c r="A1" s="552" t="s">
        <v>480</v>
      </c>
      <c r="B1" s="553"/>
      <c r="C1" s="553"/>
      <c r="D1" s="553"/>
      <c r="E1" s="553"/>
      <c r="F1" s="553"/>
      <c r="G1" s="553"/>
      <c r="H1" s="553"/>
      <c r="I1" s="554"/>
      <c r="J1" s="553"/>
      <c r="K1" s="553"/>
      <c r="L1" s="553"/>
      <c r="M1" s="553"/>
      <c r="N1" s="555"/>
    </row>
    <row r="2" spans="1:19" s="5" customFormat="1" x14ac:dyDescent="0.2">
      <c r="A2" s="556" t="s">
        <v>699</v>
      </c>
      <c r="B2" s="2"/>
      <c r="C2" s="2"/>
      <c r="D2" s="2"/>
      <c r="E2" s="2"/>
      <c r="F2" s="2"/>
      <c r="G2" s="2"/>
      <c r="H2" s="2"/>
      <c r="I2" s="2"/>
      <c r="J2" s="2"/>
      <c r="K2" s="2"/>
      <c r="L2" s="2"/>
      <c r="M2" s="2"/>
      <c r="N2" s="45"/>
      <c r="O2" s="124"/>
      <c r="P2" s="124"/>
      <c r="Q2" s="124"/>
      <c r="R2" s="124"/>
      <c r="S2" s="124"/>
    </row>
    <row r="3" spans="1:19" ht="12.75" thickBot="1" x14ac:dyDescent="0.25">
      <c r="A3" s="4"/>
      <c r="B3" s="8"/>
      <c r="C3" s="8"/>
      <c r="D3" s="8"/>
      <c r="E3" s="8"/>
      <c r="F3" s="8"/>
      <c r="G3" s="557"/>
      <c r="H3" s="557"/>
      <c r="I3" s="8"/>
      <c r="J3" s="8"/>
      <c r="K3" s="8"/>
      <c r="L3" s="8"/>
      <c r="M3" s="8"/>
      <c r="N3" s="16"/>
    </row>
    <row r="4" spans="1:19" s="74" customFormat="1" ht="12.75" customHeight="1" thickBot="1" x14ac:dyDescent="0.25">
      <c r="A4" s="701" t="s">
        <v>348</v>
      </c>
      <c r="B4" s="702"/>
      <c r="C4" s="700" t="s">
        <v>349</v>
      </c>
      <c r="D4" s="700"/>
      <c r="E4" s="705" t="s">
        <v>352</v>
      </c>
      <c r="F4" s="706"/>
      <c r="G4" s="706"/>
      <c r="H4" s="706"/>
      <c r="I4" s="707"/>
      <c r="J4" s="703" t="s">
        <v>353</v>
      </c>
      <c r="K4" s="703"/>
      <c r="L4" s="704"/>
      <c r="M4" s="698" t="s">
        <v>414</v>
      </c>
      <c r="N4" s="610" t="s">
        <v>415</v>
      </c>
    </row>
    <row r="5" spans="1:19" s="75" customFormat="1" ht="86.25" customHeight="1" x14ac:dyDescent="0.2">
      <c r="A5" s="420" t="s">
        <v>118</v>
      </c>
      <c r="B5" s="421" t="s">
        <v>119</v>
      </c>
      <c r="C5" s="422" t="s">
        <v>351</v>
      </c>
      <c r="D5" s="510" t="s">
        <v>350</v>
      </c>
      <c r="E5" s="423" t="s">
        <v>356</v>
      </c>
      <c r="F5" s="424" t="s">
        <v>357</v>
      </c>
      <c r="G5" s="425" t="s">
        <v>358</v>
      </c>
      <c r="H5" s="425" t="s">
        <v>359</v>
      </c>
      <c r="I5" s="426" t="s">
        <v>27</v>
      </c>
      <c r="J5" s="427" t="s">
        <v>354</v>
      </c>
      <c r="K5" s="423" t="s">
        <v>355</v>
      </c>
      <c r="L5" s="319" t="s">
        <v>360</v>
      </c>
      <c r="M5" s="699"/>
      <c r="N5" s="611"/>
    </row>
    <row r="6" spans="1:19" ht="36" x14ac:dyDescent="0.2">
      <c r="A6" s="428" t="s">
        <v>704</v>
      </c>
      <c r="B6" s="429" t="s">
        <v>664</v>
      </c>
      <c r="C6" s="430" t="s">
        <v>665</v>
      </c>
      <c r="D6" s="431">
        <v>28203592</v>
      </c>
      <c r="E6" s="432" t="s">
        <v>666</v>
      </c>
      <c r="F6" s="433" t="s">
        <v>635</v>
      </c>
      <c r="G6" s="433">
        <v>152</v>
      </c>
      <c r="H6" s="433">
        <v>0</v>
      </c>
      <c r="I6" s="434"/>
      <c r="J6" s="435">
        <v>44255</v>
      </c>
      <c r="K6" s="436" t="s">
        <v>667</v>
      </c>
      <c r="L6" s="437" t="s">
        <v>668</v>
      </c>
      <c r="M6" s="438">
        <f>1400*12</f>
        <v>16800</v>
      </c>
      <c r="N6" s="439">
        <f>1400*12</f>
        <v>16800</v>
      </c>
    </row>
    <row r="7" spans="1:19" ht="36" x14ac:dyDescent="0.2">
      <c r="A7" s="428" t="s">
        <v>704</v>
      </c>
      <c r="B7" s="429" t="s">
        <v>669</v>
      </c>
      <c r="C7" s="430" t="s">
        <v>665</v>
      </c>
      <c r="D7" s="431">
        <v>28203592</v>
      </c>
      <c r="E7" s="432" t="s">
        <v>666</v>
      </c>
      <c r="F7" s="433" t="s">
        <v>635</v>
      </c>
      <c r="G7" s="433">
        <v>80</v>
      </c>
      <c r="H7" s="433"/>
      <c r="I7" s="434"/>
      <c r="J7" s="435">
        <v>44255</v>
      </c>
      <c r="K7" s="436" t="s">
        <v>670</v>
      </c>
      <c r="L7" s="437" t="s">
        <v>668</v>
      </c>
      <c r="M7" s="438">
        <f>1200*12</f>
        <v>14400</v>
      </c>
      <c r="N7" s="439">
        <f>1200*12</f>
        <v>14400</v>
      </c>
    </row>
    <row r="8" spans="1:19" ht="24" x14ac:dyDescent="0.2">
      <c r="A8" s="428" t="s">
        <v>704</v>
      </c>
      <c r="B8" s="429" t="s">
        <v>671</v>
      </c>
      <c r="C8" s="430" t="s">
        <v>672</v>
      </c>
      <c r="D8" s="431">
        <v>19849163</v>
      </c>
      <c r="E8" s="432" t="s">
        <v>666</v>
      </c>
      <c r="F8" s="433" t="s">
        <v>635</v>
      </c>
      <c r="G8" s="433">
        <v>100</v>
      </c>
      <c r="H8" s="433">
        <v>1</v>
      </c>
      <c r="I8" s="434"/>
      <c r="J8" s="435">
        <v>44196</v>
      </c>
      <c r="K8" s="436" t="s">
        <v>667</v>
      </c>
      <c r="L8" s="437" t="s">
        <v>668</v>
      </c>
      <c r="M8" s="438">
        <f>1200*12</f>
        <v>14400</v>
      </c>
      <c r="N8" s="439">
        <f>1200*12</f>
        <v>14400</v>
      </c>
    </row>
    <row r="9" spans="1:19" ht="24" x14ac:dyDescent="0.2">
      <c r="A9" s="681" t="s">
        <v>704</v>
      </c>
      <c r="B9" s="683" t="s">
        <v>673</v>
      </c>
      <c r="C9" s="440" t="s">
        <v>674</v>
      </c>
      <c r="D9" s="694">
        <v>29228574</v>
      </c>
      <c r="E9" s="663" t="s">
        <v>666</v>
      </c>
      <c r="F9" s="665" t="s">
        <v>635</v>
      </c>
      <c r="G9" s="665">
        <v>25.72</v>
      </c>
      <c r="H9" s="665">
        <v>1</v>
      </c>
      <c r="I9" s="669"/>
      <c r="J9" s="671">
        <v>44255</v>
      </c>
      <c r="K9" s="673" t="s">
        <v>675</v>
      </c>
      <c r="L9" s="669" t="s">
        <v>668</v>
      </c>
      <c r="M9" s="667">
        <f>500*12</f>
        <v>6000</v>
      </c>
      <c r="N9" s="667">
        <f>500*12</f>
        <v>6000</v>
      </c>
    </row>
    <row r="10" spans="1:19" ht="24" customHeight="1" x14ac:dyDescent="0.2">
      <c r="A10" s="692"/>
      <c r="B10" s="693"/>
      <c r="C10" s="441" t="s">
        <v>676</v>
      </c>
      <c r="D10" s="695"/>
      <c r="E10" s="697"/>
      <c r="F10" s="689"/>
      <c r="G10" s="689"/>
      <c r="H10" s="689"/>
      <c r="I10" s="677"/>
      <c r="J10" s="690"/>
      <c r="K10" s="691"/>
      <c r="L10" s="677"/>
      <c r="M10" s="679"/>
      <c r="N10" s="679"/>
    </row>
    <row r="11" spans="1:19" ht="24" x14ac:dyDescent="0.2">
      <c r="A11" s="682"/>
      <c r="B11" s="684"/>
      <c r="C11" s="442" t="s">
        <v>677</v>
      </c>
      <c r="D11" s="696"/>
      <c r="E11" s="685"/>
      <c r="F11" s="686"/>
      <c r="G11" s="686"/>
      <c r="H11" s="686"/>
      <c r="I11" s="678"/>
      <c r="J11" s="687"/>
      <c r="K11" s="688"/>
      <c r="L11" s="678"/>
      <c r="M11" s="680"/>
      <c r="N11" s="680"/>
    </row>
    <row r="12" spans="1:19" ht="24" x14ac:dyDescent="0.2">
      <c r="A12" s="681" t="s">
        <v>704</v>
      </c>
      <c r="B12" s="683" t="s">
        <v>673</v>
      </c>
      <c r="C12" s="440" t="s">
        <v>674</v>
      </c>
      <c r="D12" s="694">
        <v>29228574</v>
      </c>
      <c r="E12" s="663" t="s">
        <v>666</v>
      </c>
      <c r="F12" s="665" t="s">
        <v>635</v>
      </c>
      <c r="G12" s="665">
        <v>25.72</v>
      </c>
      <c r="H12" s="665">
        <v>1</v>
      </c>
      <c r="I12" s="669"/>
      <c r="J12" s="671">
        <v>44255</v>
      </c>
      <c r="K12" s="673" t="s">
        <v>675</v>
      </c>
      <c r="L12" s="669" t="s">
        <v>668</v>
      </c>
      <c r="M12" s="667">
        <f>500*12</f>
        <v>6000</v>
      </c>
      <c r="N12" s="667">
        <f>500*12</f>
        <v>6000</v>
      </c>
    </row>
    <row r="13" spans="1:19" ht="24" customHeight="1" x14ac:dyDescent="0.2">
      <c r="A13" s="692"/>
      <c r="B13" s="693"/>
      <c r="C13" s="441" t="s">
        <v>676</v>
      </c>
      <c r="D13" s="695"/>
      <c r="E13" s="697"/>
      <c r="F13" s="689"/>
      <c r="G13" s="689"/>
      <c r="H13" s="689"/>
      <c r="I13" s="677"/>
      <c r="J13" s="690"/>
      <c r="K13" s="691"/>
      <c r="L13" s="677"/>
      <c r="M13" s="679"/>
      <c r="N13" s="679"/>
    </row>
    <row r="14" spans="1:19" ht="24" x14ac:dyDescent="0.2">
      <c r="A14" s="682"/>
      <c r="B14" s="684"/>
      <c r="C14" s="442" t="s">
        <v>677</v>
      </c>
      <c r="D14" s="696"/>
      <c r="E14" s="685"/>
      <c r="F14" s="686"/>
      <c r="G14" s="686"/>
      <c r="H14" s="686"/>
      <c r="I14" s="678"/>
      <c r="J14" s="687"/>
      <c r="K14" s="688"/>
      <c r="L14" s="678"/>
      <c r="M14" s="680"/>
      <c r="N14" s="680"/>
    </row>
    <row r="15" spans="1:19" ht="24" x14ac:dyDescent="0.2">
      <c r="A15" s="681" t="s">
        <v>704</v>
      </c>
      <c r="B15" s="683" t="s">
        <v>678</v>
      </c>
      <c r="C15" s="440" t="s">
        <v>674</v>
      </c>
      <c r="D15" s="694">
        <v>29228574</v>
      </c>
      <c r="E15" s="663" t="s">
        <v>666</v>
      </c>
      <c r="F15" s="665" t="s">
        <v>635</v>
      </c>
      <c r="G15" s="665">
        <v>38.799999999999997</v>
      </c>
      <c r="H15" s="665">
        <v>0</v>
      </c>
      <c r="I15" s="669"/>
      <c r="J15" s="671">
        <v>44275</v>
      </c>
      <c r="K15" s="673" t="s">
        <v>675</v>
      </c>
      <c r="L15" s="669" t="s">
        <v>668</v>
      </c>
      <c r="M15" s="667">
        <f>450*12</f>
        <v>5400</v>
      </c>
      <c r="N15" s="667">
        <f>500*12</f>
        <v>6000</v>
      </c>
    </row>
    <row r="16" spans="1:19" ht="24" customHeight="1" x14ac:dyDescent="0.2">
      <c r="A16" s="692"/>
      <c r="B16" s="693"/>
      <c r="C16" s="441" t="s">
        <v>676</v>
      </c>
      <c r="D16" s="695"/>
      <c r="E16" s="697"/>
      <c r="F16" s="689"/>
      <c r="G16" s="689"/>
      <c r="H16" s="689"/>
      <c r="I16" s="677"/>
      <c r="J16" s="690"/>
      <c r="K16" s="691"/>
      <c r="L16" s="677"/>
      <c r="M16" s="679"/>
      <c r="N16" s="679"/>
    </row>
    <row r="17" spans="1:14" ht="24" x14ac:dyDescent="0.2">
      <c r="A17" s="682"/>
      <c r="B17" s="684"/>
      <c r="C17" s="442" t="s">
        <v>677</v>
      </c>
      <c r="D17" s="696"/>
      <c r="E17" s="685"/>
      <c r="F17" s="686"/>
      <c r="G17" s="686"/>
      <c r="H17" s="686"/>
      <c r="I17" s="678"/>
      <c r="J17" s="687"/>
      <c r="K17" s="688"/>
      <c r="L17" s="678"/>
      <c r="M17" s="680"/>
      <c r="N17" s="680"/>
    </row>
    <row r="18" spans="1:14" ht="24" x14ac:dyDescent="0.2">
      <c r="A18" s="681" t="s">
        <v>704</v>
      </c>
      <c r="B18" s="683" t="s">
        <v>679</v>
      </c>
      <c r="C18" s="440" t="s">
        <v>680</v>
      </c>
      <c r="D18" s="511">
        <v>953173</v>
      </c>
      <c r="E18" s="663" t="s">
        <v>666</v>
      </c>
      <c r="F18" s="665" t="s">
        <v>635</v>
      </c>
      <c r="G18" s="665">
        <v>200</v>
      </c>
      <c r="H18" s="665">
        <v>1</v>
      </c>
      <c r="I18" s="669"/>
      <c r="J18" s="671">
        <v>44233</v>
      </c>
      <c r="K18" s="673" t="s">
        <v>681</v>
      </c>
      <c r="L18" s="669" t="s">
        <v>668</v>
      </c>
      <c r="M18" s="667">
        <f>1200*12</f>
        <v>14400</v>
      </c>
      <c r="N18" s="667">
        <f>2000*12</f>
        <v>24000</v>
      </c>
    </row>
    <row r="19" spans="1:14" ht="24" x14ac:dyDescent="0.2">
      <c r="A19" s="682"/>
      <c r="B19" s="684"/>
      <c r="C19" s="442" t="s">
        <v>682</v>
      </c>
      <c r="D19" s="513">
        <v>1130177</v>
      </c>
      <c r="E19" s="685"/>
      <c r="F19" s="686"/>
      <c r="G19" s="686"/>
      <c r="H19" s="686"/>
      <c r="I19" s="678"/>
      <c r="J19" s="687"/>
      <c r="K19" s="688"/>
      <c r="L19" s="678"/>
      <c r="M19" s="680"/>
      <c r="N19" s="680"/>
    </row>
    <row r="20" spans="1:14" ht="36" x14ac:dyDescent="0.2">
      <c r="A20" s="428" t="s">
        <v>704</v>
      </c>
      <c r="B20" s="443" t="s">
        <v>683</v>
      </c>
      <c r="C20" s="441" t="s">
        <v>684</v>
      </c>
      <c r="D20" s="512">
        <v>23824694</v>
      </c>
      <c r="E20" s="663" t="s">
        <v>666</v>
      </c>
      <c r="F20" s="665" t="s">
        <v>635</v>
      </c>
      <c r="G20" s="665">
        <v>383.25</v>
      </c>
      <c r="H20" s="665">
        <v>2</v>
      </c>
      <c r="I20" s="669"/>
      <c r="J20" s="671">
        <v>44500</v>
      </c>
      <c r="K20" s="673" t="s">
        <v>685</v>
      </c>
      <c r="L20" s="669" t="s">
        <v>668</v>
      </c>
      <c r="M20" s="675" t="s">
        <v>635</v>
      </c>
      <c r="N20" s="667">
        <f>6000*12</f>
        <v>72000</v>
      </c>
    </row>
    <row r="21" spans="1:14" ht="36.75" thickBot="1" x14ac:dyDescent="0.25">
      <c r="A21" s="558" t="s">
        <v>704</v>
      </c>
      <c r="B21" s="559" t="s">
        <v>686</v>
      </c>
      <c r="C21" s="560" t="s">
        <v>687</v>
      </c>
      <c r="D21" s="561">
        <v>23850592</v>
      </c>
      <c r="E21" s="664"/>
      <c r="F21" s="666"/>
      <c r="G21" s="666"/>
      <c r="H21" s="666"/>
      <c r="I21" s="670"/>
      <c r="J21" s="672"/>
      <c r="K21" s="674"/>
      <c r="L21" s="670"/>
      <c r="M21" s="676"/>
      <c r="N21" s="668"/>
    </row>
    <row r="22" spans="1:14" ht="12.75" thickBot="1" x14ac:dyDescent="0.25">
      <c r="A22" s="444"/>
      <c r="B22" s="445"/>
      <c r="C22" s="446"/>
      <c r="D22" s="447"/>
      <c r="E22" s="448"/>
      <c r="F22" s="449"/>
      <c r="G22" s="449"/>
      <c r="H22" s="449"/>
      <c r="I22" s="450"/>
      <c r="J22" s="451"/>
      <c r="K22" s="448"/>
      <c r="L22" s="452"/>
      <c r="M22" s="453"/>
      <c r="N22" s="447"/>
    </row>
    <row r="23" spans="1:14" x14ac:dyDescent="0.2">
      <c r="A23" s="123" t="s">
        <v>481</v>
      </c>
      <c r="D23" s="410"/>
      <c r="E23" s="410"/>
      <c r="F23" s="410"/>
      <c r="G23" s="454"/>
      <c r="H23" s="454"/>
      <c r="I23" s="410"/>
      <c r="J23" s="455"/>
      <c r="K23" s="410"/>
      <c r="L23" s="410"/>
      <c r="M23" s="410"/>
      <c r="N23" s="410"/>
    </row>
  </sheetData>
  <mergeCells count="67">
    <mergeCell ref="M4:M5"/>
    <mergeCell ref="N4:N5"/>
    <mergeCell ref="C4:D4"/>
    <mergeCell ref="A4:B4"/>
    <mergeCell ref="J4:L4"/>
    <mergeCell ref="E4:I4"/>
    <mergeCell ref="A9:A11"/>
    <mergeCell ref="B9:B11"/>
    <mergeCell ref="D9:D11"/>
    <mergeCell ref="E9:E11"/>
    <mergeCell ref="F9:F11"/>
    <mergeCell ref="G9:G11"/>
    <mergeCell ref="H9:H11"/>
    <mergeCell ref="I9:I11"/>
    <mergeCell ref="J9:J11"/>
    <mergeCell ref="K9:K11"/>
    <mergeCell ref="L9:L11"/>
    <mergeCell ref="M9:M11"/>
    <mergeCell ref="N9:N11"/>
    <mergeCell ref="A12:A14"/>
    <mergeCell ref="B12:B14"/>
    <mergeCell ref="D12:D14"/>
    <mergeCell ref="E12:E14"/>
    <mergeCell ref="F12:F14"/>
    <mergeCell ref="G12:G14"/>
    <mergeCell ref="H12:H14"/>
    <mergeCell ref="I12:I14"/>
    <mergeCell ref="J12:J14"/>
    <mergeCell ref="K12:K14"/>
    <mergeCell ref="L12:L14"/>
    <mergeCell ref="M12:M14"/>
    <mergeCell ref="N12:N14"/>
    <mergeCell ref="H15:H17"/>
    <mergeCell ref="I15:I17"/>
    <mergeCell ref="J15:J17"/>
    <mergeCell ref="K15:K17"/>
    <mergeCell ref="A15:A17"/>
    <mergeCell ref="B15:B17"/>
    <mergeCell ref="D15:D17"/>
    <mergeCell ref="E15:E17"/>
    <mergeCell ref="F15:F17"/>
    <mergeCell ref="L15:L17"/>
    <mergeCell ref="M15:M17"/>
    <mergeCell ref="N15:N17"/>
    <mergeCell ref="A18:A19"/>
    <mergeCell ref="B18:B19"/>
    <mergeCell ref="E18:E19"/>
    <mergeCell ref="F18:F19"/>
    <mergeCell ref="G18:G19"/>
    <mergeCell ref="H18:H19"/>
    <mergeCell ref="I18:I19"/>
    <mergeCell ref="J18:J19"/>
    <mergeCell ref="K18:K19"/>
    <mergeCell ref="L18:L19"/>
    <mergeCell ref="M18:M19"/>
    <mergeCell ref="N18:N19"/>
    <mergeCell ref="G15:G17"/>
    <mergeCell ref="E20:E21"/>
    <mergeCell ref="F20:F21"/>
    <mergeCell ref="G20:G21"/>
    <mergeCell ref="H20:H21"/>
    <mergeCell ref="N20:N21"/>
    <mergeCell ref="I20:I21"/>
    <mergeCell ref="J20:J21"/>
    <mergeCell ref="K20:K21"/>
    <mergeCell ref="L20:L21"/>
    <mergeCell ref="M20:M21"/>
  </mergeCells>
  <printOptions horizontalCentered="1"/>
  <pageMargins left="0.25" right="0.25" top="0.75" bottom="0.75" header="0.3" footer="0.3"/>
  <pageSetup paperSize="9" scale="64"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O18"/>
  <sheetViews>
    <sheetView view="pageLayout" zoomScale="80" zoomScaleNormal="100" zoomScaleSheetLayoutView="100" zoomScalePageLayoutView="80" workbookViewId="0">
      <selection activeCell="O8" sqref="A1:O8"/>
    </sheetView>
  </sheetViews>
  <sheetFormatPr baseColWidth="10" defaultColWidth="2" defaultRowHeight="11.25" x14ac:dyDescent="0.2"/>
  <cols>
    <col min="1" max="1" width="21.28515625" style="77" customWidth="1"/>
    <col min="2" max="2" width="9.5703125" style="77" customWidth="1"/>
    <col min="3" max="3" width="18.140625" style="77" customWidth="1"/>
    <col min="4" max="4" width="10.7109375" style="77" customWidth="1"/>
    <col min="5" max="5" width="8.140625" style="77" customWidth="1"/>
    <col min="6" max="6" width="8" style="77" customWidth="1"/>
    <col min="7" max="7" width="9" style="77" customWidth="1"/>
    <col min="8" max="8" width="11" style="77" customWidth="1"/>
    <col min="9" max="9" width="7.140625" style="77" customWidth="1"/>
    <col min="10" max="10" width="8.5703125" style="77" customWidth="1"/>
    <col min="11" max="11" width="6.85546875" style="77" customWidth="1"/>
    <col min="12" max="12" width="9.7109375" style="77" customWidth="1"/>
    <col min="13" max="14" width="7" style="77" customWidth="1"/>
    <col min="15" max="15" width="8.7109375" style="77" customWidth="1"/>
    <col min="16" max="16384" width="2" style="77"/>
  </cols>
  <sheetData>
    <row r="1" spans="1:15" s="133" customFormat="1" ht="12.75" x14ac:dyDescent="0.2">
      <c r="A1" s="132" t="s">
        <v>388</v>
      </c>
      <c r="B1" s="173"/>
      <c r="C1" s="132"/>
    </row>
    <row r="2" spans="1:15" s="133" customFormat="1" ht="12" thickBot="1" x14ac:dyDescent="0.25">
      <c r="A2" s="134" t="s">
        <v>699</v>
      </c>
      <c r="B2" s="134"/>
      <c r="C2" s="134"/>
    </row>
    <row r="3" spans="1:15" s="76" customFormat="1" ht="22.5" customHeight="1" x14ac:dyDescent="0.2">
      <c r="A3" s="569" t="s">
        <v>331</v>
      </c>
      <c r="B3" s="569" t="s">
        <v>334</v>
      </c>
      <c r="C3" s="569" t="s">
        <v>333</v>
      </c>
      <c r="D3" s="571" t="s">
        <v>332</v>
      </c>
      <c r="E3" s="571" t="s">
        <v>583</v>
      </c>
      <c r="F3" s="571" t="s">
        <v>310</v>
      </c>
      <c r="G3" s="571" t="s">
        <v>155</v>
      </c>
      <c r="H3" s="571" t="s">
        <v>311</v>
      </c>
      <c r="I3" s="565">
        <v>2018</v>
      </c>
      <c r="J3" s="566"/>
      <c r="K3" s="565">
        <v>2019</v>
      </c>
      <c r="L3" s="566"/>
      <c r="M3" s="565">
        <v>2020</v>
      </c>
      <c r="N3" s="566"/>
      <c r="O3" s="183">
        <v>2021</v>
      </c>
    </row>
    <row r="4" spans="1:15" s="76" customFormat="1" ht="22.5" x14ac:dyDescent="0.2">
      <c r="A4" s="570"/>
      <c r="B4" s="570"/>
      <c r="C4" s="570"/>
      <c r="D4" s="572"/>
      <c r="E4" s="572"/>
      <c r="F4" s="572"/>
      <c r="G4" s="572"/>
      <c r="H4" s="572"/>
      <c r="I4" s="314" t="s">
        <v>313</v>
      </c>
      <c r="J4" s="314" t="s">
        <v>312</v>
      </c>
      <c r="K4" s="314" t="s">
        <v>313</v>
      </c>
      <c r="L4" s="314" t="s">
        <v>312</v>
      </c>
      <c r="M4" s="314" t="s">
        <v>313</v>
      </c>
      <c r="N4" s="314" t="s">
        <v>584</v>
      </c>
      <c r="O4" s="314" t="s">
        <v>313</v>
      </c>
    </row>
    <row r="5" spans="1:15" s="137" customFormat="1" ht="168.75" x14ac:dyDescent="0.2">
      <c r="A5" s="567" t="s">
        <v>585</v>
      </c>
      <c r="B5" s="567" t="s">
        <v>586</v>
      </c>
      <c r="C5" s="378" t="s">
        <v>587</v>
      </c>
      <c r="D5" s="136" t="s">
        <v>588</v>
      </c>
      <c r="E5" s="379" t="s">
        <v>589</v>
      </c>
      <c r="F5" s="379" t="s">
        <v>590</v>
      </c>
      <c r="G5" s="379" t="s">
        <v>591</v>
      </c>
      <c r="H5" s="379" t="s">
        <v>592</v>
      </c>
      <c r="I5" s="379" t="s">
        <v>593</v>
      </c>
      <c r="J5" s="379" t="s">
        <v>594</v>
      </c>
      <c r="K5" s="379" t="s">
        <v>595</v>
      </c>
      <c r="L5" s="379" t="s">
        <v>596</v>
      </c>
      <c r="M5" s="379" t="s">
        <v>597</v>
      </c>
      <c r="N5" s="379" t="s">
        <v>598</v>
      </c>
      <c r="O5" s="379" t="s">
        <v>590</v>
      </c>
    </row>
    <row r="6" spans="1:15" s="137" customFormat="1" ht="112.5" x14ac:dyDescent="0.2">
      <c r="A6" s="567"/>
      <c r="B6" s="567"/>
      <c r="C6" s="378" t="s">
        <v>599</v>
      </c>
      <c r="D6" s="136" t="s">
        <v>600</v>
      </c>
      <c r="E6" s="379" t="s">
        <v>601</v>
      </c>
      <c r="F6" s="379" t="s">
        <v>602</v>
      </c>
      <c r="G6" s="380" t="s">
        <v>603</v>
      </c>
      <c r="H6" s="380" t="s">
        <v>604</v>
      </c>
      <c r="I6" s="379" t="s">
        <v>605</v>
      </c>
      <c r="J6" s="379" t="s">
        <v>606</v>
      </c>
      <c r="K6" s="379" t="s">
        <v>607</v>
      </c>
      <c r="L6" s="379" t="s">
        <v>607</v>
      </c>
      <c r="M6" s="379" t="s">
        <v>608</v>
      </c>
      <c r="N6" s="379" t="s">
        <v>609</v>
      </c>
      <c r="O6" s="379" t="s">
        <v>602</v>
      </c>
    </row>
    <row r="7" spans="1:15" s="137" customFormat="1" ht="56.25" x14ac:dyDescent="0.2">
      <c r="A7" s="567"/>
      <c r="B7" s="567"/>
      <c r="C7" s="378" t="s">
        <v>610</v>
      </c>
      <c r="D7" s="136" t="s">
        <v>611</v>
      </c>
      <c r="E7" s="379" t="s">
        <v>612</v>
      </c>
      <c r="F7" s="381">
        <v>1</v>
      </c>
      <c r="G7" s="380" t="s">
        <v>613</v>
      </c>
      <c r="H7" s="380" t="s">
        <v>614</v>
      </c>
      <c r="I7" s="379" t="s">
        <v>615</v>
      </c>
      <c r="J7" s="379" t="s">
        <v>593</v>
      </c>
      <c r="K7" s="379" t="s">
        <v>616</v>
      </c>
      <c r="L7" s="379" t="s">
        <v>617</v>
      </c>
      <c r="M7" s="379" t="s">
        <v>618</v>
      </c>
      <c r="N7" s="379" t="s">
        <v>619</v>
      </c>
      <c r="O7" s="379" t="s">
        <v>593</v>
      </c>
    </row>
    <row r="8" spans="1:15" s="137" customFormat="1" ht="123.75" x14ac:dyDescent="0.2">
      <c r="A8" s="567"/>
      <c r="B8" s="567"/>
      <c r="C8" s="382" t="s">
        <v>620</v>
      </c>
      <c r="D8" s="136" t="s">
        <v>621</v>
      </c>
      <c r="E8" s="380" t="s">
        <v>622</v>
      </c>
      <c r="F8" s="381">
        <v>0.84</v>
      </c>
      <c r="G8" s="380" t="s">
        <v>623</v>
      </c>
      <c r="H8" s="380" t="s">
        <v>624</v>
      </c>
      <c r="I8" s="380" t="s">
        <v>622</v>
      </c>
      <c r="J8" s="380" t="s">
        <v>622</v>
      </c>
      <c r="K8" s="379" t="s">
        <v>625</v>
      </c>
      <c r="L8" s="379" t="s">
        <v>626</v>
      </c>
      <c r="M8" s="379" t="s">
        <v>627</v>
      </c>
      <c r="N8" s="379" t="s">
        <v>628</v>
      </c>
      <c r="O8" s="381">
        <v>0.84</v>
      </c>
    </row>
    <row r="9" spans="1:15" s="137" customFormat="1" x14ac:dyDescent="0.2">
      <c r="M9" s="383"/>
      <c r="N9" s="383"/>
      <c r="O9" s="383"/>
    </row>
    <row r="10" spans="1:15" s="137" customFormat="1" x14ac:dyDescent="0.2">
      <c r="M10" s="384"/>
      <c r="N10" s="384"/>
      <c r="O10" s="384"/>
    </row>
    <row r="11" spans="1:15" s="137" customFormat="1" x14ac:dyDescent="0.2">
      <c r="A11" s="385" t="s">
        <v>629</v>
      </c>
      <c r="B11" s="385"/>
      <c r="C11" s="385"/>
      <c r="D11" s="385"/>
      <c r="E11" s="385"/>
      <c r="F11" s="386"/>
      <c r="G11" s="386"/>
      <c r="H11" s="386"/>
      <c r="I11" s="386"/>
      <c r="J11" s="386"/>
      <c r="K11" s="386"/>
      <c r="L11" s="386"/>
      <c r="O11" s="386"/>
    </row>
    <row r="12" spans="1:15" s="137" customFormat="1" x14ac:dyDescent="0.2">
      <c r="A12" s="385" t="s">
        <v>630</v>
      </c>
      <c r="B12" s="385"/>
      <c r="C12" s="385"/>
      <c r="D12" s="385"/>
      <c r="E12" s="385"/>
      <c r="F12" s="386"/>
      <c r="G12" s="386"/>
      <c r="H12" s="386"/>
      <c r="I12" s="386"/>
      <c r="J12" s="386"/>
      <c r="K12" s="386"/>
      <c r="L12" s="386"/>
      <c r="O12" s="386"/>
    </row>
    <row r="13" spans="1:15" s="137" customFormat="1" ht="47.25" customHeight="1" x14ac:dyDescent="0.2">
      <c r="A13" s="568" t="s">
        <v>631</v>
      </c>
      <c r="B13" s="568"/>
      <c r="C13" s="568"/>
      <c r="D13" s="568"/>
      <c r="E13" s="568"/>
      <c r="F13" s="568"/>
      <c r="G13" s="568"/>
      <c r="H13" s="568"/>
      <c r="I13" s="568"/>
      <c r="J13" s="568"/>
      <c r="K13" s="568"/>
      <c r="L13" s="568"/>
      <c r="M13" s="568"/>
      <c r="N13" s="568"/>
      <c r="O13" s="386"/>
    </row>
    <row r="14" spans="1:15" s="137" customFormat="1" x14ac:dyDescent="0.2">
      <c r="A14" s="135"/>
      <c r="B14" s="135"/>
      <c r="C14" s="135"/>
      <c r="D14" s="136"/>
      <c r="E14" s="136"/>
      <c r="F14" s="136"/>
      <c r="G14" s="136"/>
      <c r="H14" s="136"/>
      <c r="I14" s="136"/>
      <c r="J14" s="136"/>
      <c r="K14" s="136"/>
      <c r="L14" s="136"/>
      <c r="M14" s="136"/>
      <c r="N14" s="136"/>
    </row>
    <row r="15" spans="1:15" s="137" customFormat="1" x14ac:dyDescent="0.2">
      <c r="A15" s="135"/>
      <c r="B15" s="135"/>
      <c r="C15" s="135"/>
      <c r="D15" s="136"/>
      <c r="E15" s="136"/>
      <c r="F15" s="136"/>
      <c r="G15" s="136"/>
      <c r="H15" s="136"/>
      <c r="I15" s="136"/>
      <c r="J15" s="136"/>
      <c r="K15" s="136"/>
      <c r="L15" s="136"/>
      <c r="M15" s="136"/>
      <c r="N15" s="136"/>
    </row>
    <row r="16" spans="1:15" s="137" customFormat="1" x14ac:dyDescent="0.2">
      <c r="A16" s="135"/>
      <c r="B16" s="135"/>
      <c r="C16" s="135"/>
      <c r="D16" s="136"/>
      <c r="E16" s="136"/>
      <c r="F16" s="136"/>
      <c r="G16" s="136"/>
      <c r="H16" s="136"/>
      <c r="I16" s="136"/>
      <c r="J16" s="136"/>
      <c r="K16" s="136"/>
      <c r="L16" s="136"/>
      <c r="M16" s="136"/>
      <c r="N16" s="136"/>
    </row>
    <row r="17" spans="1:14" s="137" customFormat="1" x14ac:dyDescent="0.2">
      <c r="A17" s="135"/>
      <c r="B17" s="135"/>
      <c r="C17" s="135"/>
      <c r="D17" s="136"/>
      <c r="E17" s="136"/>
      <c r="F17" s="136"/>
      <c r="G17" s="136"/>
      <c r="H17" s="136"/>
      <c r="I17" s="136"/>
      <c r="J17" s="136"/>
      <c r="K17" s="136"/>
      <c r="L17" s="136"/>
      <c r="M17" s="136"/>
      <c r="N17" s="136"/>
    </row>
    <row r="18" spans="1:14" s="137" customFormat="1" ht="12" thickBot="1" x14ac:dyDescent="0.25">
      <c r="A18" s="138"/>
      <c r="B18" s="138"/>
      <c r="C18" s="138"/>
      <c r="D18" s="139"/>
      <c r="E18" s="139"/>
      <c r="F18" s="139"/>
      <c r="G18" s="139"/>
      <c r="H18" s="139"/>
      <c r="I18" s="139"/>
      <c r="J18" s="139"/>
      <c r="K18" s="139"/>
      <c r="L18" s="139"/>
      <c r="M18" s="139"/>
      <c r="N18" s="139"/>
    </row>
  </sheetData>
  <mergeCells count="14">
    <mergeCell ref="M3:N3"/>
    <mergeCell ref="A5:A8"/>
    <mergeCell ref="B5:B8"/>
    <mergeCell ref="A13:N13"/>
    <mergeCell ref="I3:J3"/>
    <mergeCell ref="K3:L3"/>
    <mergeCell ref="C3:C4"/>
    <mergeCell ref="B3:B4"/>
    <mergeCell ref="A3:A4"/>
    <mergeCell ref="D3:D4"/>
    <mergeCell ref="E3:E4"/>
    <mergeCell ref="F3:F4"/>
    <mergeCell ref="G3:G4"/>
    <mergeCell ref="H3:H4"/>
  </mergeCells>
  <printOptions horizontalCentered="1"/>
  <pageMargins left="0.23622047244094491" right="0.23622047244094491" top="0.74803149606299213" bottom="0.74803149606299213" header="0.31496062992125984" footer="0.31496062992125984"/>
  <pageSetup paperSize="9" scale="71"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D21"/>
  <sheetViews>
    <sheetView view="pageLayout" zoomScaleNormal="100" workbookViewId="0">
      <selection activeCell="D22" sqref="A1:D22"/>
    </sheetView>
  </sheetViews>
  <sheetFormatPr baseColWidth="10" defaultColWidth="11.28515625" defaultRowHeight="12.75" x14ac:dyDescent="0.2"/>
  <cols>
    <col min="1" max="1" width="58" customWidth="1"/>
    <col min="2" max="4" width="10" customWidth="1"/>
  </cols>
  <sheetData>
    <row r="1" spans="1:4" x14ac:dyDescent="0.2">
      <c r="A1" s="132" t="s">
        <v>441</v>
      </c>
    </row>
    <row r="2" spans="1:4" x14ac:dyDescent="0.2">
      <c r="A2" s="134" t="s">
        <v>699</v>
      </c>
    </row>
    <row r="3" spans="1:4" s="169" customFormat="1" ht="28.35" customHeight="1" x14ac:dyDescent="0.2">
      <c r="A3" s="181" t="s">
        <v>370</v>
      </c>
      <c r="B3" s="182">
        <v>2019</v>
      </c>
      <c r="C3" s="182">
        <v>2020</v>
      </c>
      <c r="D3" s="182">
        <v>2021</v>
      </c>
    </row>
    <row r="4" spans="1:4" s="173" customFormat="1" x14ac:dyDescent="0.2">
      <c r="A4" s="172" t="s">
        <v>367</v>
      </c>
      <c r="B4" s="456">
        <v>1317970</v>
      </c>
      <c r="C4" s="456">
        <v>1859248</v>
      </c>
      <c r="D4" s="456">
        <v>1403719</v>
      </c>
    </row>
    <row r="5" spans="1:4" s="173" customFormat="1" x14ac:dyDescent="0.2">
      <c r="A5" s="172" t="s">
        <v>368</v>
      </c>
      <c r="B5" s="456">
        <v>22810867</v>
      </c>
      <c r="C5" s="456">
        <v>20461116</v>
      </c>
      <c r="D5" s="456">
        <v>19001135</v>
      </c>
    </row>
    <row r="6" spans="1:4" s="173" customFormat="1" x14ac:dyDescent="0.2">
      <c r="A6" s="172" t="s">
        <v>369</v>
      </c>
      <c r="B6" s="456"/>
      <c r="C6" s="456"/>
      <c r="D6" s="456"/>
    </row>
    <row r="7" spans="1:4" s="178" customFormat="1" ht="28.35" customHeight="1" x14ac:dyDescent="0.2">
      <c r="A7" s="179" t="s">
        <v>361</v>
      </c>
      <c r="B7" s="457">
        <f t="shared" ref="B7" si="0">SUM(B4:B6)</f>
        <v>24128837</v>
      </c>
      <c r="C7" s="457">
        <f>SUM(C4:C6)</f>
        <v>22320364</v>
      </c>
      <c r="D7" s="457">
        <f>SUM(D4:D6)</f>
        <v>20404854</v>
      </c>
    </row>
    <row r="9" spans="1:4" s="169" customFormat="1" ht="28.35" customHeight="1" x14ac:dyDescent="0.2">
      <c r="A9" s="181" t="s">
        <v>371</v>
      </c>
      <c r="B9" s="182">
        <v>2019</v>
      </c>
      <c r="C9" s="182" t="s">
        <v>442</v>
      </c>
      <c r="D9" s="182" t="s">
        <v>443</v>
      </c>
    </row>
    <row r="10" spans="1:4" s="173" customFormat="1" x14ac:dyDescent="0.2">
      <c r="A10" s="172" t="s">
        <v>367</v>
      </c>
      <c r="B10" s="456">
        <v>2067190</v>
      </c>
      <c r="C10" s="456">
        <v>2037473</v>
      </c>
      <c r="D10" s="456">
        <v>1403719</v>
      </c>
    </row>
    <row r="11" spans="1:4" s="173" customFormat="1" x14ac:dyDescent="0.2">
      <c r="A11" s="172" t="s">
        <v>368</v>
      </c>
      <c r="B11" s="456">
        <v>22642957</v>
      </c>
      <c r="C11" s="456">
        <v>19146838</v>
      </c>
      <c r="D11" s="456">
        <v>19001135</v>
      </c>
    </row>
    <row r="12" spans="1:4" s="173" customFormat="1" x14ac:dyDescent="0.2">
      <c r="A12" s="172" t="s">
        <v>369</v>
      </c>
      <c r="B12" s="456"/>
      <c r="C12" s="456"/>
      <c r="D12" s="456"/>
    </row>
    <row r="13" spans="1:4" s="178" customFormat="1" ht="28.35" customHeight="1" x14ac:dyDescent="0.2">
      <c r="A13" s="179" t="s">
        <v>362</v>
      </c>
      <c r="B13" s="457">
        <f t="shared" ref="B13:C13" si="1">SUM(B10:B12)</f>
        <v>24710147</v>
      </c>
      <c r="C13" s="457">
        <f t="shared" si="1"/>
        <v>21184311</v>
      </c>
      <c r="D13" s="457">
        <f>SUM(D10:D12)</f>
        <v>20404854</v>
      </c>
    </row>
    <row r="15" spans="1:4" s="169" customFormat="1" ht="28.35" customHeight="1" x14ac:dyDescent="0.2">
      <c r="A15" s="181" t="s">
        <v>372</v>
      </c>
      <c r="B15" s="182">
        <v>2019</v>
      </c>
      <c r="C15" s="182" t="s">
        <v>442</v>
      </c>
      <c r="D15" s="182" t="s">
        <v>443</v>
      </c>
    </row>
    <row r="16" spans="1:4" s="173" customFormat="1" x14ac:dyDescent="0.2">
      <c r="A16" s="172" t="s">
        <v>367</v>
      </c>
      <c r="B16" s="456">
        <v>2011993</v>
      </c>
      <c r="C16" s="456">
        <v>673553</v>
      </c>
      <c r="D16" s="456">
        <v>1403719</v>
      </c>
    </row>
    <row r="17" spans="1:4" s="173" customFormat="1" x14ac:dyDescent="0.2">
      <c r="A17" s="172" t="s">
        <v>368</v>
      </c>
      <c r="B17" s="456">
        <v>22313162</v>
      </c>
      <c r="C17" s="456">
        <v>12782884</v>
      </c>
      <c r="D17" s="456">
        <v>19001135</v>
      </c>
    </row>
    <row r="18" spans="1:4" s="173" customFormat="1" x14ac:dyDescent="0.2">
      <c r="A18" s="172" t="s">
        <v>369</v>
      </c>
      <c r="B18" s="456"/>
      <c r="C18" s="456"/>
      <c r="D18" s="456"/>
    </row>
    <row r="19" spans="1:4" s="178" customFormat="1" ht="28.35" customHeight="1" x14ac:dyDescent="0.2">
      <c r="A19" s="179" t="s">
        <v>363</v>
      </c>
      <c r="B19" s="457">
        <f>+B16+B17</f>
        <v>24325155</v>
      </c>
      <c r="C19" s="457">
        <f>+C16+C17</f>
        <v>13456437</v>
      </c>
      <c r="D19" s="457">
        <f>+D16+D17</f>
        <v>20404854</v>
      </c>
    </row>
    <row r="20" spans="1:4" x14ac:dyDescent="0.2">
      <c r="A20" s="311" t="s">
        <v>444</v>
      </c>
    </row>
    <row r="21" spans="1:4" x14ac:dyDescent="0.2">
      <c r="A21" s="312" t="s">
        <v>445</v>
      </c>
    </row>
  </sheetData>
  <pageMargins left="0.70866141732283472" right="0.51181102362204722" top="0.74803149606299213" bottom="0.74803149606299213" header="0.31496062992125984" footer="0.31496062992125984"/>
  <pageSetup paperSize="9" orientation="portrait" r:id="rId1"/>
  <headerFooter>
    <oddHeader xml:space="preserve">&amp;L&amp;"Arial,Negrita"&amp;14
&amp;C&amp;"Arial,Negrita"&amp;18PROYECTO DE PRESUPUESTO 2021&amp;R&amp;"Arial,Negrita"&amp;14 </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D54"/>
  <sheetViews>
    <sheetView view="pageLayout" zoomScale="70" zoomScaleNormal="100" zoomScalePageLayoutView="70" workbookViewId="0">
      <selection activeCell="D54" sqref="A1:D54"/>
    </sheetView>
  </sheetViews>
  <sheetFormatPr baseColWidth="10" defaultColWidth="11.28515625" defaultRowHeight="12.75" x14ac:dyDescent="0.2"/>
  <cols>
    <col min="1" max="1" width="52.140625" customWidth="1"/>
    <col min="2" max="4" width="13" customWidth="1"/>
  </cols>
  <sheetData>
    <row r="1" spans="1:4" x14ac:dyDescent="0.2">
      <c r="A1" s="132" t="s">
        <v>446</v>
      </c>
    </row>
    <row r="2" spans="1:4" x14ac:dyDescent="0.2">
      <c r="A2" s="134" t="s">
        <v>699</v>
      </c>
    </row>
    <row r="3" spans="1:4" s="169" customFormat="1" ht="28.35" customHeight="1" x14ac:dyDescent="0.2">
      <c r="A3" s="181" t="s">
        <v>366</v>
      </c>
      <c r="B3" s="182">
        <v>2019</v>
      </c>
      <c r="C3" s="182">
        <v>2020</v>
      </c>
      <c r="D3" s="182">
        <v>2021</v>
      </c>
    </row>
    <row r="4" spans="1:4" s="175" customFormat="1" x14ac:dyDescent="0.2">
      <c r="A4" s="174" t="s">
        <v>136</v>
      </c>
      <c r="B4" s="174"/>
      <c r="C4" s="174"/>
      <c r="D4" s="174"/>
    </row>
    <row r="5" spans="1:4" s="173" customFormat="1" x14ac:dyDescent="0.2">
      <c r="A5" s="171" t="s">
        <v>125</v>
      </c>
      <c r="B5" s="456"/>
      <c r="C5" s="456"/>
      <c r="D5" s="456"/>
    </row>
    <row r="6" spans="1:4" s="173" customFormat="1" x14ac:dyDescent="0.2">
      <c r="A6" s="171" t="s">
        <v>126</v>
      </c>
      <c r="B6" s="456">
        <v>10664400</v>
      </c>
      <c r="C6" s="456">
        <v>10664400</v>
      </c>
      <c r="D6" s="456">
        <v>10624401</v>
      </c>
    </row>
    <row r="7" spans="1:4" s="173" customFormat="1" x14ac:dyDescent="0.2">
      <c r="A7" s="171" t="s">
        <v>127</v>
      </c>
      <c r="B7" s="456"/>
      <c r="C7" s="456"/>
      <c r="D7" s="456"/>
    </row>
    <row r="8" spans="1:4" s="173" customFormat="1" x14ac:dyDescent="0.2">
      <c r="A8" s="171" t="s">
        <v>128</v>
      </c>
      <c r="B8" s="456">
        <v>10569561</v>
      </c>
      <c r="C8" s="456">
        <v>10954975</v>
      </c>
      <c r="D8" s="456">
        <v>9552725</v>
      </c>
    </row>
    <row r="9" spans="1:4" s="173" customFormat="1" x14ac:dyDescent="0.2">
      <c r="A9" s="171" t="s">
        <v>157</v>
      </c>
      <c r="B9" s="456">
        <v>113864</v>
      </c>
      <c r="C9" s="456">
        <v>227728</v>
      </c>
      <c r="D9" s="456">
        <v>227728</v>
      </c>
    </row>
    <row r="10" spans="1:4" s="173" customFormat="1" x14ac:dyDescent="0.2">
      <c r="A10" s="171" t="s">
        <v>158</v>
      </c>
      <c r="B10" s="456"/>
      <c r="C10" s="456"/>
      <c r="D10" s="456"/>
    </row>
    <row r="11" spans="1:4" s="173" customFormat="1" x14ac:dyDescent="0.2">
      <c r="A11" s="174" t="s">
        <v>124</v>
      </c>
      <c r="B11" s="458"/>
      <c r="C11" s="458"/>
      <c r="D11" s="458"/>
    </row>
    <row r="12" spans="1:4" s="173" customFormat="1" x14ac:dyDescent="0.2">
      <c r="A12" s="171" t="s">
        <v>156</v>
      </c>
      <c r="B12" s="456"/>
      <c r="C12" s="456"/>
      <c r="D12" s="456"/>
    </row>
    <row r="13" spans="1:4" s="173" customFormat="1" x14ac:dyDescent="0.2">
      <c r="A13" s="171" t="s">
        <v>159</v>
      </c>
      <c r="B13" s="456"/>
      <c r="C13" s="456"/>
      <c r="D13" s="456"/>
    </row>
    <row r="14" spans="1:4" s="173" customFormat="1" x14ac:dyDescent="0.2">
      <c r="A14" s="171" t="s">
        <v>133</v>
      </c>
      <c r="B14" s="456">
        <v>2781012</v>
      </c>
      <c r="C14" s="456">
        <v>473261</v>
      </c>
      <c r="D14" s="456"/>
    </row>
    <row r="15" spans="1:4" s="173" customFormat="1" x14ac:dyDescent="0.2">
      <c r="A15" s="171" t="s">
        <v>134</v>
      </c>
      <c r="B15" s="456"/>
      <c r="C15" s="456"/>
      <c r="D15" s="456"/>
    </row>
    <row r="16" spans="1:4" s="173" customFormat="1" x14ac:dyDescent="0.2">
      <c r="A16" s="174" t="s">
        <v>112</v>
      </c>
      <c r="B16" s="458"/>
      <c r="C16" s="458"/>
      <c r="D16" s="458"/>
    </row>
    <row r="17" spans="1:4" s="173" customFormat="1" x14ac:dyDescent="0.2">
      <c r="A17" s="171" t="s">
        <v>135</v>
      </c>
      <c r="B17" s="456"/>
      <c r="C17" s="456"/>
      <c r="D17" s="456"/>
    </row>
    <row r="18" spans="1:4" s="178" customFormat="1" ht="18" customHeight="1" x14ac:dyDescent="0.2">
      <c r="A18" s="176" t="s">
        <v>361</v>
      </c>
      <c r="B18" s="457">
        <f>SUM(B4:B17)</f>
        <v>24128837</v>
      </c>
      <c r="C18" s="457">
        <f t="shared" ref="C18" si="0">SUM(C4:C17)</f>
        <v>22320364</v>
      </c>
      <c r="D18" s="457">
        <f>+D9+D8+D5</f>
        <v>9780453</v>
      </c>
    </row>
    <row r="20" spans="1:4" s="169" customFormat="1" ht="28.35" customHeight="1" x14ac:dyDescent="0.2">
      <c r="A20" s="181" t="s">
        <v>365</v>
      </c>
      <c r="B20" s="182">
        <v>2019</v>
      </c>
      <c r="C20" s="182">
        <v>2020</v>
      </c>
      <c r="D20" s="182">
        <v>2021</v>
      </c>
    </row>
    <row r="21" spans="1:4" s="175" customFormat="1" x14ac:dyDescent="0.2">
      <c r="A21" s="174" t="s">
        <v>136</v>
      </c>
      <c r="B21" s="174"/>
      <c r="C21" s="174"/>
      <c r="D21" s="174"/>
    </row>
    <row r="22" spans="1:4" s="173" customFormat="1" x14ac:dyDescent="0.2">
      <c r="A22" s="171" t="s">
        <v>125</v>
      </c>
      <c r="B22" s="456"/>
      <c r="C22" s="456"/>
      <c r="D22" s="456"/>
    </row>
    <row r="23" spans="1:4" s="173" customFormat="1" x14ac:dyDescent="0.2">
      <c r="A23" s="171" t="s">
        <v>126</v>
      </c>
      <c r="B23" s="456">
        <v>10656770</v>
      </c>
      <c r="C23" s="456">
        <v>10664400</v>
      </c>
      <c r="D23" s="456">
        <v>10624401</v>
      </c>
    </row>
    <row r="24" spans="1:4" s="173" customFormat="1" x14ac:dyDescent="0.2">
      <c r="A24" s="171" t="s">
        <v>127</v>
      </c>
      <c r="B24" s="456"/>
      <c r="C24" s="456"/>
      <c r="D24" s="456"/>
    </row>
    <row r="25" spans="1:4" s="173" customFormat="1" x14ac:dyDescent="0.2">
      <c r="A25" s="171" t="s">
        <v>128</v>
      </c>
      <c r="B25" s="456">
        <v>11115579</v>
      </c>
      <c r="C25" s="456">
        <v>9818922</v>
      </c>
      <c r="D25" s="456">
        <v>9552725</v>
      </c>
    </row>
    <row r="26" spans="1:4" s="173" customFormat="1" x14ac:dyDescent="0.2">
      <c r="A26" s="171" t="s">
        <v>157</v>
      </c>
      <c r="B26" s="456">
        <v>113864</v>
      </c>
      <c r="C26" s="456">
        <v>227728</v>
      </c>
      <c r="D26" s="456">
        <v>227728</v>
      </c>
    </row>
    <row r="27" spans="1:4" s="173" customFormat="1" x14ac:dyDescent="0.2">
      <c r="A27" s="171" t="s">
        <v>158</v>
      </c>
      <c r="B27" s="456"/>
      <c r="C27" s="456"/>
      <c r="D27" s="456"/>
    </row>
    <row r="28" spans="1:4" s="173" customFormat="1" x14ac:dyDescent="0.2">
      <c r="A28" s="174" t="s">
        <v>124</v>
      </c>
      <c r="B28" s="458"/>
      <c r="C28" s="458"/>
      <c r="D28" s="458"/>
    </row>
    <row r="29" spans="1:4" s="173" customFormat="1" x14ac:dyDescent="0.2">
      <c r="A29" s="171" t="s">
        <v>156</v>
      </c>
      <c r="B29" s="456"/>
      <c r="C29" s="456"/>
      <c r="D29" s="456"/>
    </row>
    <row r="30" spans="1:4" s="173" customFormat="1" x14ac:dyDescent="0.2">
      <c r="A30" s="171" t="s">
        <v>159</v>
      </c>
      <c r="B30" s="456"/>
      <c r="C30" s="456"/>
      <c r="D30" s="456"/>
    </row>
    <row r="31" spans="1:4" s="173" customFormat="1" x14ac:dyDescent="0.2">
      <c r="A31" s="171" t="s">
        <v>133</v>
      </c>
      <c r="B31" s="456">
        <v>2823934</v>
      </c>
      <c r="C31" s="456">
        <v>473261</v>
      </c>
      <c r="D31" s="456"/>
    </row>
    <row r="32" spans="1:4" s="173" customFormat="1" x14ac:dyDescent="0.2">
      <c r="A32" s="171" t="s">
        <v>134</v>
      </c>
      <c r="B32" s="456"/>
      <c r="C32" s="456"/>
      <c r="D32" s="456"/>
    </row>
    <row r="33" spans="1:4" s="173" customFormat="1" x14ac:dyDescent="0.2">
      <c r="A33" s="174" t="s">
        <v>112</v>
      </c>
      <c r="B33" s="458"/>
      <c r="C33" s="458"/>
      <c r="D33" s="458"/>
    </row>
    <row r="34" spans="1:4" s="173" customFormat="1" x14ac:dyDescent="0.2">
      <c r="A34" s="171" t="s">
        <v>135</v>
      </c>
      <c r="B34" s="456"/>
      <c r="C34" s="456"/>
      <c r="D34" s="456"/>
    </row>
    <row r="35" spans="1:4" s="178" customFormat="1" ht="18" customHeight="1" x14ac:dyDescent="0.2">
      <c r="A35" s="176" t="s">
        <v>362</v>
      </c>
      <c r="B35" s="457">
        <f>SUM(B22:B34)</f>
        <v>24710147</v>
      </c>
      <c r="C35" s="457">
        <f t="shared" ref="C35" si="1">SUM(C22:C34)</f>
        <v>21184311</v>
      </c>
      <c r="D35" s="457">
        <f>+D26+D25+D22</f>
        <v>9780453</v>
      </c>
    </row>
    <row r="37" spans="1:4" s="169" customFormat="1" ht="28.35" customHeight="1" x14ac:dyDescent="0.2">
      <c r="A37" s="181" t="s">
        <v>364</v>
      </c>
      <c r="B37" s="182">
        <v>2019</v>
      </c>
      <c r="C37" s="182">
        <v>2020</v>
      </c>
      <c r="D37" s="182">
        <v>2021</v>
      </c>
    </row>
    <row r="38" spans="1:4" s="175" customFormat="1" x14ac:dyDescent="0.2">
      <c r="A38" s="174" t="s">
        <v>136</v>
      </c>
      <c r="B38" s="458"/>
      <c r="C38" s="458"/>
      <c r="D38" s="458"/>
    </row>
    <row r="39" spans="1:4" s="173" customFormat="1" x14ac:dyDescent="0.2">
      <c r="A39" s="171" t="s">
        <v>125</v>
      </c>
      <c r="B39" s="456"/>
      <c r="C39" s="456"/>
      <c r="D39" s="456"/>
    </row>
    <row r="40" spans="1:4" s="173" customFormat="1" x14ac:dyDescent="0.2">
      <c r="A40" s="171" t="s">
        <v>126</v>
      </c>
      <c r="B40" s="456">
        <v>10655779</v>
      </c>
      <c r="C40" s="456">
        <v>6949401</v>
      </c>
      <c r="D40" s="456">
        <v>10624401</v>
      </c>
    </row>
    <row r="41" spans="1:4" s="173" customFormat="1" x14ac:dyDescent="0.2">
      <c r="A41" s="171" t="s">
        <v>127</v>
      </c>
      <c r="B41" s="456"/>
      <c r="C41" s="456"/>
      <c r="D41" s="456"/>
    </row>
    <row r="42" spans="1:4" s="173" customFormat="1" x14ac:dyDescent="0.2">
      <c r="A42" s="171" t="s">
        <v>128</v>
      </c>
      <c r="B42" s="456">
        <v>10889151</v>
      </c>
      <c r="C42" s="456">
        <v>6171014</v>
      </c>
      <c r="D42" s="456">
        <v>9552725</v>
      </c>
    </row>
    <row r="43" spans="1:4" s="173" customFormat="1" x14ac:dyDescent="0.2">
      <c r="A43" s="171" t="s">
        <v>157</v>
      </c>
      <c r="B43" s="456">
        <v>113864</v>
      </c>
      <c r="C43" s="456">
        <v>95923</v>
      </c>
      <c r="D43" s="456">
        <v>227728</v>
      </c>
    </row>
    <row r="44" spans="1:4" s="173" customFormat="1" x14ac:dyDescent="0.2">
      <c r="A44" s="171" t="s">
        <v>158</v>
      </c>
      <c r="B44" s="456"/>
      <c r="C44" s="456"/>
      <c r="D44" s="456"/>
    </row>
    <row r="45" spans="1:4" s="173" customFormat="1" x14ac:dyDescent="0.2">
      <c r="A45" s="174" t="s">
        <v>124</v>
      </c>
      <c r="B45" s="458"/>
      <c r="C45" s="458"/>
      <c r="D45" s="458"/>
    </row>
    <row r="46" spans="1:4" s="173" customFormat="1" x14ac:dyDescent="0.2">
      <c r="A46" s="171" t="s">
        <v>156</v>
      </c>
      <c r="B46" s="456"/>
      <c r="C46" s="456"/>
      <c r="D46" s="456"/>
    </row>
    <row r="47" spans="1:4" s="173" customFormat="1" x14ac:dyDescent="0.2">
      <c r="A47" s="171" t="s">
        <v>159</v>
      </c>
      <c r="B47" s="456"/>
      <c r="C47" s="456"/>
      <c r="D47" s="456"/>
    </row>
    <row r="48" spans="1:4" s="173" customFormat="1" x14ac:dyDescent="0.2">
      <c r="A48" s="171" t="s">
        <v>133</v>
      </c>
      <c r="B48" s="456">
        <v>2666361</v>
      </c>
      <c r="C48" s="456">
        <v>240099</v>
      </c>
      <c r="D48" s="456"/>
    </row>
    <row r="49" spans="1:4" s="173" customFormat="1" x14ac:dyDescent="0.2">
      <c r="A49" s="171" t="s">
        <v>134</v>
      </c>
      <c r="B49" s="456"/>
      <c r="C49" s="456"/>
      <c r="D49" s="456"/>
    </row>
    <row r="50" spans="1:4" s="173" customFormat="1" x14ac:dyDescent="0.2">
      <c r="A50" s="174" t="s">
        <v>112</v>
      </c>
      <c r="B50" s="458"/>
      <c r="C50" s="458"/>
      <c r="D50" s="458"/>
    </row>
    <row r="51" spans="1:4" s="173" customFormat="1" x14ac:dyDescent="0.2">
      <c r="A51" s="171" t="s">
        <v>135</v>
      </c>
      <c r="B51" s="456"/>
      <c r="C51" s="456"/>
      <c r="D51" s="456"/>
    </row>
    <row r="52" spans="1:4" s="178" customFormat="1" ht="18" customHeight="1" x14ac:dyDescent="0.2">
      <c r="A52" s="310" t="s">
        <v>363</v>
      </c>
      <c r="B52" s="457">
        <f>SUM(B38:B51)</f>
        <v>24325155</v>
      </c>
      <c r="C52" s="457">
        <f>SUM(C38:C51)</f>
        <v>13456437</v>
      </c>
      <c r="D52" s="457">
        <f>+D43+D42+D39</f>
        <v>9780453</v>
      </c>
    </row>
    <row r="53" spans="1:4" x14ac:dyDescent="0.2">
      <c r="A53" s="311" t="s">
        <v>444</v>
      </c>
    </row>
    <row r="54" spans="1:4" x14ac:dyDescent="0.2">
      <c r="A54" s="312" t="s">
        <v>445</v>
      </c>
    </row>
  </sheetData>
  <pageMargins left="0.70866141732283472"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9" tint="-0.249977111117893"/>
  </sheetPr>
  <dimension ref="A1:V14"/>
  <sheetViews>
    <sheetView view="pageLayout" zoomScaleNormal="100" zoomScaleSheetLayoutView="100" workbookViewId="0">
      <selection activeCell="Q13" sqref="A1:Q13"/>
    </sheetView>
  </sheetViews>
  <sheetFormatPr baseColWidth="10" defaultColWidth="11.28515625" defaultRowHeight="11.25" x14ac:dyDescent="0.2"/>
  <cols>
    <col min="1" max="1" width="25.5703125" style="144" customWidth="1"/>
    <col min="2" max="2" width="13.28515625" style="144" customWidth="1"/>
    <col min="3" max="3" width="4.140625" style="144" customWidth="1"/>
    <col min="4" max="4" width="8.85546875" style="144" customWidth="1"/>
    <col min="5" max="5" width="4.140625" style="144" customWidth="1"/>
    <col min="6" max="6" width="8.85546875" style="144" customWidth="1"/>
    <col min="7" max="7" width="4.140625" style="144" customWidth="1"/>
    <col min="8" max="9" width="8.85546875" style="144" customWidth="1"/>
    <col min="10" max="14" width="4" style="144" customWidth="1"/>
    <col min="15" max="16" width="3.7109375" style="144" customWidth="1"/>
    <col min="17" max="20" width="8.85546875" style="144" customWidth="1"/>
    <col min="21" max="16384" width="11.28515625" style="144"/>
  </cols>
  <sheetData>
    <row r="1" spans="1:22" s="143" customFormat="1" x14ac:dyDescent="0.2">
      <c r="A1" s="132" t="s">
        <v>447</v>
      </c>
      <c r="B1" s="132"/>
      <c r="C1" s="216"/>
      <c r="D1" s="216"/>
      <c r="E1" s="216"/>
      <c r="F1" s="216"/>
      <c r="G1" s="216"/>
      <c r="H1" s="217"/>
      <c r="I1" s="217"/>
      <c r="J1" s="217"/>
      <c r="K1" s="217"/>
      <c r="L1" s="217"/>
      <c r="M1" s="217"/>
      <c r="N1" s="217"/>
      <c r="O1" s="217"/>
      <c r="P1" s="217"/>
      <c r="Q1" s="217"/>
    </row>
    <row r="2" spans="1:22" s="143" customFormat="1" ht="12" thickBot="1" x14ac:dyDescent="0.25">
      <c r="A2" s="132" t="s">
        <v>699</v>
      </c>
      <c r="B2" s="134"/>
      <c r="C2" s="134"/>
      <c r="D2" s="134"/>
      <c r="E2" s="134"/>
      <c r="F2" s="134"/>
      <c r="G2" s="134"/>
      <c r="H2" s="134"/>
      <c r="I2" s="134"/>
      <c r="J2" s="134"/>
      <c r="K2" s="134"/>
      <c r="L2" s="134"/>
      <c r="M2" s="134"/>
      <c r="N2" s="134"/>
      <c r="O2" s="134"/>
      <c r="P2" s="134"/>
      <c r="Q2" s="134"/>
      <c r="R2" s="142"/>
      <c r="S2" s="142"/>
      <c r="T2" s="142"/>
      <c r="U2" s="142"/>
      <c r="V2" s="142"/>
    </row>
    <row r="3" spans="1:22" s="148" customFormat="1" ht="28.35" customHeight="1" thickBot="1" x14ac:dyDescent="0.25">
      <c r="A3" s="573" t="s">
        <v>330</v>
      </c>
      <c r="B3" s="573" t="s">
        <v>315</v>
      </c>
      <c r="C3" s="575" t="s">
        <v>136</v>
      </c>
      <c r="D3" s="576"/>
      <c r="E3" s="576"/>
      <c r="F3" s="576"/>
      <c r="G3" s="576"/>
      <c r="H3" s="576"/>
      <c r="I3" s="577"/>
      <c r="J3" s="575" t="s">
        <v>124</v>
      </c>
      <c r="K3" s="576"/>
      <c r="L3" s="576"/>
      <c r="M3" s="576"/>
      <c r="N3" s="577"/>
      <c r="O3" s="575" t="s">
        <v>112</v>
      </c>
      <c r="P3" s="577"/>
      <c r="Q3" s="521" t="s">
        <v>0</v>
      </c>
    </row>
    <row r="4" spans="1:22" s="149" customFormat="1" ht="109.5" customHeight="1" thickBot="1" x14ac:dyDescent="0.25">
      <c r="A4" s="574"/>
      <c r="B4" s="574"/>
      <c r="C4" s="218" t="s">
        <v>125</v>
      </c>
      <c r="D4" s="219" t="s">
        <v>126</v>
      </c>
      <c r="E4" s="219" t="s">
        <v>127</v>
      </c>
      <c r="F4" s="219" t="s">
        <v>128</v>
      </c>
      <c r="G4" s="219" t="s">
        <v>129</v>
      </c>
      <c r="H4" s="219" t="s">
        <v>130</v>
      </c>
      <c r="I4" s="220" t="s">
        <v>121</v>
      </c>
      <c r="J4" s="218" t="s">
        <v>131</v>
      </c>
      <c r="K4" s="219" t="s">
        <v>132</v>
      </c>
      <c r="L4" s="219" t="s">
        <v>133</v>
      </c>
      <c r="M4" s="219" t="s">
        <v>134</v>
      </c>
      <c r="N4" s="220" t="s">
        <v>122</v>
      </c>
      <c r="O4" s="218" t="s">
        <v>135</v>
      </c>
      <c r="P4" s="220" t="s">
        <v>123</v>
      </c>
      <c r="Q4" s="522" t="s">
        <v>160</v>
      </c>
    </row>
    <row r="5" spans="1:22" x14ac:dyDescent="0.2">
      <c r="A5" s="221" t="s">
        <v>688</v>
      </c>
      <c r="B5" s="221" t="s">
        <v>690</v>
      </c>
      <c r="C5" s="459"/>
      <c r="D5" s="460">
        <v>10624401</v>
      </c>
      <c r="E5" s="460"/>
      <c r="F5" s="460">
        <v>8542118</v>
      </c>
      <c r="G5" s="460"/>
      <c r="H5" s="460">
        <v>113864</v>
      </c>
      <c r="I5" s="461"/>
      <c r="J5" s="459"/>
      <c r="K5" s="460"/>
      <c r="L5" s="460"/>
      <c r="M5" s="460"/>
      <c r="N5" s="461"/>
      <c r="O5" s="459"/>
      <c r="P5" s="461"/>
      <c r="Q5" s="523">
        <f>SUM(D5:H5)</f>
        <v>19280383</v>
      </c>
    </row>
    <row r="6" spans="1:22" x14ac:dyDescent="0.2">
      <c r="A6" s="222" t="s">
        <v>689</v>
      </c>
      <c r="B6" s="222" t="s">
        <v>690</v>
      </c>
      <c r="C6" s="462"/>
      <c r="D6" s="463"/>
      <c r="E6" s="463"/>
      <c r="F6" s="463">
        <v>1010607</v>
      </c>
      <c r="G6" s="463"/>
      <c r="H6" s="463">
        <v>113864</v>
      </c>
      <c r="I6" s="464"/>
      <c r="J6" s="462"/>
      <c r="K6" s="463"/>
      <c r="L6" s="463"/>
      <c r="M6" s="463"/>
      <c r="N6" s="464"/>
      <c r="O6" s="462"/>
      <c r="P6" s="464"/>
      <c r="Q6" s="523">
        <f>SUM(D6:H6)</f>
        <v>1124471</v>
      </c>
    </row>
    <row r="7" spans="1:22" x14ac:dyDescent="0.2">
      <c r="A7" s="222"/>
      <c r="B7" s="222"/>
      <c r="C7" s="465"/>
      <c r="D7" s="466"/>
      <c r="E7" s="467"/>
      <c r="F7" s="467"/>
      <c r="G7" s="467"/>
      <c r="H7" s="467"/>
      <c r="I7" s="468"/>
      <c r="J7" s="465"/>
      <c r="K7" s="466"/>
      <c r="L7" s="466"/>
      <c r="M7" s="466"/>
      <c r="N7" s="468"/>
      <c r="O7" s="465"/>
      <c r="P7" s="469"/>
      <c r="Q7" s="524"/>
    </row>
    <row r="8" spans="1:22" x14ac:dyDescent="0.2">
      <c r="A8" s="222"/>
      <c r="B8" s="222"/>
      <c r="C8" s="465"/>
      <c r="D8" s="466"/>
      <c r="E8" s="467"/>
      <c r="F8" s="467"/>
      <c r="G8" s="467"/>
      <c r="H8" s="467"/>
      <c r="I8" s="468"/>
      <c r="J8" s="465"/>
      <c r="K8" s="466"/>
      <c r="L8" s="466"/>
      <c r="M8" s="466"/>
      <c r="N8" s="468"/>
      <c r="O8" s="465"/>
      <c r="P8" s="469"/>
      <c r="Q8" s="524"/>
    </row>
    <row r="9" spans="1:22" x14ac:dyDescent="0.2">
      <c r="A9" s="222"/>
      <c r="B9" s="222"/>
      <c r="C9" s="462"/>
      <c r="D9" s="463"/>
      <c r="E9" s="463"/>
      <c r="F9" s="463"/>
      <c r="G9" s="463"/>
      <c r="H9" s="463"/>
      <c r="I9" s="464"/>
      <c r="J9" s="462"/>
      <c r="K9" s="463"/>
      <c r="L9" s="463"/>
      <c r="M9" s="463"/>
      <c r="N9" s="464"/>
      <c r="O9" s="462"/>
      <c r="P9" s="464"/>
      <c r="Q9" s="525"/>
    </row>
    <row r="10" spans="1:22" x14ac:dyDescent="0.2">
      <c r="A10" s="222"/>
      <c r="B10" s="222"/>
      <c r="C10" s="470"/>
      <c r="D10" s="471"/>
      <c r="E10" s="471"/>
      <c r="F10" s="471"/>
      <c r="G10" s="471"/>
      <c r="H10" s="471"/>
      <c r="I10" s="472"/>
      <c r="J10" s="470"/>
      <c r="K10" s="471"/>
      <c r="L10" s="471"/>
      <c r="M10" s="471"/>
      <c r="N10" s="472"/>
      <c r="O10" s="470"/>
      <c r="P10" s="472"/>
      <c r="Q10" s="526"/>
    </row>
    <row r="11" spans="1:22" x14ac:dyDescent="0.2">
      <c r="A11" s="222"/>
      <c r="B11" s="222"/>
      <c r="C11" s="470"/>
      <c r="D11" s="471"/>
      <c r="E11" s="471"/>
      <c r="F11" s="471"/>
      <c r="G11" s="471"/>
      <c r="H11" s="471"/>
      <c r="I11" s="472"/>
      <c r="J11" s="470"/>
      <c r="K11" s="471"/>
      <c r="L11" s="471"/>
      <c r="M11" s="471"/>
      <c r="N11" s="472"/>
      <c r="O11" s="470"/>
      <c r="P11" s="472"/>
      <c r="Q11" s="526"/>
    </row>
    <row r="12" spans="1:22" ht="12" thickBot="1" x14ac:dyDescent="0.25">
      <c r="A12" s="223" t="s">
        <v>26</v>
      </c>
      <c r="B12" s="223" t="s">
        <v>26</v>
      </c>
      <c r="C12" s="473"/>
      <c r="D12" s="474"/>
      <c r="E12" s="474"/>
      <c r="F12" s="474"/>
      <c r="G12" s="474"/>
      <c r="H12" s="474"/>
      <c r="I12" s="475"/>
      <c r="J12" s="473"/>
      <c r="K12" s="474"/>
      <c r="L12" s="474"/>
      <c r="M12" s="474"/>
      <c r="N12" s="475"/>
      <c r="O12" s="473"/>
      <c r="P12" s="475"/>
      <c r="Q12" s="527"/>
    </row>
    <row r="13" spans="1:22" ht="12" thickBot="1" x14ac:dyDescent="0.25">
      <c r="A13" s="224" t="s">
        <v>104</v>
      </c>
      <c r="B13" s="224" t="s">
        <v>104</v>
      </c>
      <c r="C13" s="225"/>
      <c r="D13" s="476">
        <f>SUM(D5:D12)</f>
        <v>10624401</v>
      </c>
      <c r="E13" s="476"/>
      <c r="F13" s="476">
        <f>SUM(F5:F12)</f>
        <v>9552725</v>
      </c>
      <c r="G13" s="476"/>
      <c r="H13" s="476">
        <f>SUM(H5:H12)</f>
        <v>227728</v>
      </c>
      <c r="I13" s="477"/>
      <c r="J13" s="478"/>
      <c r="K13" s="476"/>
      <c r="L13" s="476"/>
      <c r="M13" s="476"/>
      <c r="N13" s="477"/>
      <c r="O13" s="478"/>
      <c r="P13" s="477"/>
      <c r="Q13" s="528">
        <f>SUM(Q5:Q12)</f>
        <v>20404854</v>
      </c>
      <c r="R13" s="479"/>
    </row>
    <row r="14" spans="1:22" x14ac:dyDescent="0.2">
      <c r="A14" s="150"/>
      <c r="B14" s="150"/>
      <c r="C14" s="151"/>
      <c r="D14" s="152"/>
      <c r="E14" s="153"/>
      <c r="F14" s="153"/>
      <c r="G14" s="153"/>
      <c r="H14" s="153"/>
      <c r="I14" s="153"/>
      <c r="J14" s="153"/>
      <c r="K14" s="153"/>
      <c r="L14" s="153"/>
      <c r="M14" s="153"/>
      <c r="N14" s="153"/>
      <c r="O14" s="153"/>
      <c r="P14" s="153"/>
      <c r="Q14" s="153"/>
    </row>
  </sheetData>
  <mergeCells count="5">
    <mergeCell ref="A3:A4"/>
    <mergeCell ref="J3:N3"/>
    <mergeCell ref="O3:P3"/>
    <mergeCell ref="C3:I3"/>
    <mergeCell ref="B3:B4"/>
  </mergeCells>
  <phoneticPr fontId="0" type="noConversion"/>
  <pageMargins left="0.65" right="0.23622047244094491" top="0.74803149606299213" bottom="0.74803149606299213" header="0.31496062992125984" footer="0.31496062992125984"/>
  <pageSetup paperSize="9"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D51"/>
  <sheetViews>
    <sheetView view="pageLayout" zoomScaleNormal="100" workbookViewId="0">
      <selection activeCell="D51" sqref="A1:D51"/>
    </sheetView>
  </sheetViews>
  <sheetFormatPr baseColWidth="10" defaultColWidth="11.28515625" defaultRowHeight="12.75" x14ac:dyDescent="0.2"/>
  <cols>
    <col min="1" max="1" width="64" customWidth="1"/>
    <col min="2" max="4" width="10.140625" customWidth="1"/>
  </cols>
  <sheetData>
    <row r="1" spans="1:4" x14ac:dyDescent="0.2">
      <c r="A1" s="132" t="s">
        <v>448</v>
      </c>
    </row>
    <row r="2" spans="1:4" x14ac:dyDescent="0.2">
      <c r="A2" s="134" t="s">
        <v>699</v>
      </c>
    </row>
    <row r="3" spans="1:4" s="169" customFormat="1" ht="28.35" customHeight="1" x14ac:dyDescent="0.2">
      <c r="A3" s="181" t="s">
        <v>385</v>
      </c>
      <c r="B3" s="182">
        <v>2019</v>
      </c>
      <c r="C3" s="182">
        <v>2020</v>
      </c>
      <c r="D3" s="182">
        <v>2021</v>
      </c>
    </row>
    <row r="4" spans="1:4" x14ac:dyDescent="0.2">
      <c r="A4" s="172" t="s">
        <v>373</v>
      </c>
      <c r="B4" s="170"/>
      <c r="C4" s="170"/>
      <c r="D4" s="170"/>
    </row>
    <row r="5" spans="1:4" s="173" customFormat="1" x14ac:dyDescent="0.2">
      <c r="A5" s="172" t="s">
        <v>374</v>
      </c>
      <c r="B5" s="172"/>
      <c r="C5" s="172"/>
      <c r="D5" s="172"/>
    </row>
    <row r="6" spans="1:4" s="173" customFormat="1" x14ac:dyDescent="0.2">
      <c r="A6" s="172" t="s">
        <v>375</v>
      </c>
      <c r="B6" s="172"/>
      <c r="C6" s="172"/>
      <c r="D6" s="172"/>
    </row>
    <row r="7" spans="1:4" s="173" customFormat="1" x14ac:dyDescent="0.2">
      <c r="A7" s="172" t="s">
        <v>376</v>
      </c>
      <c r="B7" s="172"/>
      <c r="C7" s="172"/>
      <c r="D7" s="172"/>
    </row>
    <row r="8" spans="1:4" s="173" customFormat="1" x14ac:dyDescent="0.2">
      <c r="A8" s="172" t="s">
        <v>377</v>
      </c>
      <c r="B8" s="172"/>
      <c r="C8" s="172"/>
      <c r="D8" s="172"/>
    </row>
    <row r="9" spans="1:4" s="173" customFormat="1" x14ac:dyDescent="0.2">
      <c r="A9" s="172" t="s">
        <v>378</v>
      </c>
      <c r="B9" s="172"/>
      <c r="C9" s="172"/>
      <c r="D9" s="172"/>
    </row>
    <row r="10" spans="1:4" s="173" customFormat="1" x14ac:dyDescent="0.2">
      <c r="A10" s="172" t="s">
        <v>379</v>
      </c>
      <c r="B10" s="172"/>
      <c r="C10" s="172"/>
      <c r="D10" s="172"/>
    </row>
    <row r="11" spans="1:4" s="173" customFormat="1" x14ac:dyDescent="0.2">
      <c r="A11" s="172" t="s">
        <v>314</v>
      </c>
      <c r="B11" s="172"/>
      <c r="C11" s="172"/>
      <c r="D11" s="172"/>
    </row>
    <row r="12" spans="1:4" s="173" customFormat="1" x14ac:dyDescent="0.2">
      <c r="A12" s="172" t="s">
        <v>380</v>
      </c>
      <c r="B12" s="172"/>
      <c r="C12" s="172"/>
      <c r="D12" s="172"/>
    </row>
    <row r="13" spans="1:4" s="173" customFormat="1" x14ac:dyDescent="0.2">
      <c r="A13" s="172" t="s">
        <v>381</v>
      </c>
      <c r="B13" s="172"/>
      <c r="C13" s="172"/>
      <c r="D13" s="172"/>
    </row>
    <row r="14" spans="1:4" s="173" customFormat="1" x14ac:dyDescent="0.2">
      <c r="A14" s="172" t="s">
        <v>382</v>
      </c>
      <c r="B14" s="172"/>
      <c r="C14" s="172"/>
      <c r="D14" s="172"/>
    </row>
    <row r="15" spans="1:4" s="173" customFormat="1" x14ac:dyDescent="0.2">
      <c r="A15" s="172" t="s">
        <v>383</v>
      </c>
      <c r="B15" s="172"/>
      <c r="C15" s="172"/>
      <c r="D15" s="172"/>
    </row>
    <row r="16" spans="1:4" s="173" customFormat="1" x14ac:dyDescent="0.2">
      <c r="A16" s="172" t="s">
        <v>384</v>
      </c>
      <c r="B16" s="172"/>
      <c r="C16" s="172"/>
      <c r="D16" s="172"/>
    </row>
    <row r="17" spans="1:4" s="178" customFormat="1" ht="22.5" customHeight="1" x14ac:dyDescent="0.2">
      <c r="A17" s="179" t="s">
        <v>361</v>
      </c>
      <c r="B17" s="177"/>
      <c r="C17" s="177"/>
      <c r="D17" s="177"/>
    </row>
    <row r="19" spans="1:4" s="169" customFormat="1" ht="28.35" customHeight="1" x14ac:dyDescent="0.2">
      <c r="A19" s="181" t="s">
        <v>386</v>
      </c>
      <c r="B19" s="182">
        <v>2019</v>
      </c>
      <c r="C19" s="182" t="s">
        <v>442</v>
      </c>
      <c r="D19" s="182" t="s">
        <v>443</v>
      </c>
    </row>
    <row r="20" spans="1:4" x14ac:dyDescent="0.2">
      <c r="A20" s="172" t="s">
        <v>373</v>
      </c>
      <c r="B20" s="170"/>
      <c r="C20" s="170"/>
      <c r="D20" s="170"/>
    </row>
    <row r="21" spans="1:4" s="173" customFormat="1" x14ac:dyDescent="0.2">
      <c r="A21" s="172" t="s">
        <v>374</v>
      </c>
      <c r="B21" s="172"/>
      <c r="C21" s="172"/>
      <c r="D21" s="172"/>
    </row>
    <row r="22" spans="1:4" s="173" customFormat="1" x14ac:dyDescent="0.2">
      <c r="A22" s="172" t="s">
        <v>375</v>
      </c>
      <c r="B22" s="172"/>
      <c r="C22" s="172"/>
      <c r="D22" s="172"/>
    </row>
    <row r="23" spans="1:4" s="173" customFormat="1" x14ac:dyDescent="0.2">
      <c r="A23" s="172" t="s">
        <v>376</v>
      </c>
      <c r="B23" s="172"/>
      <c r="C23" s="172"/>
      <c r="D23" s="172"/>
    </row>
    <row r="24" spans="1:4" s="173" customFormat="1" x14ac:dyDescent="0.2">
      <c r="A24" s="578" t="s">
        <v>505</v>
      </c>
      <c r="B24" s="579"/>
      <c r="C24" s="579"/>
      <c r="D24" s="580"/>
    </row>
    <row r="25" spans="1:4" s="173" customFormat="1" x14ac:dyDescent="0.2">
      <c r="A25" s="581"/>
      <c r="B25" s="582"/>
      <c r="C25" s="582"/>
      <c r="D25" s="583"/>
    </row>
    <row r="26" spans="1:4" s="173" customFormat="1" x14ac:dyDescent="0.2">
      <c r="A26" s="581"/>
      <c r="B26" s="582"/>
      <c r="C26" s="582"/>
      <c r="D26" s="583"/>
    </row>
    <row r="27" spans="1:4" s="173" customFormat="1" x14ac:dyDescent="0.2">
      <c r="A27" s="581"/>
      <c r="B27" s="582"/>
      <c r="C27" s="582"/>
      <c r="D27" s="583"/>
    </row>
    <row r="28" spans="1:4" s="173" customFormat="1" x14ac:dyDescent="0.2">
      <c r="A28" s="584"/>
      <c r="B28" s="585"/>
      <c r="C28" s="585"/>
      <c r="D28" s="586"/>
    </row>
    <row r="29" spans="1:4" s="173" customFormat="1" x14ac:dyDescent="0.2">
      <c r="A29" s="172" t="s">
        <v>381</v>
      </c>
      <c r="B29" s="172"/>
      <c r="C29" s="172"/>
      <c r="D29" s="172"/>
    </row>
    <row r="30" spans="1:4" s="173" customFormat="1" x14ac:dyDescent="0.2">
      <c r="A30" s="172" t="s">
        <v>382</v>
      </c>
      <c r="B30" s="172"/>
      <c r="C30" s="172"/>
      <c r="D30" s="172"/>
    </row>
    <row r="31" spans="1:4" s="173" customFormat="1" x14ac:dyDescent="0.2">
      <c r="A31" s="172" t="s">
        <v>383</v>
      </c>
      <c r="B31" s="172"/>
      <c r="C31" s="172"/>
      <c r="D31" s="172"/>
    </row>
    <row r="32" spans="1:4" s="173" customFormat="1" x14ac:dyDescent="0.2">
      <c r="A32" s="172" t="s">
        <v>384</v>
      </c>
      <c r="B32" s="172"/>
      <c r="C32" s="172"/>
      <c r="D32" s="172"/>
    </row>
    <row r="33" spans="1:4" s="178" customFormat="1" ht="22.5" customHeight="1" x14ac:dyDescent="0.2">
      <c r="A33" s="179" t="s">
        <v>361</v>
      </c>
      <c r="B33" s="177"/>
      <c r="C33" s="177"/>
      <c r="D33" s="177"/>
    </row>
    <row r="35" spans="1:4" s="169" customFormat="1" ht="28.35" customHeight="1" x14ac:dyDescent="0.2">
      <c r="A35" s="181" t="s">
        <v>387</v>
      </c>
      <c r="B35" s="182">
        <v>2019</v>
      </c>
      <c r="C35" s="182" t="s">
        <v>442</v>
      </c>
      <c r="D35" s="182" t="s">
        <v>443</v>
      </c>
    </row>
    <row r="36" spans="1:4" x14ac:dyDescent="0.2">
      <c r="A36" s="172" t="s">
        <v>373</v>
      </c>
      <c r="B36" s="170"/>
      <c r="C36" s="170"/>
      <c r="D36" s="170"/>
    </row>
    <row r="37" spans="1:4" s="173" customFormat="1" x14ac:dyDescent="0.2">
      <c r="A37" s="172" t="s">
        <v>374</v>
      </c>
      <c r="B37" s="172"/>
      <c r="C37" s="172"/>
      <c r="D37" s="172"/>
    </row>
    <row r="38" spans="1:4" s="173" customFormat="1" x14ac:dyDescent="0.2">
      <c r="A38" s="172" t="s">
        <v>375</v>
      </c>
      <c r="B38" s="172"/>
      <c r="C38" s="172"/>
      <c r="D38" s="172"/>
    </row>
    <row r="39" spans="1:4" s="173" customFormat="1" x14ac:dyDescent="0.2">
      <c r="A39" s="172" t="s">
        <v>376</v>
      </c>
      <c r="B39" s="172"/>
      <c r="C39" s="172"/>
      <c r="D39" s="172"/>
    </row>
    <row r="40" spans="1:4" s="173" customFormat="1" x14ac:dyDescent="0.2">
      <c r="A40" s="172" t="s">
        <v>377</v>
      </c>
      <c r="B40" s="172"/>
      <c r="C40" s="172"/>
      <c r="D40" s="172"/>
    </row>
    <row r="41" spans="1:4" s="173" customFormat="1" x14ac:dyDescent="0.2">
      <c r="A41" s="172" t="s">
        <v>378</v>
      </c>
      <c r="B41" s="172"/>
      <c r="C41" s="172"/>
      <c r="D41" s="172"/>
    </row>
    <row r="42" spans="1:4" s="173" customFormat="1" x14ac:dyDescent="0.2">
      <c r="A42" s="172" t="s">
        <v>379</v>
      </c>
      <c r="B42" s="172"/>
      <c r="C42" s="172"/>
      <c r="D42" s="172"/>
    </row>
    <row r="43" spans="1:4" s="173" customFormat="1" x14ac:dyDescent="0.2">
      <c r="A43" s="172" t="s">
        <v>314</v>
      </c>
      <c r="B43" s="172"/>
      <c r="C43" s="172"/>
      <c r="D43" s="172"/>
    </row>
    <row r="44" spans="1:4" s="173" customFormat="1" x14ac:dyDescent="0.2">
      <c r="A44" s="172" t="s">
        <v>380</v>
      </c>
      <c r="B44" s="172"/>
      <c r="C44" s="172"/>
      <c r="D44" s="172"/>
    </row>
    <row r="45" spans="1:4" s="173" customFormat="1" x14ac:dyDescent="0.2">
      <c r="A45" s="172" t="s">
        <v>381</v>
      </c>
      <c r="B45" s="172"/>
      <c r="C45" s="172"/>
      <c r="D45" s="172"/>
    </row>
    <row r="46" spans="1:4" s="173" customFormat="1" x14ac:dyDescent="0.2">
      <c r="A46" s="172" t="s">
        <v>382</v>
      </c>
      <c r="B46" s="172"/>
      <c r="C46" s="172"/>
      <c r="D46" s="172"/>
    </row>
    <row r="47" spans="1:4" s="173" customFormat="1" x14ac:dyDescent="0.2">
      <c r="A47" s="172" t="s">
        <v>383</v>
      </c>
      <c r="B47" s="172"/>
      <c r="C47" s="172"/>
      <c r="D47" s="172"/>
    </row>
    <row r="48" spans="1:4" s="173" customFormat="1" x14ac:dyDescent="0.2">
      <c r="A48" s="172" t="s">
        <v>384</v>
      </c>
      <c r="B48" s="172"/>
      <c r="C48" s="172"/>
      <c r="D48" s="172"/>
    </row>
    <row r="49" spans="1:4" s="178" customFormat="1" ht="22.5" customHeight="1" x14ac:dyDescent="0.2">
      <c r="A49" s="179" t="s">
        <v>361</v>
      </c>
      <c r="B49" s="177"/>
      <c r="C49" s="177"/>
      <c r="D49" s="177"/>
    </row>
    <row r="50" spans="1:4" x14ac:dyDescent="0.2">
      <c r="A50" s="311" t="s">
        <v>444</v>
      </c>
    </row>
    <row r="51" spans="1:4" x14ac:dyDescent="0.2">
      <c r="A51" s="312" t="s">
        <v>445</v>
      </c>
    </row>
  </sheetData>
  <mergeCells count="1">
    <mergeCell ref="A24:D28"/>
  </mergeCells>
  <pageMargins left="0.46875"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9" tint="-0.249977111117893"/>
  </sheetPr>
  <dimension ref="A1:N51"/>
  <sheetViews>
    <sheetView view="pageLayout" zoomScale="90" zoomScaleNormal="100" zoomScaleSheetLayoutView="70" zoomScalePageLayoutView="90" workbookViewId="0">
      <selection activeCell="N49" sqref="A1:N49"/>
    </sheetView>
  </sheetViews>
  <sheetFormatPr baseColWidth="10" defaultColWidth="11.28515625" defaultRowHeight="11.25" x14ac:dyDescent="0.2"/>
  <cols>
    <col min="1" max="1" width="30.7109375" style="144" customWidth="1"/>
    <col min="2" max="3" width="8.7109375" style="144" customWidth="1"/>
    <col min="4" max="5" width="8.7109375" style="180" customWidth="1"/>
    <col min="6" max="14" width="8.7109375" style="144" customWidth="1"/>
    <col min="15" max="16384" width="11.28515625" style="144"/>
  </cols>
  <sheetData>
    <row r="1" spans="1:14" s="140" customFormat="1" ht="14.25" customHeight="1" x14ac:dyDescent="0.2">
      <c r="A1" s="226" t="s">
        <v>449</v>
      </c>
      <c r="B1" s="227"/>
      <c r="C1" s="227"/>
      <c r="D1" s="227"/>
      <c r="E1" s="227"/>
      <c r="F1" s="227"/>
      <c r="G1" s="227"/>
      <c r="H1" s="227"/>
      <c r="I1" s="227"/>
      <c r="J1" s="227"/>
      <c r="K1" s="227"/>
      <c r="L1" s="227"/>
      <c r="M1" s="227"/>
      <c r="N1" s="227"/>
    </row>
    <row r="2" spans="1:14" s="143" customFormat="1" ht="12" thickBot="1" x14ac:dyDescent="0.25">
      <c r="A2" s="134" t="s">
        <v>699</v>
      </c>
      <c r="B2" s="134"/>
      <c r="C2" s="134"/>
      <c r="D2" s="134"/>
      <c r="E2" s="134"/>
      <c r="F2" s="134"/>
      <c r="G2" s="134"/>
      <c r="H2" s="134"/>
      <c r="I2" s="134"/>
      <c r="J2" s="134"/>
      <c r="K2" s="134"/>
      <c r="L2" s="134"/>
      <c r="M2" s="134"/>
      <c r="N2" s="134"/>
    </row>
    <row r="3" spans="1:14" s="145" customFormat="1" ht="12.75" customHeight="1" thickBot="1" x14ac:dyDescent="0.25">
      <c r="A3" s="592" t="s">
        <v>225</v>
      </c>
      <c r="B3" s="590" t="s">
        <v>258</v>
      </c>
      <c r="C3" s="591"/>
      <c r="D3" s="591"/>
      <c r="E3" s="591"/>
      <c r="F3" s="587" t="s">
        <v>259</v>
      </c>
      <c r="G3" s="588"/>
      <c r="H3" s="589"/>
      <c r="I3" s="587" t="s">
        <v>257</v>
      </c>
      <c r="J3" s="588"/>
      <c r="K3" s="588"/>
      <c r="L3" s="588"/>
      <c r="M3" s="588"/>
      <c r="N3" s="589"/>
    </row>
    <row r="4" spans="1:14" s="160" customFormat="1" ht="84.95" customHeight="1" thickBot="1" x14ac:dyDescent="0.25">
      <c r="A4" s="593"/>
      <c r="B4" s="228">
        <v>2019</v>
      </c>
      <c r="C4" s="229">
        <v>2020</v>
      </c>
      <c r="D4" s="229" t="s">
        <v>450</v>
      </c>
      <c r="E4" s="231" t="s">
        <v>451</v>
      </c>
      <c r="F4" s="228">
        <v>2019</v>
      </c>
      <c r="G4" s="229">
        <v>2020</v>
      </c>
      <c r="H4" s="229" t="s">
        <v>450</v>
      </c>
      <c r="I4" s="228">
        <v>2019</v>
      </c>
      <c r="J4" s="229" t="s">
        <v>442</v>
      </c>
      <c r="K4" s="229" t="s">
        <v>450</v>
      </c>
      <c r="L4" s="230" t="s">
        <v>452</v>
      </c>
      <c r="M4" s="230" t="s">
        <v>451</v>
      </c>
      <c r="N4" s="231" t="s">
        <v>453</v>
      </c>
    </row>
    <row r="5" spans="1:14" x14ac:dyDescent="0.2">
      <c r="A5" s="232"/>
      <c r="B5" s="233"/>
      <c r="C5" s="234"/>
      <c r="D5" s="234"/>
      <c r="E5" s="235"/>
      <c r="F5" s="233"/>
      <c r="G5" s="234"/>
      <c r="H5" s="236"/>
      <c r="I5" s="233"/>
      <c r="J5" s="234"/>
      <c r="K5" s="236"/>
      <c r="L5" s="235"/>
      <c r="M5" s="235"/>
      <c r="N5" s="236"/>
    </row>
    <row r="6" spans="1:14" ht="22.5" x14ac:dyDescent="0.2">
      <c r="A6" s="237" t="s">
        <v>256</v>
      </c>
      <c r="B6" s="238"/>
      <c r="C6" s="239"/>
      <c r="D6" s="239"/>
      <c r="E6" s="240"/>
      <c r="F6" s="238"/>
      <c r="G6" s="239"/>
      <c r="H6" s="241"/>
      <c r="I6" s="238"/>
      <c r="J6" s="239"/>
      <c r="K6" s="241"/>
      <c r="L6" s="240"/>
      <c r="M6" s="240"/>
      <c r="N6" s="241"/>
    </row>
    <row r="7" spans="1:14" x14ac:dyDescent="0.2">
      <c r="A7" s="242" t="s">
        <v>226</v>
      </c>
      <c r="B7" s="243"/>
      <c r="C7" s="244"/>
      <c r="D7" s="244"/>
      <c r="E7" s="245"/>
      <c r="F7" s="243"/>
      <c r="G7" s="244"/>
      <c r="H7" s="246"/>
      <c r="I7" s="243"/>
      <c r="J7" s="244"/>
      <c r="K7" s="246"/>
      <c r="L7" s="245"/>
      <c r="M7" s="245"/>
      <c r="N7" s="246"/>
    </row>
    <row r="8" spans="1:14" s="145" customFormat="1" x14ac:dyDescent="0.2">
      <c r="A8" s="247"/>
      <c r="B8" s="243"/>
      <c r="C8" s="244"/>
      <c r="D8" s="244"/>
      <c r="E8" s="245"/>
      <c r="F8" s="243"/>
      <c r="G8" s="244"/>
      <c r="H8" s="246"/>
      <c r="I8" s="243"/>
      <c r="J8" s="244"/>
      <c r="K8" s="246"/>
      <c r="L8" s="245"/>
      <c r="M8" s="245"/>
      <c r="N8" s="246"/>
    </row>
    <row r="9" spans="1:14" x14ac:dyDescent="0.2">
      <c r="A9" s="237" t="s">
        <v>231</v>
      </c>
      <c r="B9" s="243"/>
      <c r="C9" s="244"/>
      <c r="D9" s="244"/>
      <c r="E9" s="245"/>
      <c r="F9" s="243"/>
      <c r="G9" s="244"/>
      <c r="H9" s="246"/>
      <c r="I9" s="243"/>
      <c r="J9" s="244"/>
      <c r="K9" s="246"/>
      <c r="L9" s="245"/>
      <c r="M9" s="245"/>
      <c r="N9" s="246"/>
    </row>
    <row r="10" spans="1:14" x14ac:dyDescent="0.2">
      <c r="A10" s="248" t="s">
        <v>227</v>
      </c>
      <c r="B10" s="243"/>
      <c r="C10" s="244"/>
      <c r="D10" s="244"/>
      <c r="E10" s="245"/>
      <c r="F10" s="243"/>
      <c r="G10" s="244"/>
      <c r="H10" s="246"/>
      <c r="I10" s="243"/>
      <c r="J10" s="244"/>
      <c r="K10" s="246"/>
      <c r="L10" s="245"/>
      <c r="M10" s="245"/>
      <c r="N10" s="246"/>
    </row>
    <row r="11" spans="1:14" x14ac:dyDescent="0.2">
      <c r="A11" s="248" t="s">
        <v>228</v>
      </c>
      <c r="B11" s="243"/>
      <c r="C11" s="244"/>
      <c r="D11" s="244"/>
      <c r="E11" s="245"/>
      <c r="F11" s="243"/>
      <c r="G11" s="244"/>
      <c r="H11" s="246"/>
      <c r="I11" s="243"/>
      <c r="J11" s="244"/>
      <c r="K11" s="246"/>
      <c r="L11" s="245"/>
      <c r="M11" s="245"/>
      <c r="N11" s="246"/>
    </row>
    <row r="12" spans="1:14" x14ac:dyDescent="0.2">
      <c r="A12" s="248" t="s">
        <v>229</v>
      </c>
      <c r="B12" s="243"/>
      <c r="C12" s="244"/>
      <c r="D12" s="244"/>
      <c r="E12" s="245"/>
      <c r="F12" s="243"/>
      <c r="G12" s="244"/>
      <c r="H12" s="246"/>
      <c r="I12" s="243"/>
      <c r="J12" s="244"/>
      <c r="K12" s="246"/>
      <c r="L12" s="245"/>
      <c r="M12" s="245"/>
      <c r="N12" s="246"/>
    </row>
    <row r="13" spans="1:14" x14ac:dyDescent="0.2">
      <c r="A13" s="248" t="s">
        <v>230</v>
      </c>
      <c r="B13" s="243"/>
      <c r="C13" s="244"/>
      <c r="D13" s="244"/>
      <c r="E13" s="245"/>
      <c r="F13" s="243"/>
      <c r="G13" s="244"/>
      <c r="H13" s="246"/>
      <c r="I13" s="243"/>
      <c r="J13" s="244"/>
      <c r="K13" s="246"/>
      <c r="L13" s="245"/>
      <c r="M13" s="245"/>
      <c r="N13" s="246"/>
    </row>
    <row r="14" spans="1:14" x14ac:dyDescent="0.2">
      <c r="A14" s="248"/>
      <c r="B14" s="238"/>
      <c r="C14" s="239"/>
      <c r="D14" s="239"/>
      <c r="E14" s="240"/>
      <c r="F14" s="238"/>
      <c r="G14" s="239"/>
      <c r="H14" s="241"/>
      <c r="I14" s="238"/>
      <c r="J14" s="239"/>
      <c r="K14" s="241"/>
      <c r="L14" s="240"/>
      <c r="M14" s="240"/>
      <c r="N14" s="241"/>
    </row>
    <row r="15" spans="1:14" x14ac:dyDescent="0.2">
      <c r="A15" s="237" t="s">
        <v>250</v>
      </c>
      <c r="B15" s="243"/>
      <c r="C15" s="244"/>
      <c r="D15" s="244"/>
      <c r="E15" s="245"/>
      <c r="F15" s="243"/>
      <c r="G15" s="244"/>
      <c r="H15" s="246"/>
      <c r="I15" s="243"/>
      <c r="J15" s="244"/>
      <c r="K15" s="246"/>
      <c r="L15" s="245"/>
      <c r="M15" s="245"/>
      <c r="N15" s="246"/>
    </row>
    <row r="16" spans="1:14" x14ac:dyDescent="0.2">
      <c r="A16" s="248" t="s">
        <v>232</v>
      </c>
      <c r="B16" s="243"/>
      <c r="C16" s="244"/>
      <c r="D16" s="244"/>
      <c r="E16" s="245"/>
      <c r="F16" s="243"/>
      <c r="G16" s="244"/>
      <c r="H16" s="246"/>
      <c r="I16" s="243"/>
      <c r="J16" s="244"/>
      <c r="K16" s="246"/>
      <c r="L16" s="245"/>
      <c r="M16" s="245"/>
      <c r="N16" s="246"/>
    </row>
    <row r="17" spans="1:14" x14ac:dyDescent="0.2">
      <c r="A17" s="248" t="s">
        <v>233</v>
      </c>
      <c r="B17" s="243"/>
      <c r="C17" s="244"/>
      <c r="D17" s="244"/>
      <c r="E17" s="245"/>
      <c r="F17" s="243"/>
      <c r="G17" s="244"/>
      <c r="H17" s="246"/>
      <c r="I17" s="243"/>
      <c r="J17" s="244"/>
      <c r="K17" s="246"/>
      <c r="L17" s="245"/>
      <c r="M17" s="245"/>
      <c r="N17" s="246"/>
    </row>
    <row r="18" spans="1:14" x14ac:dyDescent="0.2">
      <c r="A18" s="248" t="s">
        <v>234</v>
      </c>
      <c r="B18" s="243"/>
      <c r="C18" s="244"/>
      <c r="D18" s="244"/>
      <c r="E18" s="245"/>
      <c r="F18" s="243"/>
      <c r="G18" s="244"/>
      <c r="H18" s="246"/>
      <c r="I18" s="243"/>
      <c r="J18" s="244"/>
      <c r="K18" s="246"/>
      <c r="L18" s="245"/>
      <c r="M18" s="245"/>
      <c r="N18" s="246"/>
    </row>
    <row r="19" spans="1:14" x14ac:dyDescent="0.2">
      <c r="A19" s="248" t="s">
        <v>235</v>
      </c>
      <c r="B19" s="243"/>
      <c r="C19" s="244"/>
      <c r="D19" s="244"/>
      <c r="E19" s="245"/>
      <c r="F19" s="243"/>
      <c r="G19" s="244"/>
      <c r="H19" s="246"/>
      <c r="I19" s="243"/>
      <c r="J19" s="244"/>
      <c r="K19" s="246"/>
      <c r="L19" s="245"/>
      <c r="M19" s="245"/>
      <c r="N19" s="246"/>
    </row>
    <row r="20" spans="1:14" ht="22.5" customHeight="1" x14ac:dyDescent="0.2">
      <c r="A20" s="248" t="s">
        <v>236</v>
      </c>
      <c r="B20" s="594" t="s">
        <v>505</v>
      </c>
      <c r="C20" s="582"/>
      <c r="D20" s="582"/>
      <c r="E20" s="582"/>
      <c r="F20" s="582"/>
      <c r="G20" s="582"/>
      <c r="H20" s="582"/>
      <c r="I20" s="582"/>
      <c r="J20" s="582"/>
      <c r="K20" s="582"/>
      <c r="L20" s="582"/>
      <c r="M20" s="582"/>
      <c r="N20" s="595"/>
    </row>
    <row r="21" spans="1:14" ht="11.25" customHeight="1" x14ac:dyDescent="0.2">
      <c r="A21" s="249"/>
      <c r="B21" s="594"/>
      <c r="C21" s="582"/>
      <c r="D21" s="582"/>
      <c r="E21" s="582"/>
      <c r="F21" s="582"/>
      <c r="G21" s="582"/>
      <c r="H21" s="582"/>
      <c r="I21" s="582"/>
      <c r="J21" s="582"/>
      <c r="K21" s="582"/>
      <c r="L21" s="582"/>
      <c r="M21" s="582"/>
      <c r="N21" s="595"/>
    </row>
    <row r="22" spans="1:14" ht="11.25" customHeight="1" x14ac:dyDescent="0.2">
      <c r="A22" s="250" t="s">
        <v>251</v>
      </c>
      <c r="B22" s="594"/>
      <c r="C22" s="582"/>
      <c r="D22" s="582"/>
      <c r="E22" s="582"/>
      <c r="F22" s="582"/>
      <c r="G22" s="582"/>
      <c r="H22" s="582"/>
      <c r="I22" s="582"/>
      <c r="J22" s="582"/>
      <c r="K22" s="582"/>
      <c r="L22" s="582"/>
      <c r="M22" s="582"/>
      <c r="N22" s="595"/>
    </row>
    <row r="23" spans="1:14" ht="11.25" customHeight="1" x14ac:dyDescent="0.2">
      <c r="A23" s="248" t="s">
        <v>237</v>
      </c>
      <c r="B23" s="594"/>
      <c r="C23" s="582"/>
      <c r="D23" s="582"/>
      <c r="E23" s="582"/>
      <c r="F23" s="582"/>
      <c r="G23" s="582"/>
      <c r="H23" s="582"/>
      <c r="I23" s="582"/>
      <c r="J23" s="582"/>
      <c r="K23" s="582"/>
      <c r="L23" s="582"/>
      <c r="M23" s="582"/>
      <c r="N23" s="595"/>
    </row>
    <row r="24" spans="1:14" ht="11.25" customHeight="1" x14ac:dyDescent="0.2">
      <c r="A24" s="248" t="s">
        <v>238</v>
      </c>
      <c r="B24" s="594"/>
      <c r="C24" s="582"/>
      <c r="D24" s="582"/>
      <c r="E24" s="582"/>
      <c r="F24" s="582"/>
      <c r="G24" s="582"/>
      <c r="H24" s="582"/>
      <c r="I24" s="582"/>
      <c r="J24" s="582"/>
      <c r="K24" s="582"/>
      <c r="L24" s="582"/>
      <c r="M24" s="582"/>
      <c r="N24" s="595"/>
    </row>
    <row r="25" spans="1:14" x14ac:dyDescent="0.2">
      <c r="A25" s="248" t="s">
        <v>239</v>
      </c>
      <c r="B25" s="243"/>
      <c r="C25" s="244"/>
      <c r="D25" s="244"/>
      <c r="E25" s="245"/>
      <c r="F25" s="243"/>
      <c r="G25" s="244"/>
      <c r="H25" s="246"/>
      <c r="I25" s="243"/>
      <c r="J25" s="244"/>
      <c r="K25" s="246"/>
      <c r="L25" s="245"/>
      <c r="M25" s="245"/>
      <c r="N25" s="246"/>
    </row>
    <row r="26" spans="1:14" x14ac:dyDescent="0.2">
      <c r="A26" s="248"/>
      <c r="B26" s="243"/>
      <c r="C26" s="244"/>
      <c r="D26" s="244"/>
      <c r="E26" s="245"/>
      <c r="F26" s="243"/>
      <c r="G26" s="244"/>
      <c r="H26" s="246"/>
      <c r="I26" s="243"/>
      <c r="J26" s="244"/>
      <c r="K26" s="246"/>
      <c r="L26" s="245"/>
      <c r="M26" s="245"/>
      <c r="N26" s="246"/>
    </row>
    <row r="27" spans="1:14" x14ac:dyDescent="0.2">
      <c r="A27" s="250" t="s">
        <v>252</v>
      </c>
      <c r="B27" s="243"/>
      <c r="C27" s="244"/>
      <c r="D27" s="244"/>
      <c r="E27" s="245"/>
      <c r="F27" s="243"/>
      <c r="G27" s="244"/>
      <c r="H27" s="246"/>
      <c r="I27" s="243"/>
      <c r="J27" s="244"/>
      <c r="K27" s="246"/>
      <c r="L27" s="245"/>
      <c r="M27" s="245"/>
      <c r="N27" s="246"/>
    </row>
    <row r="28" spans="1:14" x14ac:dyDescent="0.2">
      <c r="A28" s="248" t="s">
        <v>240</v>
      </c>
      <c r="B28" s="243"/>
      <c r="C28" s="244"/>
      <c r="D28" s="244"/>
      <c r="E28" s="245"/>
      <c r="F28" s="243"/>
      <c r="G28" s="244"/>
      <c r="H28" s="246"/>
      <c r="I28" s="243"/>
      <c r="J28" s="244"/>
      <c r="K28" s="246"/>
      <c r="L28" s="245"/>
      <c r="M28" s="245"/>
      <c r="N28" s="246"/>
    </row>
    <row r="29" spans="1:14" x14ac:dyDescent="0.2">
      <c r="A29" s="248" t="s">
        <v>238</v>
      </c>
      <c r="B29" s="243"/>
      <c r="C29" s="244"/>
      <c r="D29" s="244"/>
      <c r="E29" s="245"/>
      <c r="F29" s="243"/>
      <c r="G29" s="244"/>
      <c r="H29" s="246"/>
      <c r="I29" s="243"/>
      <c r="J29" s="244"/>
      <c r="K29" s="246"/>
      <c r="L29" s="245"/>
      <c r="M29" s="245"/>
      <c r="N29" s="246"/>
    </row>
    <row r="30" spans="1:14" x14ac:dyDescent="0.2">
      <c r="A30" s="248"/>
      <c r="B30" s="243"/>
      <c r="C30" s="244"/>
      <c r="D30" s="244"/>
      <c r="E30" s="245"/>
      <c r="F30" s="243"/>
      <c r="G30" s="244"/>
      <c r="H30" s="246"/>
      <c r="I30" s="243"/>
      <c r="J30" s="244"/>
      <c r="K30" s="246"/>
      <c r="L30" s="245"/>
      <c r="M30" s="245"/>
      <c r="N30" s="246"/>
    </row>
    <row r="31" spans="1:14" x14ac:dyDescent="0.2">
      <c r="A31" s="250" t="s">
        <v>253</v>
      </c>
      <c r="B31" s="243"/>
      <c r="C31" s="244"/>
      <c r="D31" s="244"/>
      <c r="E31" s="245"/>
      <c r="F31" s="243"/>
      <c r="G31" s="244"/>
      <c r="H31" s="246"/>
      <c r="I31" s="243"/>
      <c r="J31" s="244"/>
      <c r="K31" s="246"/>
      <c r="L31" s="245"/>
      <c r="M31" s="245"/>
      <c r="N31" s="246"/>
    </row>
    <row r="32" spans="1:14" x14ac:dyDescent="0.2">
      <c r="A32" s="248" t="s">
        <v>241</v>
      </c>
      <c r="B32" s="243"/>
      <c r="C32" s="244"/>
      <c r="D32" s="244"/>
      <c r="E32" s="245"/>
      <c r="F32" s="243"/>
      <c r="G32" s="244"/>
      <c r="H32" s="246"/>
      <c r="I32" s="243"/>
      <c r="J32" s="244"/>
      <c r="K32" s="246"/>
      <c r="L32" s="245"/>
      <c r="M32" s="245"/>
      <c r="N32" s="246"/>
    </row>
    <row r="33" spans="1:14" x14ac:dyDescent="0.2">
      <c r="A33" s="248" t="s">
        <v>239</v>
      </c>
      <c r="B33" s="243"/>
      <c r="C33" s="244"/>
      <c r="D33" s="244"/>
      <c r="E33" s="245"/>
      <c r="F33" s="243"/>
      <c r="G33" s="244"/>
      <c r="H33" s="246"/>
      <c r="I33" s="243"/>
      <c r="J33" s="244"/>
      <c r="K33" s="246"/>
      <c r="L33" s="245"/>
      <c r="M33" s="245"/>
      <c r="N33" s="246"/>
    </row>
    <row r="34" spans="1:14" x14ac:dyDescent="0.2">
      <c r="A34" s="248" t="s">
        <v>242</v>
      </c>
      <c r="B34" s="243"/>
      <c r="C34" s="244"/>
      <c r="D34" s="244"/>
      <c r="E34" s="245"/>
      <c r="F34" s="243"/>
      <c r="G34" s="244"/>
      <c r="H34" s="246"/>
      <c r="I34" s="243"/>
      <c r="J34" s="244"/>
      <c r="K34" s="246"/>
      <c r="L34" s="245"/>
      <c r="M34" s="245"/>
      <c r="N34" s="246"/>
    </row>
    <row r="35" spans="1:14" x14ac:dyDescent="0.2">
      <c r="A35" s="248" t="s">
        <v>243</v>
      </c>
      <c r="B35" s="243"/>
      <c r="C35" s="244"/>
      <c r="D35" s="244"/>
      <c r="E35" s="245"/>
      <c r="F35" s="243"/>
      <c r="G35" s="244"/>
      <c r="H35" s="246"/>
      <c r="I35" s="243"/>
      <c r="J35" s="244"/>
      <c r="K35" s="246"/>
      <c r="L35" s="245"/>
      <c r="M35" s="245"/>
      <c r="N35" s="246"/>
    </row>
    <row r="36" spans="1:14" x14ac:dyDescent="0.2">
      <c r="A36" s="248"/>
      <c r="B36" s="243"/>
      <c r="C36" s="244"/>
      <c r="D36" s="244"/>
      <c r="E36" s="245"/>
      <c r="F36" s="243"/>
      <c r="G36" s="244"/>
      <c r="H36" s="246"/>
      <c r="I36" s="243"/>
      <c r="J36" s="244"/>
      <c r="K36" s="246"/>
      <c r="L36" s="245"/>
      <c r="M36" s="245"/>
      <c r="N36" s="246"/>
    </row>
    <row r="37" spans="1:14" x14ac:dyDescent="0.2">
      <c r="A37" s="250" t="s">
        <v>254</v>
      </c>
      <c r="B37" s="243"/>
      <c r="C37" s="244"/>
      <c r="D37" s="244"/>
      <c r="E37" s="245"/>
      <c r="F37" s="243"/>
      <c r="G37" s="244"/>
      <c r="H37" s="246"/>
      <c r="I37" s="243"/>
      <c r="J37" s="244"/>
      <c r="K37" s="246"/>
      <c r="L37" s="245"/>
      <c r="M37" s="245"/>
      <c r="N37" s="246"/>
    </row>
    <row r="38" spans="1:14" x14ac:dyDescent="0.2">
      <c r="A38" s="248" t="s">
        <v>244</v>
      </c>
      <c r="B38" s="243"/>
      <c r="C38" s="244"/>
      <c r="D38" s="244"/>
      <c r="E38" s="245"/>
      <c r="F38" s="243"/>
      <c r="G38" s="244"/>
      <c r="H38" s="246"/>
      <c r="I38" s="243"/>
      <c r="J38" s="244"/>
      <c r="K38" s="246"/>
      <c r="L38" s="245"/>
      <c r="M38" s="245"/>
      <c r="N38" s="246"/>
    </row>
    <row r="39" spans="1:14" x14ac:dyDescent="0.2">
      <c r="A39" s="248" t="s">
        <v>245</v>
      </c>
      <c r="B39" s="243"/>
      <c r="C39" s="244"/>
      <c r="D39" s="244"/>
      <c r="E39" s="245"/>
      <c r="F39" s="243"/>
      <c r="G39" s="244"/>
      <c r="H39" s="246"/>
      <c r="I39" s="243"/>
      <c r="J39" s="244"/>
      <c r="K39" s="246"/>
      <c r="L39" s="245"/>
      <c r="M39" s="245"/>
      <c r="N39" s="246"/>
    </row>
    <row r="40" spans="1:14" ht="22.5" x14ac:dyDescent="0.2">
      <c r="A40" s="248" t="s">
        <v>246</v>
      </c>
      <c r="B40" s="243"/>
      <c r="C40" s="244"/>
      <c r="D40" s="244"/>
      <c r="E40" s="245"/>
      <c r="F40" s="243"/>
      <c r="G40" s="244"/>
      <c r="H40" s="246"/>
      <c r="I40" s="243"/>
      <c r="J40" s="244"/>
      <c r="K40" s="246"/>
      <c r="L40" s="245"/>
      <c r="M40" s="245"/>
      <c r="N40" s="246"/>
    </row>
    <row r="41" spans="1:14" ht="22.5" x14ac:dyDescent="0.2">
      <c r="A41" s="248" t="s">
        <v>247</v>
      </c>
      <c r="B41" s="243"/>
      <c r="C41" s="244"/>
      <c r="D41" s="244"/>
      <c r="E41" s="245"/>
      <c r="F41" s="243"/>
      <c r="G41" s="244"/>
      <c r="H41" s="246"/>
      <c r="I41" s="243"/>
      <c r="J41" s="244"/>
      <c r="K41" s="246"/>
      <c r="L41" s="245"/>
      <c r="M41" s="245"/>
      <c r="N41" s="246"/>
    </row>
    <row r="42" spans="1:14" x14ac:dyDescent="0.2">
      <c r="A42" s="248"/>
      <c r="B42" s="243"/>
      <c r="C42" s="244"/>
      <c r="D42" s="244"/>
      <c r="E42" s="245"/>
      <c r="F42" s="243"/>
      <c r="G42" s="244"/>
      <c r="H42" s="246"/>
      <c r="I42" s="243"/>
      <c r="J42" s="244"/>
      <c r="K42" s="246"/>
      <c r="L42" s="245"/>
      <c r="M42" s="245"/>
      <c r="N42" s="246"/>
    </row>
    <row r="43" spans="1:14" x14ac:dyDescent="0.2">
      <c r="A43" s="250" t="s">
        <v>255</v>
      </c>
      <c r="B43" s="243"/>
      <c r="C43" s="244"/>
      <c r="D43" s="244"/>
      <c r="E43" s="245"/>
      <c r="F43" s="243"/>
      <c r="G43" s="244"/>
      <c r="H43" s="246"/>
      <c r="I43" s="243"/>
      <c r="J43" s="244"/>
      <c r="K43" s="246"/>
      <c r="L43" s="245"/>
      <c r="M43" s="245"/>
      <c r="N43" s="246"/>
    </row>
    <row r="44" spans="1:14" x14ac:dyDescent="0.2">
      <c r="A44" s="248" t="s">
        <v>248</v>
      </c>
      <c r="B44" s="243"/>
      <c r="C44" s="244"/>
      <c r="D44" s="244"/>
      <c r="E44" s="245"/>
      <c r="F44" s="243"/>
      <c r="G44" s="244"/>
      <c r="H44" s="246"/>
      <c r="I44" s="243"/>
      <c r="J44" s="244"/>
      <c r="K44" s="246"/>
      <c r="L44" s="245"/>
      <c r="M44" s="245"/>
      <c r="N44" s="246"/>
    </row>
    <row r="45" spans="1:14" s="145" customFormat="1" ht="22.5" x14ac:dyDescent="0.2">
      <c r="A45" s="248" t="s">
        <v>249</v>
      </c>
      <c r="B45" s="243"/>
      <c r="C45" s="244"/>
      <c r="D45" s="244"/>
      <c r="E45" s="245"/>
      <c r="F45" s="243"/>
      <c r="G45" s="244"/>
      <c r="H45" s="246"/>
      <c r="I45" s="243"/>
      <c r="J45" s="244"/>
      <c r="K45" s="246"/>
      <c r="L45" s="245"/>
      <c r="M45" s="245"/>
      <c r="N45" s="246"/>
    </row>
    <row r="46" spans="1:14" ht="12" thickBot="1" x14ac:dyDescent="0.25">
      <c r="A46" s="251"/>
      <c r="B46" s="243"/>
      <c r="C46" s="244"/>
      <c r="D46" s="244"/>
      <c r="E46" s="245"/>
      <c r="F46" s="243"/>
      <c r="G46" s="244"/>
      <c r="H46" s="246"/>
      <c r="I46" s="243"/>
      <c r="J46" s="244"/>
      <c r="K46" s="246"/>
      <c r="L46" s="245"/>
      <c r="M46" s="245"/>
      <c r="N46" s="246"/>
    </row>
    <row r="47" spans="1:14" s="143" customFormat="1" x14ac:dyDescent="0.2">
      <c r="A47" s="252"/>
      <c r="B47" s="264"/>
      <c r="C47" s="265"/>
      <c r="D47" s="271"/>
      <c r="E47" s="268"/>
      <c r="F47" s="264"/>
      <c r="G47" s="267"/>
      <c r="H47" s="268"/>
      <c r="I47" s="264"/>
      <c r="J47" s="265"/>
      <c r="K47" s="266"/>
      <c r="L47" s="267"/>
      <c r="M47" s="267"/>
      <c r="N47" s="268"/>
    </row>
    <row r="48" spans="1:14" s="143" customFormat="1" ht="12" thickBot="1" x14ac:dyDescent="0.25">
      <c r="A48" s="253" t="s">
        <v>0</v>
      </c>
      <c r="B48" s="254"/>
      <c r="C48" s="255"/>
      <c r="D48" s="270"/>
      <c r="E48" s="257"/>
      <c r="F48" s="254"/>
      <c r="G48" s="256"/>
      <c r="H48" s="257"/>
      <c r="I48" s="254"/>
      <c r="J48" s="255"/>
      <c r="K48" s="263"/>
      <c r="L48" s="256"/>
      <c r="M48" s="256"/>
      <c r="N48" s="257"/>
    </row>
    <row r="49" spans="1:14" s="143" customFormat="1" ht="12.75" thickTop="1" thickBot="1" x14ac:dyDescent="0.25">
      <c r="A49" s="258" t="s">
        <v>22</v>
      </c>
      <c r="B49" s="259"/>
      <c r="C49" s="260"/>
      <c r="D49" s="272"/>
      <c r="E49" s="262"/>
      <c r="F49" s="259"/>
      <c r="G49" s="261"/>
      <c r="H49" s="262"/>
      <c r="I49" s="259"/>
      <c r="J49" s="260"/>
      <c r="K49" s="269"/>
      <c r="L49" s="261"/>
      <c r="M49" s="261"/>
      <c r="N49" s="262"/>
    </row>
    <row r="50" spans="1:14" x14ac:dyDescent="0.2">
      <c r="A50" s="77" t="s">
        <v>454</v>
      </c>
      <c r="B50" s="77"/>
      <c r="C50" s="77"/>
      <c r="D50" s="77"/>
      <c r="E50" s="77"/>
      <c r="F50" s="77"/>
      <c r="G50" s="77"/>
      <c r="H50" s="77"/>
      <c r="I50" s="77"/>
      <c r="J50" s="77"/>
      <c r="K50" s="77"/>
      <c r="L50" s="77"/>
      <c r="M50" s="77"/>
      <c r="N50" s="77"/>
    </row>
    <row r="51" spans="1:14" x14ac:dyDescent="0.2">
      <c r="A51" s="77" t="s">
        <v>455</v>
      </c>
      <c r="B51" s="77"/>
      <c r="C51" s="77"/>
      <c r="D51" s="77"/>
      <c r="E51" s="77"/>
      <c r="F51" s="77"/>
      <c r="G51" s="77"/>
      <c r="H51" s="77"/>
      <c r="I51" s="77"/>
      <c r="J51" s="77"/>
      <c r="K51" s="77"/>
      <c r="L51" s="77"/>
      <c r="M51" s="77"/>
      <c r="N51" s="77"/>
    </row>
  </sheetData>
  <mergeCells count="5">
    <mergeCell ref="I3:N3"/>
    <mergeCell ref="B3:E3"/>
    <mergeCell ref="F3:H3"/>
    <mergeCell ref="A3:A4"/>
    <mergeCell ref="B20:N24"/>
  </mergeCells>
  <pageMargins left="0.23622047244094491" right="0.23622047244094491" top="0.74803149606299213" bottom="0.74803149606299213" header="0.31496062992125984" footer="0.31496062992125984"/>
  <pageSetup paperSize="9"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5"/>
  <sheetViews>
    <sheetView view="pageLayout" zoomScaleNormal="100" zoomScaleSheetLayoutView="90" workbookViewId="0">
      <selection activeCell="Q24" sqref="A1:Q24"/>
    </sheetView>
  </sheetViews>
  <sheetFormatPr baseColWidth="10" defaultColWidth="11.28515625" defaultRowHeight="11.25" x14ac:dyDescent="0.2"/>
  <cols>
    <col min="1" max="1" width="25.5703125" style="144" customWidth="1"/>
    <col min="2" max="2" width="6.28515625" style="144" customWidth="1"/>
    <col min="3" max="3" width="9.42578125" style="144" customWidth="1"/>
    <col min="4" max="4" width="6.28515625" style="144" customWidth="1"/>
    <col min="5" max="5" width="9.42578125" style="144" customWidth="1"/>
    <col min="6" max="6" width="6.28515625" style="144" customWidth="1"/>
    <col min="7" max="8" width="9.42578125" style="144" customWidth="1"/>
    <col min="9" max="15" width="5.42578125" style="144" customWidth="1"/>
    <col min="16" max="16" width="9.42578125" style="144" customWidth="1"/>
    <col min="17" max="17" width="7" style="144" customWidth="1"/>
    <col min="18" max="16384" width="11.28515625" style="144"/>
  </cols>
  <sheetData>
    <row r="1" spans="1:22" s="143" customFormat="1" x14ac:dyDescent="0.2">
      <c r="A1" s="141" t="s">
        <v>456</v>
      </c>
      <c r="B1" s="147"/>
      <c r="C1" s="147"/>
      <c r="D1" s="147"/>
      <c r="E1" s="147"/>
    </row>
    <row r="2" spans="1:22" s="143" customFormat="1" ht="12" thickBot="1" x14ac:dyDescent="0.25">
      <c r="A2" s="142" t="s">
        <v>699</v>
      </c>
      <c r="B2" s="142"/>
      <c r="C2" s="142"/>
      <c r="D2" s="142"/>
      <c r="E2" s="142"/>
      <c r="F2" s="142"/>
      <c r="G2" s="142"/>
      <c r="H2" s="142"/>
      <c r="I2" s="142"/>
      <c r="J2" s="142"/>
      <c r="K2" s="142"/>
      <c r="L2" s="142"/>
      <c r="M2" s="142"/>
      <c r="N2" s="142"/>
      <c r="O2" s="142"/>
      <c r="P2" s="142"/>
      <c r="Q2" s="142"/>
      <c r="R2" s="142"/>
      <c r="S2" s="142"/>
      <c r="T2" s="142"/>
      <c r="U2" s="142"/>
      <c r="V2" s="142"/>
    </row>
    <row r="3" spans="1:22" ht="12" thickBot="1" x14ac:dyDescent="0.25">
      <c r="A3" s="600" t="s">
        <v>1</v>
      </c>
      <c r="B3" s="598" t="s">
        <v>457</v>
      </c>
      <c r="C3" s="599"/>
      <c r="D3" s="599"/>
      <c r="E3" s="599"/>
      <c r="F3" s="599"/>
      <c r="G3" s="599"/>
      <c r="H3" s="597"/>
      <c r="I3" s="596" t="s">
        <v>458</v>
      </c>
      <c r="J3" s="599"/>
      <c r="K3" s="599"/>
      <c r="L3" s="599"/>
      <c r="M3" s="597"/>
      <c r="N3" s="596" t="s">
        <v>459</v>
      </c>
      <c r="O3" s="597"/>
      <c r="P3" s="596" t="s">
        <v>0</v>
      </c>
      <c r="Q3" s="597"/>
    </row>
    <row r="4" spans="1:22" s="162" customFormat="1" ht="80.25" customHeight="1" thickBot="1" x14ac:dyDescent="0.25">
      <c r="A4" s="601"/>
      <c r="B4" s="185" t="s">
        <v>316</v>
      </c>
      <c r="C4" s="186" t="s">
        <v>317</v>
      </c>
      <c r="D4" s="185" t="s">
        <v>318</v>
      </c>
      <c r="E4" s="185" t="s">
        <v>319</v>
      </c>
      <c r="F4" s="185" t="s">
        <v>320</v>
      </c>
      <c r="G4" s="184" t="s">
        <v>321</v>
      </c>
      <c r="H4" s="184" t="s">
        <v>322</v>
      </c>
      <c r="I4" s="185" t="s">
        <v>323</v>
      </c>
      <c r="J4" s="184" t="s">
        <v>321</v>
      </c>
      <c r="K4" s="184" t="s">
        <v>324</v>
      </c>
      <c r="L4" s="184" t="s">
        <v>325</v>
      </c>
      <c r="M4" s="184" t="s">
        <v>326</v>
      </c>
      <c r="N4" s="184" t="s">
        <v>327</v>
      </c>
      <c r="O4" s="186" t="s">
        <v>328</v>
      </c>
      <c r="P4" s="185" t="s">
        <v>21</v>
      </c>
      <c r="Q4" s="184" t="s">
        <v>23</v>
      </c>
    </row>
    <row r="5" spans="1:22" x14ac:dyDescent="0.2">
      <c r="A5" s="163"/>
      <c r="B5" s="154"/>
      <c r="C5" s="155"/>
      <c r="D5" s="154"/>
      <c r="E5" s="156"/>
      <c r="F5" s="156"/>
      <c r="G5" s="156"/>
      <c r="H5" s="156"/>
      <c r="I5" s="156"/>
      <c r="J5" s="156"/>
      <c r="K5" s="156"/>
      <c r="L5" s="156"/>
      <c r="M5" s="156"/>
      <c r="N5" s="156"/>
      <c r="O5" s="156"/>
      <c r="P5" s="155"/>
      <c r="Q5" s="163"/>
    </row>
    <row r="6" spans="1:22" x14ac:dyDescent="0.2">
      <c r="A6" s="163" t="s">
        <v>50</v>
      </c>
      <c r="B6" s="154"/>
      <c r="C6" s="155">
        <v>10624401</v>
      </c>
      <c r="D6" s="154"/>
      <c r="E6" s="156">
        <v>8542118</v>
      </c>
      <c r="F6" s="156"/>
      <c r="G6" s="156">
        <v>113864</v>
      </c>
      <c r="H6" s="156">
        <f>SUM(C6:G6)</f>
        <v>19280383</v>
      </c>
      <c r="I6" s="156"/>
      <c r="J6" s="156"/>
      <c r="K6" s="156"/>
      <c r="L6" s="156"/>
      <c r="M6" s="156"/>
      <c r="N6" s="156"/>
      <c r="O6" s="156"/>
      <c r="P6" s="155">
        <f>+H6</f>
        <v>19280383</v>
      </c>
      <c r="Q6" s="163"/>
    </row>
    <row r="7" spans="1:22" x14ac:dyDescent="0.2">
      <c r="A7" s="163"/>
      <c r="B7" s="154"/>
      <c r="C7" s="155"/>
      <c r="D7" s="154"/>
      <c r="E7" s="156"/>
      <c r="F7" s="156"/>
      <c r="G7" s="156"/>
      <c r="H7" s="156"/>
      <c r="I7" s="156"/>
      <c r="J7" s="156"/>
      <c r="K7" s="156"/>
      <c r="L7" s="156"/>
      <c r="M7" s="156"/>
      <c r="N7" s="156"/>
      <c r="O7" s="156"/>
      <c r="P7" s="155"/>
      <c r="Q7" s="163"/>
    </row>
    <row r="8" spans="1:22" x14ac:dyDescent="0.2">
      <c r="A8" s="163" t="s">
        <v>51</v>
      </c>
      <c r="B8" s="154"/>
      <c r="C8" s="155"/>
      <c r="D8" s="154"/>
      <c r="E8" s="156">
        <v>1010607</v>
      </c>
      <c r="F8" s="156"/>
      <c r="G8" s="156">
        <v>113864</v>
      </c>
      <c r="H8" s="156">
        <f>SUM(C8:G8)</f>
        <v>1124471</v>
      </c>
      <c r="I8" s="156"/>
      <c r="J8" s="156"/>
      <c r="K8" s="156"/>
      <c r="L8" s="156"/>
      <c r="M8" s="156"/>
      <c r="N8" s="156"/>
      <c r="O8" s="156"/>
      <c r="P8" s="155">
        <f>+H8</f>
        <v>1124471</v>
      </c>
      <c r="Q8" s="163"/>
    </row>
    <row r="9" spans="1:22" x14ac:dyDescent="0.2">
      <c r="A9" s="163"/>
      <c r="B9" s="154"/>
      <c r="C9" s="155"/>
      <c r="D9" s="154"/>
      <c r="E9" s="156"/>
      <c r="F9" s="156"/>
      <c r="G9" s="156"/>
      <c r="H9" s="156"/>
      <c r="I9" s="156"/>
      <c r="J9" s="156"/>
      <c r="K9" s="156"/>
      <c r="L9" s="156"/>
      <c r="M9" s="156"/>
      <c r="N9" s="156"/>
      <c r="O9" s="156"/>
      <c r="P9" s="155"/>
      <c r="Q9" s="163"/>
    </row>
    <row r="10" spans="1:22" x14ac:dyDescent="0.2">
      <c r="A10" s="163" t="s">
        <v>52</v>
      </c>
      <c r="B10" s="154"/>
      <c r="C10" s="155"/>
      <c r="D10" s="154"/>
      <c r="E10" s="156"/>
      <c r="F10" s="156"/>
      <c r="G10" s="156"/>
      <c r="H10" s="156"/>
      <c r="I10" s="156"/>
      <c r="J10" s="156"/>
      <c r="K10" s="156"/>
      <c r="L10" s="156"/>
      <c r="M10" s="156"/>
      <c r="N10" s="156"/>
      <c r="O10" s="156"/>
      <c r="P10" s="155"/>
      <c r="Q10" s="163"/>
    </row>
    <row r="11" spans="1:22" x14ac:dyDescent="0.2">
      <c r="A11" s="163" t="s">
        <v>111</v>
      </c>
      <c r="B11" s="154"/>
      <c r="C11" s="155"/>
      <c r="D11" s="154"/>
      <c r="E11" s="156"/>
      <c r="F11" s="156"/>
      <c r="G11" s="156"/>
      <c r="H11" s="156"/>
      <c r="I11" s="156"/>
      <c r="J11" s="156"/>
      <c r="K11" s="156"/>
      <c r="L11" s="156"/>
      <c r="M11" s="156"/>
      <c r="N11" s="156"/>
      <c r="O11" s="156"/>
      <c r="P11" s="155"/>
      <c r="Q11" s="163"/>
    </row>
    <row r="12" spans="1:22" x14ac:dyDescent="0.2">
      <c r="A12" s="161"/>
      <c r="B12" s="154"/>
      <c r="C12" s="157"/>
      <c r="D12" s="158"/>
      <c r="E12" s="164"/>
      <c r="F12" s="164"/>
      <c r="G12" s="156"/>
      <c r="H12" s="156"/>
      <c r="I12" s="156"/>
      <c r="J12" s="156"/>
      <c r="K12" s="156"/>
      <c r="L12" s="156"/>
      <c r="M12" s="156"/>
      <c r="N12" s="156"/>
      <c r="O12" s="156"/>
      <c r="P12" s="155"/>
      <c r="Q12" s="163"/>
    </row>
    <row r="13" spans="1:22" x14ac:dyDescent="0.2">
      <c r="A13" s="163" t="s">
        <v>53</v>
      </c>
      <c r="B13" s="154"/>
      <c r="C13" s="155"/>
      <c r="D13" s="154"/>
      <c r="E13" s="156"/>
      <c r="F13" s="156"/>
      <c r="G13" s="156"/>
      <c r="H13" s="156"/>
      <c r="I13" s="156"/>
      <c r="J13" s="156"/>
      <c r="K13" s="156"/>
      <c r="L13" s="156"/>
      <c r="M13" s="156"/>
      <c r="N13" s="156"/>
      <c r="O13" s="156"/>
      <c r="P13" s="155"/>
      <c r="Q13" s="163"/>
    </row>
    <row r="14" spans="1:22" x14ac:dyDescent="0.2">
      <c r="A14" s="163"/>
      <c r="B14" s="154"/>
      <c r="C14" s="155"/>
      <c r="D14" s="154"/>
      <c r="E14" s="156"/>
      <c r="F14" s="156"/>
      <c r="G14" s="156"/>
      <c r="H14" s="156"/>
      <c r="I14" s="156"/>
      <c r="J14" s="156"/>
      <c r="K14" s="156"/>
      <c r="L14" s="156"/>
      <c r="M14" s="156"/>
      <c r="N14" s="156"/>
      <c r="O14" s="156"/>
      <c r="P14" s="155"/>
      <c r="Q14" s="163"/>
    </row>
    <row r="15" spans="1:22" x14ac:dyDescent="0.2">
      <c r="A15" s="163" t="s">
        <v>54</v>
      </c>
      <c r="B15" s="154"/>
      <c r="C15" s="155"/>
      <c r="D15" s="154"/>
      <c r="E15" s="156"/>
      <c r="F15" s="156"/>
      <c r="G15" s="156"/>
      <c r="H15" s="156"/>
      <c r="I15" s="156"/>
      <c r="J15" s="156"/>
      <c r="K15" s="156"/>
      <c r="L15" s="156"/>
      <c r="M15" s="156"/>
      <c r="N15" s="156"/>
      <c r="O15" s="156"/>
      <c r="P15" s="155"/>
      <c r="Q15" s="163"/>
    </row>
    <row r="16" spans="1:22" x14ac:dyDescent="0.2">
      <c r="A16" s="163"/>
      <c r="B16" s="154"/>
      <c r="C16" s="155"/>
      <c r="D16" s="154"/>
      <c r="E16" s="156"/>
      <c r="F16" s="156"/>
      <c r="G16" s="156"/>
      <c r="H16" s="156"/>
      <c r="I16" s="156"/>
      <c r="J16" s="156"/>
      <c r="K16" s="156"/>
      <c r="L16" s="156"/>
      <c r="M16" s="156"/>
      <c r="N16" s="156"/>
      <c r="O16" s="156"/>
      <c r="P16" s="155"/>
      <c r="Q16" s="163"/>
    </row>
    <row r="17" spans="1:17" x14ac:dyDescent="0.2">
      <c r="A17" s="163" t="s">
        <v>58</v>
      </c>
      <c r="B17" s="154"/>
      <c r="C17" s="155"/>
      <c r="D17" s="154"/>
      <c r="E17" s="156"/>
      <c r="F17" s="156"/>
      <c r="G17" s="156"/>
      <c r="H17" s="156"/>
      <c r="I17" s="156"/>
      <c r="J17" s="156"/>
      <c r="K17" s="156"/>
      <c r="L17" s="156"/>
      <c r="M17" s="156"/>
      <c r="N17" s="156"/>
      <c r="O17" s="156"/>
      <c r="P17" s="155"/>
      <c r="Q17" s="163"/>
    </row>
    <row r="18" spans="1:17" x14ac:dyDescent="0.2">
      <c r="A18" s="163" t="s">
        <v>59</v>
      </c>
      <c r="B18" s="154"/>
      <c r="C18" s="155"/>
      <c r="D18" s="154"/>
      <c r="E18" s="156"/>
      <c r="F18" s="156"/>
      <c r="G18" s="156"/>
      <c r="H18" s="156"/>
      <c r="I18" s="156"/>
      <c r="J18" s="156"/>
      <c r="K18" s="156"/>
      <c r="L18" s="156"/>
      <c r="M18" s="156"/>
      <c r="N18" s="156"/>
      <c r="O18" s="156"/>
      <c r="P18" s="155"/>
      <c r="Q18" s="163"/>
    </row>
    <row r="19" spans="1:17" x14ac:dyDescent="0.2">
      <c r="A19" s="163" t="s">
        <v>55</v>
      </c>
      <c r="B19" s="154"/>
      <c r="C19" s="155"/>
      <c r="D19" s="154"/>
      <c r="E19" s="156"/>
      <c r="F19" s="156"/>
      <c r="G19" s="156"/>
      <c r="H19" s="156"/>
      <c r="I19" s="156"/>
      <c r="J19" s="156"/>
      <c r="K19" s="156"/>
      <c r="L19" s="156"/>
      <c r="M19" s="156"/>
      <c r="N19" s="156"/>
      <c r="O19" s="156"/>
      <c r="P19" s="155"/>
      <c r="Q19" s="163"/>
    </row>
    <row r="20" spans="1:17" x14ac:dyDescent="0.2">
      <c r="A20" s="163" t="s">
        <v>56</v>
      </c>
      <c r="B20" s="154"/>
      <c r="C20" s="155"/>
      <c r="D20" s="154"/>
      <c r="E20" s="156"/>
      <c r="F20" s="156"/>
      <c r="G20" s="156"/>
      <c r="H20" s="156"/>
      <c r="I20" s="156"/>
      <c r="J20" s="156"/>
      <c r="K20" s="156"/>
      <c r="L20" s="156"/>
      <c r="M20" s="156"/>
      <c r="N20" s="156"/>
      <c r="O20" s="156"/>
      <c r="P20" s="155"/>
      <c r="Q20" s="163"/>
    </row>
    <row r="21" spans="1:17" x14ac:dyDescent="0.2">
      <c r="A21" s="163" t="s">
        <v>57</v>
      </c>
      <c r="B21" s="154"/>
      <c r="C21" s="155"/>
      <c r="D21" s="154"/>
      <c r="E21" s="156"/>
      <c r="F21" s="156"/>
      <c r="G21" s="156"/>
      <c r="H21" s="156"/>
      <c r="I21" s="156"/>
      <c r="J21" s="156"/>
      <c r="K21" s="156"/>
      <c r="L21" s="156"/>
      <c r="M21" s="156"/>
      <c r="N21" s="156"/>
      <c r="O21" s="156"/>
      <c r="P21" s="155"/>
      <c r="Q21" s="163"/>
    </row>
    <row r="22" spans="1:17" x14ac:dyDescent="0.2">
      <c r="A22" s="163" t="s">
        <v>103</v>
      </c>
      <c r="B22" s="154"/>
      <c r="C22" s="155"/>
      <c r="D22" s="154"/>
      <c r="E22" s="156"/>
      <c r="F22" s="156"/>
      <c r="G22" s="156"/>
      <c r="H22" s="156"/>
      <c r="I22" s="156"/>
      <c r="J22" s="156"/>
      <c r="K22" s="156"/>
      <c r="L22" s="156"/>
      <c r="M22" s="156"/>
      <c r="N22" s="156"/>
      <c r="O22" s="156"/>
      <c r="P22" s="155"/>
      <c r="Q22" s="163"/>
    </row>
    <row r="23" spans="1:17" ht="12" thickBot="1" x14ac:dyDescent="0.25">
      <c r="A23" s="159"/>
      <c r="B23" s="159"/>
      <c r="C23" s="165"/>
      <c r="D23" s="163"/>
      <c r="E23" s="166"/>
      <c r="F23" s="166"/>
      <c r="G23" s="166"/>
      <c r="H23" s="166"/>
      <c r="I23" s="166"/>
      <c r="J23" s="166"/>
      <c r="K23" s="166"/>
      <c r="L23" s="166"/>
      <c r="M23" s="166"/>
      <c r="N23" s="166"/>
      <c r="O23" s="166"/>
      <c r="P23" s="165"/>
      <c r="Q23" s="163"/>
    </row>
    <row r="24" spans="1:17" ht="12" thickBot="1" x14ac:dyDescent="0.25">
      <c r="A24" s="167" t="s">
        <v>0</v>
      </c>
      <c r="B24" s="146"/>
      <c r="C24" s="146"/>
      <c r="D24" s="146"/>
      <c r="E24" s="146"/>
      <c r="F24" s="146"/>
      <c r="G24" s="146"/>
      <c r="H24" s="146"/>
      <c r="I24" s="146"/>
      <c r="J24" s="146"/>
      <c r="K24" s="146"/>
      <c r="L24" s="146"/>
      <c r="M24" s="146"/>
      <c r="N24" s="146"/>
      <c r="O24" s="146"/>
      <c r="P24" s="146"/>
      <c r="Q24" s="168"/>
    </row>
    <row r="25" spans="1:17" x14ac:dyDescent="0.2">
      <c r="A25" s="150"/>
      <c r="B25" s="165"/>
      <c r="C25" s="165"/>
      <c r="D25" s="165"/>
      <c r="E25" s="165"/>
      <c r="F25" s="165"/>
      <c r="G25" s="165"/>
      <c r="H25" s="165"/>
      <c r="I25" s="165"/>
      <c r="J25" s="165"/>
      <c r="K25" s="165"/>
      <c r="L25" s="165"/>
      <c r="M25" s="165"/>
      <c r="N25" s="165"/>
      <c r="O25" s="165"/>
      <c r="P25" s="165"/>
      <c r="Q25" s="165"/>
    </row>
  </sheetData>
  <mergeCells count="5">
    <mergeCell ref="P3:Q3"/>
    <mergeCell ref="B3:H3"/>
    <mergeCell ref="I3:M3"/>
    <mergeCell ref="A3:A4"/>
    <mergeCell ref="N3:O3"/>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DEL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6">
    <tabColor theme="9" tint="-0.249977111117893"/>
    <pageSetUpPr fitToPage="1"/>
  </sheetPr>
  <dimension ref="A1:U108"/>
  <sheetViews>
    <sheetView view="pageLayout" zoomScale="90" zoomScaleNormal="100" zoomScaleSheetLayoutView="70" zoomScalePageLayoutView="90" workbookViewId="0">
      <selection activeCell="Q108" sqref="A1:Q108"/>
    </sheetView>
  </sheetViews>
  <sheetFormatPr baseColWidth="10" defaultColWidth="11.42578125" defaultRowHeight="12" x14ac:dyDescent="0.2"/>
  <cols>
    <col min="1" max="1" width="23.85546875" style="108" customWidth="1"/>
    <col min="2" max="2" width="16.28515625" style="108" bestFit="1" customWidth="1"/>
    <col min="3" max="3" width="6.5703125" style="108" customWidth="1"/>
    <col min="4" max="4" width="9.7109375" style="480" customWidth="1"/>
    <col min="5" max="5" width="6.5703125" style="108" customWidth="1"/>
    <col min="6" max="6" width="9.7109375" style="480" customWidth="1"/>
    <col min="7" max="7" width="6.5703125" style="108" customWidth="1"/>
    <col min="8" max="9" width="9.7109375" style="480" customWidth="1"/>
    <col min="10" max="12" width="4.7109375" style="108" customWidth="1"/>
    <col min="13" max="13" width="8.7109375" style="480" customWidth="1"/>
    <col min="14" max="14" width="8.85546875" style="108" bestFit="1" customWidth="1"/>
    <col min="15" max="16" width="5.7109375" style="108" customWidth="1"/>
    <col min="17" max="17" width="9.85546875" style="480" customWidth="1"/>
    <col min="18" max="16384" width="11.42578125" style="108"/>
  </cols>
  <sheetData>
    <row r="1" spans="1:21" s="112" customFormat="1" x14ac:dyDescent="0.2">
      <c r="A1" s="518" t="s">
        <v>460</v>
      </c>
      <c r="B1" s="519"/>
      <c r="C1" s="519"/>
      <c r="D1" s="519"/>
      <c r="E1" s="519"/>
      <c r="F1" s="519"/>
      <c r="G1" s="519"/>
      <c r="H1" s="519"/>
      <c r="I1" s="519"/>
      <c r="J1" s="519"/>
      <c r="K1" s="519"/>
      <c r="L1" s="519"/>
      <c r="M1" s="519"/>
      <c r="N1" s="519"/>
      <c r="O1" s="519"/>
      <c r="P1" s="519"/>
      <c r="Q1" s="519"/>
    </row>
    <row r="2" spans="1:21" s="112" customFormat="1" ht="12.75" thickBot="1" x14ac:dyDescent="0.25">
      <c r="A2" s="520" t="s">
        <v>699</v>
      </c>
      <c r="B2" s="110"/>
      <c r="C2" s="110"/>
      <c r="D2" s="110"/>
      <c r="E2" s="110"/>
      <c r="F2" s="110"/>
      <c r="G2" s="110"/>
      <c r="H2" s="110"/>
      <c r="I2" s="110"/>
      <c r="J2" s="110"/>
      <c r="K2" s="110"/>
      <c r="L2" s="110"/>
      <c r="M2" s="110"/>
      <c r="N2" s="110"/>
      <c r="O2" s="110"/>
      <c r="P2" s="110"/>
      <c r="Q2" s="110"/>
      <c r="R2" s="110"/>
      <c r="S2" s="110"/>
      <c r="T2" s="110"/>
      <c r="U2" s="110"/>
    </row>
    <row r="3" spans="1:21" ht="27" customHeight="1" thickBot="1" x14ac:dyDescent="0.25">
      <c r="A3" s="602" t="s">
        <v>143</v>
      </c>
      <c r="B3" s="610" t="s">
        <v>144</v>
      </c>
      <c r="C3" s="604" t="s">
        <v>24</v>
      </c>
      <c r="D3" s="605"/>
      <c r="E3" s="605"/>
      <c r="F3" s="605"/>
      <c r="G3" s="605"/>
      <c r="H3" s="605"/>
      <c r="I3" s="606"/>
      <c r="J3" s="607" t="s">
        <v>124</v>
      </c>
      <c r="K3" s="608"/>
      <c r="L3" s="608"/>
      <c r="M3" s="608"/>
      <c r="N3" s="609"/>
      <c r="O3" s="607" t="s">
        <v>112</v>
      </c>
      <c r="P3" s="608"/>
      <c r="Q3" s="509" t="s">
        <v>0</v>
      </c>
    </row>
    <row r="4" spans="1:21" ht="112.5" customHeight="1" thickBot="1" x14ac:dyDescent="0.25">
      <c r="A4" s="603"/>
      <c r="B4" s="611"/>
      <c r="C4" s="481" t="s">
        <v>261</v>
      </c>
      <c r="D4" s="482" t="s">
        <v>262</v>
      </c>
      <c r="E4" s="482" t="s">
        <v>263</v>
      </c>
      <c r="F4" s="482" t="s">
        <v>264</v>
      </c>
      <c r="G4" s="482" t="s">
        <v>265</v>
      </c>
      <c r="H4" s="487" t="s">
        <v>266</v>
      </c>
      <c r="I4" s="491" t="s">
        <v>121</v>
      </c>
      <c r="J4" s="496" t="s">
        <v>265</v>
      </c>
      <c r="K4" s="497" t="s">
        <v>266</v>
      </c>
      <c r="L4" s="497" t="s">
        <v>267</v>
      </c>
      <c r="M4" s="497" t="s">
        <v>268</v>
      </c>
      <c r="N4" s="498" t="s">
        <v>122</v>
      </c>
      <c r="O4" s="499" t="s">
        <v>269</v>
      </c>
      <c r="P4" s="498" t="s">
        <v>123</v>
      </c>
      <c r="Q4" s="491" t="s">
        <v>46</v>
      </c>
    </row>
    <row r="5" spans="1:21" x14ac:dyDescent="0.2">
      <c r="A5" s="19" t="s">
        <v>145</v>
      </c>
      <c r="B5" s="483">
        <v>2019</v>
      </c>
      <c r="C5" s="82"/>
      <c r="D5" s="83"/>
      <c r="E5" s="83"/>
      <c r="F5" s="83"/>
      <c r="G5" s="83"/>
      <c r="H5" s="488"/>
      <c r="I5" s="492"/>
      <c r="J5" s="82"/>
      <c r="K5" s="83"/>
      <c r="L5" s="83"/>
      <c r="M5" s="83"/>
      <c r="N5" s="488"/>
      <c r="O5" s="84"/>
      <c r="P5" s="488"/>
      <c r="Q5" s="492"/>
    </row>
    <row r="6" spans="1:21" x14ac:dyDescent="0.2">
      <c r="A6" s="20"/>
      <c r="B6" s="484">
        <v>2020</v>
      </c>
      <c r="C6" s="87"/>
      <c r="D6" s="86"/>
      <c r="E6" s="86"/>
      <c r="F6" s="86"/>
      <c r="G6" s="86"/>
      <c r="H6" s="489"/>
      <c r="I6" s="493"/>
      <c r="J6" s="87"/>
      <c r="K6" s="86"/>
      <c r="L6" s="86"/>
      <c r="M6" s="86"/>
      <c r="N6" s="489"/>
      <c r="O6" s="85"/>
      <c r="P6" s="489"/>
      <c r="Q6" s="493"/>
    </row>
    <row r="7" spans="1:21" ht="12.75" thickBot="1" x14ac:dyDescent="0.25">
      <c r="A7" s="72"/>
      <c r="B7" s="99">
        <v>2021</v>
      </c>
      <c r="C7" s="485"/>
      <c r="D7" s="486"/>
      <c r="E7" s="486"/>
      <c r="F7" s="486"/>
      <c r="G7" s="486"/>
      <c r="H7" s="490"/>
      <c r="I7" s="494"/>
      <c r="J7" s="485"/>
      <c r="K7" s="486"/>
      <c r="L7" s="486"/>
      <c r="M7" s="486"/>
      <c r="N7" s="490"/>
      <c r="O7" s="495"/>
      <c r="P7" s="490"/>
      <c r="Q7" s="494"/>
    </row>
    <row r="8" spans="1:21" ht="12.75" thickBot="1" x14ac:dyDescent="0.25">
      <c r="A8" s="502"/>
      <c r="B8" s="503" t="s">
        <v>461</v>
      </c>
      <c r="C8" s="504"/>
      <c r="D8" s="505"/>
      <c r="E8" s="505"/>
      <c r="F8" s="505"/>
      <c r="G8" s="505"/>
      <c r="H8" s="506"/>
      <c r="I8" s="507"/>
      <c r="J8" s="504"/>
      <c r="K8" s="505"/>
      <c r="L8" s="505"/>
      <c r="M8" s="505"/>
      <c r="N8" s="506"/>
      <c r="O8" s="508"/>
      <c r="P8" s="506"/>
      <c r="Q8" s="507"/>
    </row>
    <row r="9" spans="1:21" x14ac:dyDescent="0.2">
      <c r="A9" s="4" t="s">
        <v>146</v>
      </c>
      <c r="B9" s="98">
        <v>2019</v>
      </c>
      <c r="C9" s="90"/>
      <c r="D9" s="89"/>
      <c r="E9" s="89"/>
      <c r="F9" s="89"/>
      <c r="G9" s="89"/>
      <c r="H9" s="500"/>
      <c r="I9" s="501"/>
      <c r="J9" s="90"/>
      <c r="K9" s="89"/>
      <c r="L9" s="89"/>
      <c r="M9" s="89"/>
      <c r="N9" s="500"/>
      <c r="O9" s="88"/>
      <c r="P9" s="500"/>
      <c r="Q9" s="501"/>
    </row>
    <row r="10" spans="1:21" x14ac:dyDescent="0.2">
      <c r="A10" s="20"/>
      <c r="B10" s="484">
        <v>2020</v>
      </c>
      <c r="C10" s="87"/>
      <c r="D10" s="86"/>
      <c r="E10" s="86"/>
      <c r="F10" s="86"/>
      <c r="G10" s="86"/>
      <c r="H10" s="489"/>
      <c r="I10" s="493"/>
      <c r="J10" s="87"/>
      <c r="K10" s="86"/>
      <c r="L10" s="86"/>
      <c r="M10" s="86"/>
      <c r="N10" s="489"/>
      <c r="O10" s="85"/>
      <c r="P10" s="489"/>
      <c r="Q10" s="493"/>
    </row>
    <row r="11" spans="1:21" ht="12.75" thickBot="1" x14ac:dyDescent="0.25">
      <c r="A11" s="20"/>
      <c r="B11" s="484">
        <v>2021</v>
      </c>
      <c r="C11" s="87"/>
      <c r="D11" s="86"/>
      <c r="E11" s="86"/>
      <c r="F11" s="86"/>
      <c r="G11" s="86"/>
      <c r="H11" s="489"/>
      <c r="I11" s="493"/>
      <c r="J11" s="87"/>
      <c r="K11" s="86"/>
      <c r="L11" s="86"/>
      <c r="M11" s="86"/>
      <c r="N11" s="489"/>
      <c r="O11" s="85"/>
      <c r="P11" s="489"/>
      <c r="Q11" s="493"/>
    </row>
    <row r="12" spans="1:21" s="123" customFormat="1" ht="12.75" thickBot="1" x14ac:dyDescent="0.25">
      <c r="A12" s="502"/>
      <c r="B12" s="503" t="s">
        <v>461</v>
      </c>
      <c r="C12" s="504"/>
      <c r="D12" s="505"/>
      <c r="E12" s="505"/>
      <c r="F12" s="505" t="s">
        <v>114</v>
      </c>
      <c r="G12" s="505"/>
      <c r="H12" s="506"/>
      <c r="I12" s="507"/>
      <c r="J12" s="504"/>
      <c r="K12" s="505"/>
      <c r="L12" s="505"/>
      <c r="M12" s="505"/>
      <c r="N12" s="506"/>
      <c r="O12" s="508"/>
      <c r="P12" s="506"/>
      <c r="Q12" s="507"/>
    </row>
    <row r="13" spans="1:21" x14ac:dyDescent="0.2">
      <c r="A13" s="19" t="s">
        <v>147</v>
      </c>
      <c r="B13" s="484">
        <v>2019</v>
      </c>
      <c r="C13" s="87"/>
      <c r="D13" s="86"/>
      <c r="E13" s="86"/>
      <c r="F13" s="86"/>
      <c r="G13" s="86"/>
      <c r="H13" s="489"/>
      <c r="I13" s="493"/>
      <c r="J13" s="87"/>
      <c r="K13" s="86"/>
      <c r="L13" s="86"/>
      <c r="M13" s="86"/>
      <c r="N13" s="489"/>
      <c r="O13" s="85"/>
      <c r="P13" s="489"/>
      <c r="Q13" s="493"/>
    </row>
    <row r="14" spans="1:21" x14ac:dyDescent="0.2">
      <c r="A14" s="20"/>
      <c r="B14" s="484">
        <v>2020</v>
      </c>
      <c r="C14" s="87"/>
      <c r="D14" s="86"/>
      <c r="E14" s="86"/>
      <c r="F14" s="86"/>
      <c r="G14" s="86"/>
      <c r="H14" s="489"/>
      <c r="I14" s="493"/>
      <c r="J14" s="87"/>
      <c r="K14" s="86"/>
      <c r="L14" s="86"/>
      <c r="M14" s="86"/>
      <c r="N14" s="489"/>
      <c r="O14" s="85"/>
      <c r="P14" s="489"/>
      <c r="Q14" s="493"/>
    </row>
    <row r="15" spans="1:21" ht="12.75" thickBot="1" x14ac:dyDescent="0.25">
      <c r="A15" s="20"/>
      <c r="B15" s="484">
        <v>2021</v>
      </c>
      <c r="C15" s="87"/>
      <c r="D15" s="86"/>
      <c r="E15" s="86"/>
      <c r="F15" s="86"/>
      <c r="G15" s="86"/>
      <c r="H15" s="489"/>
      <c r="I15" s="493"/>
      <c r="J15" s="87"/>
      <c r="K15" s="86"/>
      <c r="L15" s="86"/>
      <c r="M15" s="86"/>
      <c r="N15" s="489"/>
      <c r="O15" s="85"/>
      <c r="P15" s="489"/>
      <c r="Q15" s="493"/>
    </row>
    <row r="16" spans="1:21" s="123" customFormat="1" ht="12.75" thickBot="1" x14ac:dyDescent="0.25">
      <c r="A16" s="502"/>
      <c r="B16" s="503" t="s">
        <v>461</v>
      </c>
      <c r="C16" s="504"/>
      <c r="D16" s="505"/>
      <c r="E16" s="505"/>
      <c r="F16" s="505"/>
      <c r="G16" s="505"/>
      <c r="H16" s="506"/>
      <c r="I16" s="507"/>
      <c r="J16" s="504"/>
      <c r="K16" s="505"/>
      <c r="L16" s="505"/>
      <c r="M16" s="505"/>
      <c r="N16" s="506"/>
      <c r="O16" s="508"/>
      <c r="P16" s="506"/>
      <c r="Q16" s="507"/>
    </row>
    <row r="17" spans="1:17" x14ac:dyDescent="0.2">
      <c r="A17" s="19" t="s">
        <v>270</v>
      </c>
      <c r="B17" s="484">
        <v>2019</v>
      </c>
      <c r="C17" s="87"/>
      <c r="D17" s="86"/>
      <c r="E17" s="86"/>
      <c r="F17" s="86"/>
      <c r="G17" s="86"/>
      <c r="H17" s="489"/>
      <c r="I17" s="493"/>
      <c r="J17" s="87"/>
      <c r="K17" s="86"/>
      <c r="L17" s="86"/>
      <c r="M17" s="86"/>
      <c r="N17" s="489"/>
      <c r="O17" s="85"/>
      <c r="P17" s="489"/>
      <c r="Q17" s="493"/>
    </row>
    <row r="18" spans="1:17" x14ac:dyDescent="0.2">
      <c r="A18" s="20"/>
      <c r="B18" s="484">
        <v>2020</v>
      </c>
      <c r="C18" s="87"/>
      <c r="D18" s="86"/>
      <c r="E18" s="86"/>
      <c r="F18" s="86"/>
      <c r="G18" s="86"/>
      <c r="H18" s="489"/>
      <c r="I18" s="493"/>
      <c r="J18" s="87"/>
      <c r="K18" s="86"/>
      <c r="L18" s="86"/>
      <c r="M18" s="86"/>
      <c r="N18" s="489"/>
      <c r="O18" s="85"/>
      <c r="P18" s="489"/>
      <c r="Q18" s="493"/>
    </row>
    <row r="19" spans="1:17" ht="12.75" thickBot="1" x14ac:dyDescent="0.25">
      <c r="A19" s="20"/>
      <c r="B19" s="484">
        <v>2021</v>
      </c>
      <c r="C19" s="87"/>
      <c r="D19" s="86"/>
      <c r="E19" s="86"/>
      <c r="F19" s="86"/>
      <c r="G19" s="86"/>
      <c r="H19" s="489"/>
      <c r="I19" s="493"/>
      <c r="J19" s="87"/>
      <c r="K19" s="86"/>
      <c r="L19" s="86"/>
      <c r="M19" s="86"/>
      <c r="N19" s="489"/>
      <c r="O19" s="85"/>
      <c r="P19" s="489"/>
      <c r="Q19" s="493"/>
    </row>
    <row r="20" spans="1:17" s="123" customFormat="1" ht="12.75" thickBot="1" x14ac:dyDescent="0.25">
      <c r="A20" s="502"/>
      <c r="B20" s="503" t="s">
        <v>461</v>
      </c>
      <c r="C20" s="504"/>
      <c r="D20" s="505"/>
      <c r="E20" s="505"/>
      <c r="F20" s="505"/>
      <c r="G20" s="505"/>
      <c r="H20" s="506"/>
      <c r="I20" s="507"/>
      <c r="J20" s="504"/>
      <c r="K20" s="505"/>
      <c r="L20" s="505"/>
      <c r="M20" s="505"/>
      <c r="N20" s="506"/>
      <c r="O20" s="508"/>
      <c r="P20" s="506"/>
      <c r="Q20" s="507"/>
    </row>
    <row r="21" spans="1:17" x14ac:dyDescent="0.2">
      <c r="A21" s="19" t="s">
        <v>271</v>
      </c>
      <c r="B21" s="484">
        <v>2019</v>
      </c>
      <c r="C21" s="87"/>
      <c r="D21" s="86"/>
      <c r="E21" s="86"/>
      <c r="F21" s="86"/>
      <c r="G21" s="86"/>
      <c r="H21" s="489"/>
      <c r="I21" s="493"/>
      <c r="J21" s="87"/>
      <c r="K21" s="86"/>
      <c r="L21" s="86"/>
      <c r="M21" s="86"/>
      <c r="N21" s="489"/>
      <c r="O21" s="85"/>
      <c r="P21" s="489"/>
      <c r="Q21" s="493"/>
    </row>
    <row r="22" spans="1:17" x14ac:dyDescent="0.2">
      <c r="A22" s="20"/>
      <c r="B22" s="484">
        <v>2020</v>
      </c>
      <c r="C22" s="87"/>
      <c r="D22" s="86"/>
      <c r="E22" s="86"/>
      <c r="F22" s="86"/>
      <c r="G22" s="86"/>
      <c r="H22" s="489"/>
      <c r="I22" s="493"/>
      <c r="J22" s="87"/>
      <c r="K22" s="86"/>
      <c r="L22" s="86"/>
      <c r="M22" s="86"/>
      <c r="N22" s="489"/>
      <c r="O22" s="85"/>
      <c r="P22" s="489"/>
      <c r="Q22" s="493"/>
    </row>
    <row r="23" spans="1:17" ht="12.75" thickBot="1" x14ac:dyDescent="0.25">
      <c r="A23" s="20"/>
      <c r="B23" s="484">
        <v>2021</v>
      </c>
      <c r="C23" s="87"/>
      <c r="D23" s="86"/>
      <c r="E23" s="86"/>
      <c r="F23" s="86"/>
      <c r="G23" s="86"/>
      <c r="H23" s="489"/>
      <c r="I23" s="493"/>
      <c r="J23" s="87"/>
      <c r="K23" s="86"/>
      <c r="L23" s="86"/>
      <c r="M23" s="86"/>
      <c r="N23" s="489"/>
      <c r="O23" s="85"/>
      <c r="P23" s="489"/>
      <c r="Q23" s="493"/>
    </row>
    <row r="24" spans="1:17" s="123" customFormat="1" ht="12.75" thickBot="1" x14ac:dyDescent="0.25">
      <c r="A24" s="502"/>
      <c r="B24" s="503" t="s">
        <v>461</v>
      </c>
      <c r="C24" s="504"/>
      <c r="D24" s="505"/>
      <c r="E24" s="505"/>
      <c r="F24" s="505"/>
      <c r="G24" s="505"/>
      <c r="H24" s="506"/>
      <c r="I24" s="507"/>
      <c r="J24" s="504"/>
      <c r="K24" s="505"/>
      <c r="L24" s="505"/>
      <c r="M24" s="505"/>
      <c r="N24" s="506"/>
      <c r="O24" s="508"/>
      <c r="P24" s="506"/>
      <c r="Q24" s="507"/>
    </row>
    <row r="25" spans="1:17" x14ac:dyDescent="0.2">
      <c r="A25" s="19" t="s">
        <v>272</v>
      </c>
      <c r="B25" s="484">
        <v>2019</v>
      </c>
      <c r="C25" s="514"/>
      <c r="D25" s="515">
        <v>10664400</v>
      </c>
      <c r="E25" s="515"/>
      <c r="F25" s="515">
        <v>10569561</v>
      </c>
      <c r="G25" s="515"/>
      <c r="H25" s="516">
        <v>113864</v>
      </c>
      <c r="I25" s="517">
        <f>SUM(D25:H25)</f>
        <v>21347825</v>
      </c>
      <c r="J25" s="514"/>
      <c r="K25" s="515"/>
      <c r="L25" s="515"/>
      <c r="M25" s="515">
        <v>2781012</v>
      </c>
      <c r="N25" s="516">
        <f>+M25</f>
        <v>2781012</v>
      </c>
      <c r="O25" s="85"/>
      <c r="P25" s="489"/>
      <c r="Q25" s="517">
        <f>+N25+I25</f>
        <v>24128837</v>
      </c>
    </row>
    <row r="26" spans="1:17" x14ac:dyDescent="0.2">
      <c r="A26" s="20"/>
      <c r="B26" s="484">
        <v>2020</v>
      </c>
      <c r="C26" s="514"/>
      <c r="D26" s="515">
        <v>10664400</v>
      </c>
      <c r="E26" s="515"/>
      <c r="F26" s="515">
        <v>10954975</v>
      </c>
      <c r="G26" s="515"/>
      <c r="H26" s="516">
        <v>227728</v>
      </c>
      <c r="I26" s="517">
        <f t="shared" ref="I26:I27" si="0">SUM(D26:H26)</f>
        <v>21847103</v>
      </c>
      <c r="J26" s="514"/>
      <c r="K26" s="515"/>
      <c r="L26" s="515"/>
      <c r="M26" s="515">
        <v>473261</v>
      </c>
      <c r="N26" s="516">
        <f>+M26</f>
        <v>473261</v>
      </c>
      <c r="O26" s="85"/>
      <c r="P26" s="489"/>
      <c r="Q26" s="517">
        <f t="shared" ref="Q26:Q27" si="1">+N26+I26</f>
        <v>22320364</v>
      </c>
    </row>
    <row r="27" spans="1:17" ht="12.75" thickBot="1" x14ac:dyDescent="0.25">
      <c r="A27" s="20"/>
      <c r="B27" s="484">
        <v>2021</v>
      </c>
      <c r="C27" s="514"/>
      <c r="D27" s="515">
        <v>10624401</v>
      </c>
      <c r="E27" s="515"/>
      <c r="F27" s="515">
        <v>9552725</v>
      </c>
      <c r="G27" s="515"/>
      <c r="H27" s="516">
        <v>227728</v>
      </c>
      <c r="I27" s="517">
        <f t="shared" si="0"/>
        <v>20404854</v>
      </c>
      <c r="J27" s="514"/>
      <c r="K27" s="515"/>
      <c r="L27" s="515"/>
      <c r="M27" s="515"/>
      <c r="N27" s="489"/>
      <c r="O27" s="85"/>
      <c r="P27" s="489"/>
      <c r="Q27" s="517">
        <f t="shared" si="1"/>
        <v>20404854</v>
      </c>
    </row>
    <row r="28" spans="1:17" s="123" customFormat="1" ht="12.75" thickBot="1" x14ac:dyDescent="0.25">
      <c r="A28" s="502"/>
      <c r="B28" s="503" t="s">
        <v>461</v>
      </c>
      <c r="C28" s="504"/>
      <c r="D28" s="505"/>
      <c r="E28" s="505"/>
      <c r="F28" s="505"/>
      <c r="G28" s="505"/>
      <c r="H28" s="506"/>
      <c r="I28" s="507"/>
      <c r="J28" s="504"/>
      <c r="K28" s="505"/>
      <c r="L28" s="505"/>
      <c r="M28" s="505"/>
      <c r="N28" s="506"/>
      <c r="O28" s="508"/>
      <c r="P28" s="506"/>
      <c r="Q28" s="507"/>
    </row>
    <row r="29" spans="1:17" x14ac:dyDescent="0.2">
      <c r="A29" s="19" t="s">
        <v>273</v>
      </c>
      <c r="B29" s="484">
        <v>2019</v>
      </c>
      <c r="C29" s="87"/>
      <c r="D29" s="86"/>
      <c r="E29" s="86"/>
      <c r="F29" s="86"/>
      <c r="G29" s="86"/>
      <c r="H29" s="489"/>
      <c r="I29" s="493"/>
      <c r="J29" s="87"/>
      <c r="K29" s="86"/>
      <c r="L29" s="86"/>
      <c r="M29" s="86"/>
      <c r="N29" s="489"/>
      <c r="O29" s="85"/>
      <c r="P29" s="489"/>
      <c r="Q29" s="493"/>
    </row>
    <row r="30" spans="1:17" x14ac:dyDescent="0.2">
      <c r="A30" s="20"/>
      <c r="B30" s="484">
        <v>2020</v>
      </c>
      <c r="C30" s="87"/>
      <c r="D30" s="86"/>
      <c r="E30" s="86"/>
      <c r="F30" s="86"/>
      <c r="G30" s="86"/>
      <c r="H30" s="489"/>
      <c r="I30" s="493"/>
      <c r="J30" s="87"/>
      <c r="K30" s="86"/>
      <c r="L30" s="86"/>
      <c r="M30" s="86"/>
      <c r="N30" s="489"/>
      <c r="O30" s="85"/>
      <c r="P30" s="489"/>
      <c r="Q30" s="493"/>
    </row>
    <row r="31" spans="1:17" ht="12.75" thickBot="1" x14ac:dyDescent="0.25">
      <c r="A31" s="20"/>
      <c r="B31" s="484">
        <v>2021</v>
      </c>
      <c r="C31" s="87"/>
      <c r="D31" s="86"/>
      <c r="E31" s="86"/>
      <c r="F31" s="86"/>
      <c r="G31" s="86"/>
      <c r="H31" s="489"/>
      <c r="I31" s="493"/>
      <c r="J31" s="87"/>
      <c r="K31" s="86"/>
      <c r="L31" s="86"/>
      <c r="M31" s="86"/>
      <c r="N31" s="489"/>
      <c r="O31" s="85"/>
      <c r="P31" s="489"/>
      <c r="Q31" s="493"/>
    </row>
    <row r="32" spans="1:17" s="123" customFormat="1" ht="12.75" thickBot="1" x14ac:dyDescent="0.25">
      <c r="A32" s="502"/>
      <c r="B32" s="503" t="s">
        <v>461</v>
      </c>
      <c r="C32" s="504"/>
      <c r="D32" s="505"/>
      <c r="E32" s="505"/>
      <c r="F32" s="505"/>
      <c r="G32" s="505"/>
      <c r="H32" s="506"/>
      <c r="I32" s="507"/>
      <c r="J32" s="504"/>
      <c r="K32" s="505"/>
      <c r="L32" s="505"/>
      <c r="M32" s="505"/>
      <c r="N32" s="506"/>
      <c r="O32" s="508"/>
      <c r="P32" s="506"/>
      <c r="Q32" s="507"/>
    </row>
    <row r="33" spans="1:17" x14ac:dyDescent="0.2">
      <c r="A33" s="19" t="s">
        <v>274</v>
      </c>
      <c r="B33" s="484">
        <v>2019</v>
      </c>
      <c r="C33" s="87"/>
      <c r="D33" s="86"/>
      <c r="E33" s="86"/>
      <c r="F33" s="86"/>
      <c r="G33" s="86"/>
      <c r="H33" s="489"/>
      <c r="I33" s="493"/>
      <c r="J33" s="87"/>
      <c r="K33" s="86"/>
      <c r="L33" s="86"/>
      <c r="M33" s="86"/>
      <c r="N33" s="489"/>
      <c r="O33" s="85"/>
      <c r="P33" s="489"/>
      <c r="Q33" s="493"/>
    </row>
    <row r="34" spans="1:17" x14ac:dyDescent="0.2">
      <c r="A34" s="20"/>
      <c r="B34" s="484">
        <v>2020</v>
      </c>
      <c r="C34" s="87"/>
      <c r="D34" s="86"/>
      <c r="E34" s="86"/>
      <c r="F34" s="86"/>
      <c r="G34" s="86"/>
      <c r="H34" s="489"/>
      <c r="I34" s="493"/>
      <c r="J34" s="87"/>
      <c r="K34" s="86"/>
      <c r="L34" s="86"/>
      <c r="M34" s="86"/>
      <c r="N34" s="489"/>
      <c r="O34" s="85"/>
      <c r="P34" s="489"/>
      <c r="Q34" s="493"/>
    </row>
    <row r="35" spans="1:17" ht="12.75" thickBot="1" x14ac:dyDescent="0.25">
      <c r="A35" s="20"/>
      <c r="B35" s="484">
        <v>2021</v>
      </c>
      <c r="C35" s="87"/>
      <c r="D35" s="86"/>
      <c r="E35" s="86"/>
      <c r="F35" s="86"/>
      <c r="G35" s="86"/>
      <c r="H35" s="489"/>
      <c r="I35" s="493"/>
      <c r="J35" s="87"/>
      <c r="K35" s="86"/>
      <c r="L35" s="86"/>
      <c r="M35" s="86"/>
      <c r="N35" s="489"/>
      <c r="O35" s="85"/>
      <c r="P35" s="489"/>
      <c r="Q35" s="493"/>
    </row>
    <row r="36" spans="1:17" s="123" customFormat="1" ht="12.75" thickBot="1" x14ac:dyDescent="0.25">
      <c r="A36" s="502"/>
      <c r="B36" s="503" t="s">
        <v>461</v>
      </c>
      <c r="C36" s="504"/>
      <c r="D36" s="505"/>
      <c r="E36" s="505"/>
      <c r="F36" s="505"/>
      <c r="G36" s="505"/>
      <c r="H36" s="506"/>
      <c r="I36" s="507"/>
      <c r="J36" s="504"/>
      <c r="K36" s="505"/>
      <c r="L36" s="505"/>
      <c r="M36" s="505"/>
      <c r="N36" s="506"/>
      <c r="O36" s="508"/>
      <c r="P36" s="506"/>
      <c r="Q36" s="507"/>
    </row>
    <row r="37" spans="1:17" x14ac:dyDescent="0.2">
      <c r="A37" s="19" t="s">
        <v>275</v>
      </c>
      <c r="B37" s="484">
        <v>2019</v>
      </c>
      <c r="C37" s="87"/>
      <c r="D37" s="86"/>
      <c r="E37" s="86"/>
      <c r="F37" s="86"/>
      <c r="G37" s="86"/>
      <c r="H37" s="489"/>
      <c r="I37" s="493"/>
      <c r="J37" s="87"/>
      <c r="K37" s="86"/>
      <c r="L37" s="86"/>
      <c r="M37" s="86"/>
      <c r="N37" s="489"/>
      <c r="O37" s="85"/>
      <c r="P37" s="489"/>
      <c r="Q37" s="493"/>
    </row>
    <row r="38" spans="1:17" x14ac:dyDescent="0.2">
      <c r="A38" s="20"/>
      <c r="B38" s="484">
        <v>2020</v>
      </c>
      <c r="C38" s="87"/>
      <c r="D38" s="86"/>
      <c r="E38" s="86"/>
      <c r="F38" s="86"/>
      <c r="G38" s="86"/>
      <c r="H38" s="489"/>
      <c r="I38" s="493"/>
      <c r="J38" s="87"/>
      <c r="K38" s="86"/>
      <c r="L38" s="86"/>
      <c r="M38" s="86"/>
      <c r="N38" s="489"/>
      <c r="O38" s="85"/>
      <c r="P38" s="489"/>
      <c r="Q38" s="493"/>
    </row>
    <row r="39" spans="1:17" ht="12.75" thickBot="1" x14ac:dyDescent="0.25">
      <c r="A39" s="20"/>
      <c r="B39" s="484">
        <v>2021</v>
      </c>
      <c r="C39" s="87"/>
      <c r="D39" s="86"/>
      <c r="E39" s="86"/>
      <c r="F39" s="86"/>
      <c r="G39" s="86"/>
      <c r="H39" s="489"/>
      <c r="I39" s="493"/>
      <c r="J39" s="87"/>
      <c r="K39" s="86"/>
      <c r="L39" s="86"/>
      <c r="M39" s="86"/>
      <c r="N39" s="489"/>
      <c r="O39" s="85"/>
      <c r="P39" s="489"/>
      <c r="Q39" s="493"/>
    </row>
    <row r="40" spans="1:17" s="123" customFormat="1" ht="12.75" thickBot="1" x14ac:dyDescent="0.25">
      <c r="A40" s="502"/>
      <c r="B40" s="503" t="s">
        <v>461</v>
      </c>
      <c r="C40" s="504"/>
      <c r="D40" s="505"/>
      <c r="E40" s="505"/>
      <c r="F40" s="505"/>
      <c r="G40" s="505"/>
      <c r="H40" s="506"/>
      <c r="I40" s="507"/>
      <c r="J40" s="504"/>
      <c r="K40" s="505"/>
      <c r="L40" s="505"/>
      <c r="M40" s="505"/>
      <c r="N40" s="506"/>
      <c r="O40" s="508"/>
      <c r="P40" s="506"/>
      <c r="Q40" s="507"/>
    </row>
    <row r="41" spans="1:17" x14ac:dyDescent="0.2">
      <c r="A41" s="19" t="s">
        <v>276</v>
      </c>
      <c r="B41" s="484">
        <v>2019</v>
      </c>
      <c r="C41" s="87"/>
      <c r="D41" s="86"/>
      <c r="E41" s="86"/>
      <c r="F41" s="86"/>
      <c r="G41" s="86"/>
      <c r="H41" s="489"/>
      <c r="I41" s="493"/>
      <c r="J41" s="87"/>
      <c r="K41" s="86"/>
      <c r="L41" s="86"/>
      <c r="M41" s="86"/>
      <c r="N41" s="489"/>
      <c r="O41" s="85"/>
      <c r="P41" s="489"/>
      <c r="Q41" s="493"/>
    </row>
    <row r="42" spans="1:17" x14ac:dyDescent="0.2">
      <c r="A42" s="20"/>
      <c r="B42" s="484">
        <v>2020</v>
      </c>
      <c r="C42" s="87"/>
      <c r="D42" s="86"/>
      <c r="E42" s="86"/>
      <c r="F42" s="86"/>
      <c r="G42" s="86"/>
      <c r="H42" s="489"/>
      <c r="I42" s="493"/>
      <c r="J42" s="87"/>
      <c r="K42" s="86"/>
      <c r="L42" s="86"/>
      <c r="M42" s="86"/>
      <c r="N42" s="489"/>
      <c r="O42" s="85"/>
      <c r="P42" s="489"/>
      <c r="Q42" s="493"/>
    </row>
    <row r="43" spans="1:17" ht="12.75" thickBot="1" x14ac:dyDescent="0.25">
      <c r="A43" s="20"/>
      <c r="B43" s="484">
        <v>2021</v>
      </c>
      <c r="C43" s="87"/>
      <c r="D43" s="86"/>
      <c r="E43" s="86"/>
      <c r="F43" s="86"/>
      <c r="G43" s="86"/>
      <c r="H43" s="489"/>
      <c r="I43" s="493"/>
      <c r="J43" s="87"/>
      <c r="K43" s="86"/>
      <c r="L43" s="86"/>
      <c r="M43" s="86"/>
      <c r="N43" s="489"/>
      <c r="O43" s="85"/>
      <c r="P43" s="489"/>
      <c r="Q43" s="493"/>
    </row>
    <row r="44" spans="1:17" s="123" customFormat="1" ht="12.75" thickBot="1" x14ac:dyDescent="0.25">
      <c r="A44" s="502"/>
      <c r="B44" s="503" t="s">
        <v>461</v>
      </c>
      <c r="C44" s="504"/>
      <c r="D44" s="505"/>
      <c r="E44" s="505"/>
      <c r="F44" s="505"/>
      <c r="G44" s="505"/>
      <c r="H44" s="506"/>
      <c r="I44" s="507"/>
      <c r="J44" s="504"/>
      <c r="K44" s="505"/>
      <c r="L44" s="505"/>
      <c r="M44" s="505"/>
      <c r="N44" s="506"/>
      <c r="O44" s="508"/>
      <c r="P44" s="506"/>
      <c r="Q44" s="507"/>
    </row>
    <row r="45" spans="1:17" x14ac:dyDescent="0.2">
      <c r="A45" s="19" t="s">
        <v>277</v>
      </c>
      <c r="B45" s="484">
        <v>2019</v>
      </c>
      <c r="C45" s="87"/>
      <c r="D45" s="86"/>
      <c r="E45" s="86"/>
      <c r="F45" s="86"/>
      <c r="G45" s="86"/>
      <c r="H45" s="489"/>
      <c r="I45" s="493"/>
      <c r="J45" s="87"/>
      <c r="K45" s="86"/>
      <c r="L45" s="86"/>
      <c r="M45" s="86"/>
      <c r="N45" s="489"/>
      <c r="O45" s="85"/>
      <c r="P45" s="489"/>
      <c r="Q45" s="493"/>
    </row>
    <row r="46" spans="1:17" x14ac:dyDescent="0.2">
      <c r="A46" s="20"/>
      <c r="B46" s="484">
        <v>2020</v>
      </c>
      <c r="C46" s="87"/>
      <c r="D46" s="86"/>
      <c r="E46" s="86"/>
      <c r="F46" s="86"/>
      <c r="G46" s="86"/>
      <c r="H46" s="489"/>
      <c r="I46" s="493"/>
      <c r="J46" s="87"/>
      <c r="K46" s="86"/>
      <c r="L46" s="86"/>
      <c r="M46" s="86"/>
      <c r="N46" s="489"/>
      <c r="O46" s="85"/>
      <c r="P46" s="489"/>
      <c r="Q46" s="493"/>
    </row>
    <row r="47" spans="1:17" ht="12.75" thickBot="1" x14ac:dyDescent="0.25">
      <c r="A47" s="20"/>
      <c r="B47" s="484">
        <v>2021</v>
      </c>
      <c r="C47" s="87"/>
      <c r="D47" s="86"/>
      <c r="E47" s="86"/>
      <c r="F47" s="86"/>
      <c r="G47" s="86"/>
      <c r="H47" s="489"/>
      <c r="I47" s="493"/>
      <c r="J47" s="87"/>
      <c r="K47" s="86"/>
      <c r="L47" s="86"/>
      <c r="M47" s="86"/>
      <c r="N47" s="489"/>
      <c r="O47" s="85"/>
      <c r="P47" s="489"/>
      <c r="Q47" s="493"/>
    </row>
    <row r="48" spans="1:17" s="123" customFormat="1" ht="12.75" thickBot="1" x14ac:dyDescent="0.25">
      <c r="A48" s="502"/>
      <c r="B48" s="503" t="s">
        <v>461</v>
      </c>
      <c r="C48" s="504"/>
      <c r="D48" s="505"/>
      <c r="E48" s="505"/>
      <c r="F48" s="505"/>
      <c r="G48" s="505"/>
      <c r="H48" s="506"/>
      <c r="I48" s="507"/>
      <c r="J48" s="504"/>
      <c r="K48" s="505"/>
      <c r="L48" s="505"/>
      <c r="M48" s="505"/>
      <c r="N48" s="506"/>
      <c r="O48" s="508"/>
      <c r="P48" s="506"/>
      <c r="Q48" s="507"/>
    </row>
    <row r="49" spans="1:17" x14ac:dyDescent="0.2">
      <c r="A49" s="19" t="s">
        <v>278</v>
      </c>
      <c r="B49" s="484">
        <v>2019</v>
      </c>
      <c r="C49" s="87"/>
      <c r="D49" s="86"/>
      <c r="E49" s="86"/>
      <c r="F49" s="86"/>
      <c r="G49" s="86"/>
      <c r="H49" s="489"/>
      <c r="I49" s="493"/>
      <c r="J49" s="87"/>
      <c r="K49" s="86"/>
      <c r="L49" s="86"/>
      <c r="M49" s="86"/>
      <c r="N49" s="489"/>
      <c r="O49" s="85"/>
      <c r="P49" s="489"/>
      <c r="Q49" s="493"/>
    </row>
    <row r="50" spans="1:17" x14ac:dyDescent="0.2">
      <c r="A50" s="20"/>
      <c r="B50" s="484">
        <v>2020</v>
      </c>
      <c r="C50" s="87"/>
      <c r="D50" s="86"/>
      <c r="E50" s="86"/>
      <c r="F50" s="86"/>
      <c r="G50" s="86"/>
      <c r="H50" s="489"/>
      <c r="I50" s="493"/>
      <c r="J50" s="87"/>
      <c r="K50" s="86"/>
      <c r="L50" s="86"/>
      <c r="M50" s="86"/>
      <c r="N50" s="489"/>
      <c r="O50" s="85"/>
      <c r="P50" s="489"/>
      <c r="Q50" s="493"/>
    </row>
    <row r="51" spans="1:17" ht="12.75" thickBot="1" x14ac:dyDescent="0.25">
      <c r="A51" s="20"/>
      <c r="B51" s="484">
        <v>2021</v>
      </c>
      <c r="C51" s="87"/>
      <c r="D51" s="86"/>
      <c r="E51" s="86"/>
      <c r="F51" s="86"/>
      <c r="G51" s="86"/>
      <c r="H51" s="489"/>
      <c r="I51" s="493"/>
      <c r="J51" s="87"/>
      <c r="K51" s="86"/>
      <c r="L51" s="86"/>
      <c r="M51" s="86"/>
      <c r="N51" s="489"/>
      <c r="O51" s="85"/>
      <c r="P51" s="489"/>
      <c r="Q51" s="493"/>
    </row>
    <row r="52" spans="1:17" s="123" customFormat="1" ht="12.75" thickBot="1" x14ac:dyDescent="0.25">
      <c r="A52" s="502"/>
      <c r="B52" s="503" t="s">
        <v>461</v>
      </c>
      <c r="C52" s="504"/>
      <c r="D52" s="505"/>
      <c r="E52" s="505"/>
      <c r="F52" s="505"/>
      <c r="G52" s="505"/>
      <c r="H52" s="506"/>
      <c r="I52" s="507"/>
      <c r="J52" s="504"/>
      <c r="K52" s="505"/>
      <c r="L52" s="505"/>
      <c r="M52" s="505"/>
      <c r="N52" s="506"/>
      <c r="O52" s="508"/>
      <c r="P52" s="506"/>
      <c r="Q52" s="507"/>
    </row>
    <row r="53" spans="1:17" x14ac:dyDescent="0.2">
      <c r="A53" s="19" t="s">
        <v>279</v>
      </c>
      <c r="B53" s="484">
        <v>2019</v>
      </c>
      <c r="C53" s="87"/>
      <c r="D53" s="86"/>
      <c r="E53" s="86"/>
      <c r="F53" s="86"/>
      <c r="G53" s="86"/>
      <c r="H53" s="489"/>
      <c r="I53" s="493"/>
      <c r="J53" s="87"/>
      <c r="K53" s="86"/>
      <c r="L53" s="86"/>
      <c r="M53" s="86"/>
      <c r="N53" s="489"/>
      <c r="O53" s="85"/>
      <c r="P53" s="489"/>
      <c r="Q53" s="493"/>
    </row>
    <row r="54" spans="1:17" x14ac:dyDescent="0.2">
      <c r="A54" s="20"/>
      <c r="B54" s="484">
        <v>2020</v>
      </c>
      <c r="C54" s="87"/>
      <c r="D54" s="86"/>
      <c r="E54" s="86"/>
      <c r="F54" s="86"/>
      <c r="G54" s="86"/>
      <c r="H54" s="489"/>
      <c r="I54" s="493"/>
      <c r="J54" s="87"/>
      <c r="K54" s="86"/>
      <c r="L54" s="86"/>
      <c r="M54" s="86"/>
      <c r="N54" s="489"/>
      <c r="O54" s="85"/>
      <c r="P54" s="489"/>
      <c r="Q54" s="493"/>
    </row>
    <row r="55" spans="1:17" ht="12.75" thickBot="1" x14ac:dyDescent="0.25">
      <c r="A55" s="20"/>
      <c r="B55" s="484">
        <v>2021</v>
      </c>
      <c r="C55" s="87"/>
      <c r="D55" s="86"/>
      <c r="E55" s="86"/>
      <c r="F55" s="86"/>
      <c r="G55" s="86"/>
      <c r="H55" s="489"/>
      <c r="I55" s="493"/>
      <c r="J55" s="87"/>
      <c r="K55" s="86"/>
      <c r="L55" s="86"/>
      <c r="M55" s="86"/>
      <c r="N55" s="489"/>
      <c r="O55" s="85"/>
      <c r="P55" s="489"/>
      <c r="Q55" s="493"/>
    </row>
    <row r="56" spans="1:17" s="123" customFormat="1" ht="12.75" thickBot="1" x14ac:dyDescent="0.25">
      <c r="A56" s="502"/>
      <c r="B56" s="503" t="s">
        <v>461</v>
      </c>
      <c r="C56" s="504"/>
      <c r="D56" s="505"/>
      <c r="E56" s="505"/>
      <c r="F56" s="505"/>
      <c r="G56" s="505"/>
      <c r="H56" s="506"/>
      <c r="I56" s="507"/>
      <c r="J56" s="504"/>
      <c r="K56" s="505"/>
      <c r="L56" s="505"/>
      <c r="M56" s="505"/>
      <c r="N56" s="506"/>
      <c r="O56" s="508"/>
      <c r="P56" s="506"/>
      <c r="Q56" s="507"/>
    </row>
    <row r="57" spans="1:17" x14ac:dyDescent="0.2">
      <c r="A57" s="19" t="s">
        <v>280</v>
      </c>
      <c r="B57" s="484">
        <v>2019</v>
      </c>
      <c r="C57" s="87"/>
      <c r="D57" s="86"/>
      <c r="E57" s="86"/>
      <c r="F57" s="86"/>
      <c r="G57" s="86"/>
      <c r="H57" s="489"/>
      <c r="I57" s="493"/>
      <c r="J57" s="87"/>
      <c r="K57" s="86"/>
      <c r="L57" s="86"/>
      <c r="M57" s="86"/>
      <c r="N57" s="489"/>
      <c r="O57" s="85"/>
      <c r="P57" s="489"/>
      <c r="Q57" s="493"/>
    </row>
    <row r="58" spans="1:17" x14ac:dyDescent="0.2">
      <c r="A58" s="20"/>
      <c r="B58" s="484">
        <v>2020</v>
      </c>
      <c r="C58" s="87"/>
      <c r="D58" s="86"/>
      <c r="E58" s="86"/>
      <c r="F58" s="86"/>
      <c r="G58" s="86"/>
      <c r="H58" s="489"/>
      <c r="I58" s="493"/>
      <c r="J58" s="87"/>
      <c r="K58" s="86"/>
      <c r="L58" s="86"/>
      <c r="M58" s="86"/>
      <c r="N58" s="489"/>
      <c r="O58" s="85"/>
      <c r="P58" s="489"/>
      <c r="Q58" s="493"/>
    </row>
    <row r="59" spans="1:17" ht="12.75" thickBot="1" x14ac:dyDescent="0.25">
      <c r="A59" s="20"/>
      <c r="B59" s="484">
        <v>2021</v>
      </c>
      <c r="C59" s="87"/>
      <c r="D59" s="86"/>
      <c r="E59" s="86"/>
      <c r="F59" s="86"/>
      <c r="G59" s="86"/>
      <c r="H59" s="489"/>
      <c r="I59" s="493"/>
      <c r="J59" s="87"/>
      <c r="K59" s="86"/>
      <c r="L59" s="86"/>
      <c r="M59" s="86"/>
      <c r="N59" s="489"/>
      <c r="O59" s="85"/>
      <c r="P59" s="489"/>
      <c r="Q59" s="493"/>
    </row>
    <row r="60" spans="1:17" s="123" customFormat="1" ht="12.75" thickBot="1" x14ac:dyDescent="0.25">
      <c r="A60" s="502"/>
      <c r="B60" s="503" t="s">
        <v>461</v>
      </c>
      <c r="C60" s="504"/>
      <c r="D60" s="505"/>
      <c r="E60" s="505"/>
      <c r="F60" s="505"/>
      <c r="G60" s="505"/>
      <c r="H60" s="506"/>
      <c r="I60" s="507"/>
      <c r="J60" s="504"/>
      <c r="K60" s="505"/>
      <c r="L60" s="505"/>
      <c r="M60" s="505"/>
      <c r="N60" s="506"/>
      <c r="O60" s="508"/>
      <c r="P60" s="506"/>
      <c r="Q60" s="507"/>
    </row>
    <row r="61" spans="1:17" x14ac:dyDescent="0.2">
      <c r="A61" s="19" t="s">
        <v>281</v>
      </c>
      <c r="B61" s="484">
        <v>2019</v>
      </c>
      <c r="C61" s="87"/>
      <c r="D61" s="86"/>
      <c r="E61" s="86"/>
      <c r="F61" s="86"/>
      <c r="G61" s="86"/>
      <c r="H61" s="489"/>
      <c r="I61" s="493"/>
      <c r="J61" s="87"/>
      <c r="K61" s="86"/>
      <c r="L61" s="86"/>
      <c r="M61" s="86"/>
      <c r="N61" s="489"/>
      <c r="O61" s="85"/>
      <c r="P61" s="489"/>
      <c r="Q61" s="493"/>
    </row>
    <row r="62" spans="1:17" x14ac:dyDescent="0.2">
      <c r="A62" s="20"/>
      <c r="B62" s="484">
        <v>2020</v>
      </c>
      <c r="C62" s="87"/>
      <c r="D62" s="86"/>
      <c r="E62" s="86"/>
      <c r="F62" s="86"/>
      <c r="G62" s="86"/>
      <c r="H62" s="489"/>
      <c r="I62" s="493"/>
      <c r="J62" s="87"/>
      <c r="K62" s="86"/>
      <c r="L62" s="86"/>
      <c r="M62" s="86"/>
      <c r="N62" s="489"/>
      <c r="O62" s="85"/>
      <c r="P62" s="489"/>
      <c r="Q62" s="493"/>
    </row>
    <row r="63" spans="1:17" ht="12.75" thickBot="1" x14ac:dyDescent="0.25">
      <c r="A63" s="20"/>
      <c r="B63" s="484">
        <v>2021</v>
      </c>
      <c r="C63" s="87"/>
      <c r="D63" s="86"/>
      <c r="E63" s="86"/>
      <c r="F63" s="86"/>
      <c r="G63" s="86"/>
      <c r="H63" s="489"/>
      <c r="I63" s="493"/>
      <c r="J63" s="87"/>
      <c r="K63" s="86"/>
      <c r="L63" s="86"/>
      <c r="M63" s="86"/>
      <c r="N63" s="489"/>
      <c r="O63" s="85"/>
      <c r="P63" s="489"/>
      <c r="Q63" s="493"/>
    </row>
    <row r="64" spans="1:17" s="123" customFormat="1" ht="12.75" thickBot="1" x14ac:dyDescent="0.25">
      <c r="A64" s="502"/>
      <c r="B64" s="503" t="s">
        <v>461</v>
      </c>
      <c r="C64" s="504"/>
      <c r="D64" s="505"/>
      <c r="E64" s="505"/>
      <c r="F64" s="505"/>
      <c r="G64" s="505"/>
      <c r="H64" s="506"/>
      <c r="I64" s="507"/>
      <c r="J64" s="504"/>
      <c r="K64" s="505"/>
      <c r="L64" s="505"/>
      <c r="M64" s="505"/>
      <c r="N64" s="506"/>
      <c r="O64" s="508"/>
      <c r="P64" s="506"/>
      <c r="Q64" s="507"/>
    </row>
    <row r="65" spans="1:17" x14ac:dyDescent="0.2">
      <c r="A65" s="19" t="s">
        <v>282</v>
      </c>
      <c r="B65" s="484">
        <v>2019</v>
      </c>
      <c r="C65" s="87"/>
      <c r="D65" s="86"/>
      <c r="E65" s="86"/>
      <c r="F65" s="86"/>
      <c r="G65" s="86"/>
      <c r="H65" s="489"/>
      <c r="I65" s="493"/>
      <c r="J65" s="87"/>
      <c r="K65" s="86"/>
      <c r="L65" s="86"/>
      <c r="M65" s="86"/>
      <c r="N65" s="489"/>
      <c r="O65" s="85"/>
      <c r="P65" s="489"/>
      <c r="Q65" s="493"/>
    </row>
    <row r="66" spans="1:17" x14ac:dyDescent="0.2">
      <c r="A66" s="20"/>
      <c r="B66" s="484">
        <v>2020</v>
      </c>
      <c r="C66" s="87"/>
      <c r="D66" s="86"/>
      <c r="E66" s="86"/>
      <c r="F66" s="86"/>
      <c r="G66" s="86"/>
      <c r="H66" s="489"/>
      <c r="I66" s="493"/>
      <c r="J66" s="87"/>
      <c r="K66" s="86"/>
      <c r="L66" s="86"/>
      <c r="M66" s="86"/>
      <c r="N66" s="489"/>
      <c r="O66" s="85"/>
      <c r="P66" s="489"/>
      <c r="Q66" s="493"/>
    </row>
    <row r="67" spans="1:17" ht="12.75" thickBot="1" x14ac:dyDescent="0.25">
      <c r="A67" s="20"/>
      <c r="B67" s="484">
        <v>2021</v>
      </c>
      <c r="C67" s="87"/>
      <c r="D67" s="86"/>
      <c r="E67" s="86"/>
      <c r="F67" s="86"/>
      <c r="G67" s="86"/>
      <c r="H67" s="489"/>
      <c r="I67" s="493"/>
      <c r="J67" s="87"/>
      <c r="K67" s="86"/>
      <c r="L67" s="86"/>
      <c r="M67" s="86"/>
      <c r="N67" s="489"/>
      <c r="O67" s="85"/>
      <c r="P67" s="489"/>
      <c r="Q67" s="493"/>
    </row>
    <row r="68" spans="1:17" s="123" customFormat="1" ht="12.75" thickBot="1" x14ac:dyDescent="0.25">
      <c r="A68" s="502"/>
      <c r="B68" s="503" t="s">
        <v>461</v>
      </c>
      <c r="C68" s="504"/>
      <c r="D68" s="505"/>
      <c r="E68" s="505"/>
      <c r="F68" s="505"/>
      <c r="G68" s="505"/>
      <c r="H68" s="506"/>
      <c r="I68" s="507"/>
      <c r="J68" s="504"/>
      <c r="K68" s="505"/>
      <c r="L68" s="505"/>
      <c r="M68" s="505"/>
      <c r="N68" s="506"/>
      <c r="O68" s="508"/>
      <c r="P68" s="506"/>
      <c r="Q68" s="507"/>
    </row>
    <row r="69" spans="1:17" x14ac:dyDescent="0.2">
      <c r="A69" s="19" t="s">
        <v>283</v>
      </c>
      <c r="B69" s="484">
        <v>2019</v>
      </c>
      <c r="C69" s="87"/>
      <c r="D69" s="86"/>
      <c r="E69" s="86"/>
      <c r="F69" s="86"/>
      <c r="G69" s="86"/>
      <c r="H69" s="489"/>
      <c r="I69" s="493"/>
      <c r="J69" s="87"/>
      <c r="K69" s="86"/>
      <c r="L69" s="86"/>
      <c r="M69" s="86"/>
      <c r="N69" s="489"/>
      <c r="O69" s="85"/>
      <c r="P69" s="489"/>
      <c r="Q69" s="493"/>
    </row>
    <row r="70" spans="1:17" x14ac:dyDescent="0.2">
      <c r="A70" s="20"/>
      <c r="B70" s="484">
        <v>2020</v>
      </c>
      <c r="C70" s="87"/>
      <c r="D70" s="86"/>
      <c r="E70" s="86"/>
      <c r="F70" s="86"/>
      <c r="G70" s="86"/>
      <c r="H70" s="489"/>
      <c r="I70" s="493"/>
      <c r="J70" s="87"/>
      <c r="K70" s="86"/>
      <c r="L70" s="86"/>
      <c r="M70" s="86"/>
      <c r="N70" s="489"/>
      <c r="O70" s="85"/>
      <c r="P70" s="489"/>
      <c r="Q70" s="493"/>
    </row>
    <row r="71" spans="1:17" ht="12.75" thickBot="1" x14ac:dyDescent="0.25">
      <c r="A71" s="20"/>
      <c r="B71" s="484">
        <v>2021</v>
      </c>
      <c r="C71" s="87"/>
      <c r="D71" s="86"/>
      <c r="E71" s="86"/>
      <c r="F71" s="86"/>
      <c r="G71" s="86"/>
      <c r="H71" s="489"/>
      <c r="I71" s="493"/>
      <c r="J71" s="87"/>
      <c r="K71" s="86"/>
      <c r="L71" s="86"/>
      <c r="M71" s="86"/>
      <c r="N71" s="489"/>
      <c r="O71" s="85"/>
      <c r="P71" s="489"/>
      <c r="Q71" s="493"/>
    </row>
    <row r="72" spans="1:17" s="123" customFormat="1" ht="12.75" thickBot="1" x14ac:dyDescent="0.25">
      <c r="A72" s="502"/>
      <c r="B72" s="503" t="s">
        <v>461</v>
      </c>
      <c r="C72" s="504"/>
      <c r="D72" s="505"/>
      <c r="E72" s="505"/>
      <c r="F72" s="505"/>
      <c r="G72" s="505"/>
      <c r="H72" s="506"/>
      <c r="I72" s="507"/>
      <c r="J72" s="504"/>
      <c r="K72" s="505"/>
      <c r="L72" s="505"/>
      <c r="M72" s="505"/>
      <c r="N72" s="506"/>
      <c r="O72" s="508"/>
      <c r="P72" s="506"/>
      <c r="Q72" s="507"/>
    </row>
    <row r="73" spans="1:17" x14ac:dyDescent="0.2">
      <c r="A73" s="19" t="s">
        <v>284</v>
      </c>
      <c r="B73" s="484">
        <v>2019</v>
      </c>
      <c r="C73" s="87"/>
      <c r="D73" s="86"/>
      <c r="E73" s="86"/>
      <c r="F73" s="86"/>
      <c r="G73" s="86"/>
      <c r="H73" s="489"/>
      <c r="I73" s="493"/>
      <c r="J73" s="87"/>
      <c r="K73" s="86"/>
      <c r="L73" s="86"/>
      <c r="M73" s="86"/>
      <c r="N73" s="489"/>
      <c r="O73" s="85"/>
      <c r="P73" s="489"/>
      <c r="Q73" s="493"/>
    </row>
    <row r="74" spans="1:17" x14ac:dyDescent="0.2">
      <c r="A74" s="20"/>
      <c r="B74" s="484">
        <v>2020</v>
      </c>
      <c r="C74" s="87"/>
      <c r="D74" s="86"/>
      <c r="E74" s="86"/>
      <c r="F74" s="86"/>
      <c r="G74" s="86"/>
      <c r="H74" s="489"/>
      <c r="I74" s="493"/>
      <c r="J74" s="87"/>
      <c r="K74" s="86"/>
      <c r="L74" s="86"/>
      <c r="M74" s="86"/>
      <c r="N74" s="489"/>
      <c r="O74" s="85"/>
      <c r="P74" s="489"/>
      <c r="Q74" s="493"/>
    </row>
    <row r="75" spans="1:17" ht="12.75" thickBot="1" x14ac:dyDescent="0.25">
      <c r="A75" s="20"/>
      <c r="B75" s="484">
        <v>2021</v>
      </c>
      <c r="C75" s="87"/>
      <c r="D75" s="86"/>
      <c r="E75" s="86"/>
      <c r="F75" s="86"/>
      <c r="G75" s="86"/>
      <c r="H75" s="489"/>
      <c r="I75" s="493"/>
      <c r="J75" s="87"/>
      <c r="K75" s="86"/>
      <c r="L75" s="86"/>
      <c r="M75" s="86"/>
      <c r="N75" s="489"/>
      <c r="O75" s="85"/>
      <c r="P75" s="489"/>
      <c r="Q75" s="493"/>
    </row>
    <row r="76" spans="1:17" s="123" customFormat="1" ht="12.75" thickBot="1" x14ac:dyDescent="0.25">
      <c r="A76" s="502"/>
      <c r="B76" s="503" t="s">
        <v>461</v>
      </c>
      <c r="C76" s="504"/>
      <c r="D76" s="505"/>
      <c r="E76" s="505"/>
      <c r="F76" s="505"/>
      <c r="G76" s="505"/>
      <c r="H76" s="506"/>
      <c r="I76" s="507"/>
      <c r="J76" s="504"/>
      <c r="K76" s="505"/>
      <c r="L76" s="505"/>
      <c r="M76" s="505"/>
      <c r="N76" s="506"/>
      <c r="O76" s="508"/>
      <c r="P76" s="506"/>
      <c r="Q76" s="507"/>
    </row>
    <row r="77" spans="1:17" x14ac:dyDescent="0.2">
      <c r="A77" s="19" t="s">
        <v>285</v>
      </c>
      <c r="B77" s="484">
        <v>2019</v>
      </c>
      <c r="C77" s="87"/>
      <c r="D77" s="86"/>
      <c r="E77" s="86"/>
      <c r="F77" s="86"/>
      <c r="G77" s="86"/>
      <c r="H77" s="489"/>
      <c r="I77" s="493"/>
      <c r="J77" s="87"/>
      <c r="K77" s="86"/>
      <c r="L77" s="86"/>
      <c r="M77" s="86"/>
      <c r="N77" s="489"/>
      <c r="O77" s="85"/>
      <c r="P77" s="489"/>
      <c r="Q77" s="493"/>
    </row>
    <row r="78" spans="1:17" x14ac:dyDescent="0.2">
      <c r="A78" s="20"/>
      <c r="B78" s="484">
        <v>2020</v>
      </c>
      <c r="C78" s="87"/>
      <c r="D78" s="86"/>
      <c r="E78" s="86"/>
      <c r="F78" s="86"/>
      <c r="G78" s="86"/>
      <c r="H78" s="489"/>
      <c r="I78" s="493"/>
      <c r="J78" s="87"/>
      <c r="K78" s="86"/>
      <c r="L78" s="86"/>
      <c r="M78" s="86"/>
      <c r="N78" s="489"/>
      <c r="O78" s="85"/>
      <c r="P78" s="489"/>
      <c r="Q78" s="493"/>
    </row>
    <row r="79" spans="1:17" ht="12.75" thickBot="1" x14ac:dyDescent="0.25">
      <c r="A79" s="20"/>
      <c r="B79" s="484">
        <v>2021</v>
      </c>
      <c r="C79" s="87"/>
      <c r="D79" s="86"/>
      <c r="E79" s="86"/>
      <c r="F79" s="86"/>
      <c r="G79" s="86"/>
      <c r="H79" s="489"/>
      <c r="I79" s="493"/>
      <c r="J79" s="87"/>
      <c r="K79" s="86"/>
      <c r="L79" s="86"/>
      <c r="M79" s="86"/>
      <c r="N79" s="489"/>
      <c r="O79" s="85"/>
      <c r="P79" s="489"/>
      <c r="Q79" s="493"/>
    </row>
    <row r="80" spans="1:17" s="123" customFormat="1" ht="12.75" thickBot="1" x14ac:dyDescent="0.25">
      <c r="A80" s="502"/>
      <c r="B80" s="503" t="s">
        <v>461</v>
      </c>
      <c r="C80" s="504"/>
      <c r="D80" s="505"/>
      <c r="E80" s="505"/>
      <c r="F80" s="505"/>
      <c r="G80" s="505"/>
      <c r="H80" s="506"/>
      <c r="I80" s="507"/>
      <c r="J80" s="504"/>
      <c r="K80" s="505"/>
      <c r="L80" s="505"/>
      <c r="M80" s="505"/>
      <c r="N80" s="506"/>
      <c r="O80" s="508"/>
      <c r="P80" s="506"/>
      <c r="Q80" s="507"/>
    </row>
    <row r="81" spans="1:17" s="123" customFormat="1" x14ac:dyDescent="0.2">
      <c r="A81" s="19" t="s">
        <v>286</v>
      </c>
      <c r="B81" s="484">
        <v>2019</v>
      </c>
      <c r="C81" s="87"/>
      <c r="D81" s="86"/>
      <c r="E81" s="86"/>
      <c r="F81" s="86"/>
      <c r="G81" s="86"/>
      <c r="H81" s="489"/>
      <c r="I81" s="493"/>
      <c r="J81" s="87"/>
      <c r="K81" s="86"/>
      <c r="L81" s="86"/>
      <c r="M81" s="86"/>
      <c r="N81" s="489"/>
      <c r="O81" s="85"/>
      <c r="P81" s="489"/>
      <c r="Q81" s="493"/>
    </row>
    <row r="82" spans="1:17" s="123" customFormat="1" x14ac:dyDescent="0.2">
      <c r="A82" s="20"/>
      <c r="B82" s="484">
        <v>2020</v>
      </c>
      <c r="C82" s="87"/>
      <c r="D82" s="86"/>
      <c r="E82" s="86"/>
      <c r="F82" s="86"/>
      <c r="G82" s="86"/>
      <c r="H82" s="489"/>
      <c r="I82" s="493"/>
      <c r="J82" s="87"/>
      <c r="K82" s="86"/>
      <c r="L82" s="86"/>
      <c r="M82" s="86"/>
      <c r="N82" s="489"/>
      <c r="O82" s="85"/>
      <c r="P82" s="489"/>
      <c r="Q82" s="493"/>
    </row>
    <row r="83" spans="1:17" s="123" customFormat="1" ht="12.75" thickBot="1" x14ac:dyDescent="0.25">
      <c r="A83" s="20"/>
      <c r="B83" s="484">
        <v>2021</v>
      </c>
      <c r="C83" s="87"/>
      <c r="D83" s="86"/>
      <c r="E83" s="86"/>
      <c r="F83" s="86"/>
      <c r="G83" s="86"/>
      <c r="H83" s="489"/>
      <c r="I83" s="493"/>
      <c r="J83" s="87"/>
      <c r="K83" s="86"/>
      <c r="L83" s="86"/>
      <c r="M83" s="86"/>
      <c r="N83" s="489"/>
      <c r="O83" s="85"/>
      <c r="P83" s="489"/>
      <c r="Q83" s="493"/>
    </row>
    <row r="84" spans="1:17" s="123" customFormat="1" ht="12.75" thickBot="1" x14ac:dyDescent="0.25">
      <c r="A84" s="502"/>
      <c r="B84" s="503" t="s">
        <v>461</v>
      </c>
      <c r="C84" s="504"/>
      <c r="D84" s="505"/>
      <c r="E84" s="505"/>
      <c r="F84" s="505"/>
      <c r="G84" s="505"/>
      <c r="H84" s="506"/>
      <c r="I84" s="507"/>
      <c r="J84" s="504"/>
      <c r="K84" s="505"/>
      <c r="L84" s="505"/>
      <c r="M84" s="505"/>
      <c r="N84" s="506"/>
      <c r="O84" s="508"/>
      <c r="P84" s="506"/>
      <c r="Q84" s="507"/>
    </row>
    <row r="85" spans="1:17" s="123" customFormat="1" x14ac:dyDescent="0.2">
      <c r="A85" s="19" t="s">
        <v>287</v>
      </c>
      <c r="B85" s="484">
        <v>2019</v>
      </c>
      <c r="C85" s="87"/>
      <c r="D85" s="86"/>
      <c r="E85" s="86"/>
      <c r="F85" s="86"/>
      <c r="G85" s="86"/>
      <c r="H85" s="489"/>
      <c r="I85" s="493"/>
      <c r="J85" s="87"/>
      <c r="K85" s="86"/>
      <c r="L85" s="86"/>
      <c r="M85" s="86"/>
      <c r="N85" s="489"/>
      <c r="O85" s="85"/>
      <c r="P85" s="489"/>
      <c r="Q85" s="493"/>
    </row>
    <row r="86" spans="1:17" s="123" customFormat="1" x14ac:dyDescent="0.2">
      <c r="A86" s="20"/>
      <c r="B86" s="484">
        <v>2020</v>
      </c>
      <c r="C86" s="87"/>
      <c r="D86" s="86"/>
      <c r="E86" s="86"/>
      <c r="F86" s="86"/>
      <c r="G86" s="86"/>
      <c r="H86" s="489"/>
      <c r="I86" s="493"/>
      <c r="J86" s="87"/>
      <c r="K86" s="86"/>
      <c r="L86" s="86"/>
      <c r="M86" s="86"/>
      <c r="N86" s="489"/>
      <c r="O86" s="85"/>
      <c r="P86" s="489"/>
      <c r="Q86" s="493"/>
    </row>
    <row r="87" spans="1:17" s="123" customFormat="1" ht="12.75" thickBot="1" x14ac:dyDescent="0.25">
      <c r="A87" s="20"/>
      <c r="B87" s="484">
        <v>2021</v>
      </c>
      <c r="C87" s="87"/>
      <c r="D87" s="86"/>
      <c r="E87" s="86"/>
      <c r="F87" s="86"/>
      <c r="G87" s="86"/>
      <c r="H87" s="489"/>
      <c r="I87" s="493"/>
      <c r="J87" s="87"/>
      <c r="K87" s="86"/>
      <c r="L87" s="86"/>
      <c r="M87" s="86"/>
      <c r="N87" s="489"/>
      <c r="O87" s="85"/>
      <c r="P87" s="489"/>
      <c r="Q87" s="493"/>
    </row>
    <row r="88" spans="1:17" s="123" customFormat="1" ht="12.75" thickBot="1" x14ac:dyDescent="0.25">
      <c r="A88" s="502"/>
      <c r="B88" s="503" t="s">
        <v>461</v>
      </c>
      <c r="C88" s="504"/>
      <c r="D88" s="505"/>
      <c r="E88" s="505"/>
      <c r="F88" s="505"/>
      <c r="G88" s="505"/>
      <c r="H88" s="506"/>
      <c r="I88" s="507"/>
      <c r="J88" s="504"/>
      <c r="K88" s="505"/>
      <c r="L88" s="505"/>
      <c r="M88" s="505"/>
      <c r="N88" s="506"/>
      <c r="O88" s="508"/>
      <c r="P88" s="506"/>
      <c r="Q88" s="507"/>
    </row>
    <row r="89" spans="1:17" s="123" customFormat="1" ht="12.75" thickBot="1" x14ac:dyDescent="0.25">
      <c r="A89" s="502" t="s">
        <v>288</v>
      </c>
      <c r="B89" s="503">
        <v>2019</v>
      </c>
      <c r="C89" s="504"/>
      <c r="D89" s="505"/>
      <c r="E89" s="505"/>
      <c r="F89" s="505"/>
      <c r="G89" s="505"/>
      <c r="H89" s="506"/>
      <c r="I89" s="507"/>
      <c r="J89" s="504"/>
      <c r="K89" s="505"/>
      <c r="L89" s="505"/>
      <c r="M89" s="505"/>
      <c r="N89" s="506"/>
      <c r="O89" s="508"/>
      <c r="P89" s="506"/>
      <c r="Q89" s="507"/>
    </row>
    <row r="90" spans="1:17" s="123" customFormat="1" x14ac:dyDescent="0.2">
      <c r="A90" s="19"/>
      <c r="B90" s="484">
        <v>2020</v>
      </c>
      <c r="C90" s="87"/>
      <c r="D90" s="86"/>
      <c r="E90" s="86"/>
      <c r="F90" s="86"/>
      <c r="G90" s="86"/>
      <c r="H90" s="489"/>
      <c r="I90" s="493"/>
      <c r="J90" s="87"/>
      <c r="K90" s="86"/>
      <c r="L90" s="86"/>
      <c r="M90" s="86"/>
      <c r="N90" s="489"/>
      <c r="O90" s="85"/>
      <c r="P90" s="489"/>
      <c r="Q90" s="493"/>
    </row>
    <row r="91" spans="1:17" s="123" customFormat="1" x14ac:dyDescent="0.2">
      <c r="A91" s="20"/>
      <c r="B91" s="484">
        <v>2021</v>
      </c>
      <c r="C91" s="87"/>
      <c r="D91" s="86"/>
      <c r="E91" s="86"/>
      <c r="F91" s="86"/>
      <c r="G91" s="86"/>
      <c r="H91" s="489"/>
      <c r="I91" s="493"/>
      <c r="J91" s="87"/>
      <c r="K91" s="86"/>
      <c r="L91" s="86"/>
      <c r="M91" s="86"/>
      <c r="N91" s="489"/>
      <c r="O91" s="85"/>
      <c r="P91" s="489"/>
      <c r="Q91" s="493"/>
    </row>
    <row r="92" spans="1:17" s="123" customFormat="1" ht="12.75" thickBot="1" x14ac:dyDescent="0.25">
      <c r="A92" s="20"/>
      <c r="B92" s="484" t="s">
        <v>461</v>
      </c>
      <c r="C92" s="87"/>
      <c r="D92" s="86"/>
      <c r="E92" s="86"/>
      <c r="F92" s="86"/>
      <c r="G92" s="86"/>
      <c r="H92" s="489"/>
      <c r="I92" s="493"/>
      <c r="J92" s="87"/>
      <c r="K92" s="86"/>
      <c r="L92" s="86"/>
      <c r="M92" s="86"/>
      <c r="N92" s="489"/>
      <c r="O92" s="85"/>
      <c r="P92" s="489"/>
      <c r="Q92" s="493"/>
    </row>
    <row r="93" spans="1:17" s="123" customFormat="1" ht="12.75" thickBot="1" x14ac:dyDescent="0.25">
      <c r="A93" s="502" t="s">
        <v>289</v>
      </c>
      <c r="B93" s="503">
        <v>2019</v>
      </c>
      <c r="C93" s="504"/>
      <c r="D93" s="505"/>
      <c r="E93" s="505"/>
      <c r="F93" s="505"/>
      <c r="G93" s="505"/>
      <c r="H93" s="506"/>
      <c r="I93" s="507"/>
      <c r="J93" s="504"/>
      <c r="K93" s="505"/>
      <c r="L93" s="505"/>
      <c r="M93" s="505"/>
      <c r="N93" s="506"/>
      <c r="O93" s="508"/>
      <c r="P93" s="506"/>
      <c r="Q93" s="507"/>
    </row>
    <row r="94" spans="1:17" s="123" customFormat="1" x14ac:dyDescent="0.2">
      <c r="A94" s="19"/>
      <c r="B94" s="484">
        <v>2020</v>
      </c>
      <c r="C94" s="87"/>
      <c r="D94" s="86"/>
      <c r="E94" s="86"/>
      <c r="F94" s="86"/>
      <c r="G94" s="86"/>
      <c r="H94" s="489"/>
      <c r="I94" s="493"/>
      <c r="J94" s="87"/>
      <c r="K94" s="86"/>
      <c r="L94" s="86"/>
      <c r="M94" s="86"/>
      <c r="N94" s="489"/>
      <c r="O94" s="85"/>
      <c r="P94" s="489"/>
      <c r="Q94" s="493"/>
    </row>
    <row r="95" spans="1:17" s="123" customFormat="1" x14ac:dyDescent="0.2">
      <c r="A95" s="20"/>
      <c r="B95" s="484">
        <v>2021</v>
      </c>
      <c r="C95" s="87"/>
      <c r="D95" s="86"/>
      <c r="E95" s="86"/>
      <c r="F95" s="86"/>
      <c r="G95" s="86"/>
      <c r="H95" s="489"/>
      <c r="I95" s="493"/>
      <c r="J95" s="87"/>
      <c r="K95" s="86"/>
      <c r="L95" s="86"/>
      <c r="M95" s="86"/>
      <c r="N95" s="489"/>
      <c r="O95" s="85"/>
      <c r="P95" s="489"/>
      <c r="Q95" s="493"/>
    </row>
    <row r="96" spans="1:17" s="123" customFormat="1" ht="12.75" thickBot="1" x14ac:dyDescent="0.25">
      <c r="A96" s="20"/>
      <c r="B96" s="484" t="s">
        <v>461</v>
      </c>
      <c r="C96" s="87"/>
      <c r="D96" s="86"/>
      <c r="E96" s="86"/>
      <c r="F96" s="86"/>
      <c r="G96" s="86"/>
      <c r="H96" s="489"/>
      <c r="I96" s="493"/>
      <c r="J96" s="87"/>
      <c r="K96" s="86"/>
      <c r="L96" s="86"/>
      <c r="M96" s="86"/>
      <c r="N96" s="489"/>
      <c r="O96" s="85"/>
      <c r="P96" s="489"/>
      <c r="Q96" s="493"/>
    </row>
    <row r="97" spans="1:17" s="123" customFormat="1" ht="12.75" thickBot="1" x14ac:dyDescent="0.25">
      <c r="A97" s="502" t="s">
        <v>290</v>
      </c>
      <c r="B97" s="503">
        <v>2019</v>
      </c>
      <c r="C97" s="504"/>
      <c r="D97" s="505"/>
      <c r="E97" s="505"/>
      <c r="F97" s="505"/>
      <c r="G97" s="505"/>
      <c r="H97" s="506"/>
      <c r="I97" s="507"/>
      <c r="J97" s="504"/>
      <c r="K97" s="505"/>
      <c r="L97" s="505"/>
      <c r="M97" s="505"/>
      <c r="N97" s="506"/>
      <c r="O97" s="508"/>
      <c r="P97" s="506"/>
      <c r="Q97" s="507"/>
    </row>
    <row r="98" spans="1:17" s="123" customFormat="1" x14ac:dyDescent="0.2">
      <c r="A98" s="19"/>
      <c r="B98" s="484">
        <v>2020</v>
      </c>
      <c r="C98" s="87"/>
      <c r="D98" s="86"/>
      <c r="E98" s="86"/>
      <c r="F98" s="86"/>
      <c r="G98" s="86"/>
      <c r="H98" s="489"/>
      <c r="I98" s="493"/>
      <c r="J98" s="87"/>
      <c r="K98" s="86"/>
      <c r="L98" s="86"/>
      <c r="M98" s="86"/>
      <c r="N98" s="489"/>
      <c r="O98" s="85"/>
      <c r="P98" s="489"/>
      <c r="Q98" s="493"/>
    </row>
    <row r="99" spans="1:17" s="123" customFormat="1" x14ac:dyDescent="0.2">
      <c r="A99" s="20"/>
      <c r="B99" s="484">
        <v>2021</v>
      </c>
      <c r="C99" s="87"/>
      <c r="D99" s="86"/>
      <c r="E99" s="86"/>
      <c r="F99" s="86"/>
      <c r="G99" s="86"/>
      <c r="H99" s="489"/>
      <c r="I99" s="493"/>
      <c r="J99" s="87"/>
      <c r="K99" s="86"/>
      <c r="L99" s="86"/>
      <c r="M99" s="86"/>
      <c r="N99" s="489"/>
      <c r="O99" s="85"/>
      <c r="P99" s="489"/>
      <c r="Q99" s="493"/>
    </row>
    <row r="100" spans="1:17" s="123" customFormat="1" ht="12.75" thickBot="1" x14ac:dyDescent="0.25">
      <c r="A100" s="20"/>
      <c r="B100" s="484" t="s">
        <v>461</v>
      </c>
      <c r="C100" s="87"/>
      <c r="D100" s="86"/>
      <c r="E100" s="86"/>
      <c r="F100" s="86"/>
      <c r="G100" s="86"/>
      <c r="H100" s="489"/>
      <c r="I100" s="493"/>
      <c r="J100" s="87"/>
      <c r="K100" s="86"/>
      <c r="L100" s="86"/>
      <c r="M100" s="86"/>
      <c r="N100" s="489"/>
      <c r="O100" s="85"/>
      <c r="P100" s="489"/>
      <c r="Q100" s="493"/>
    </row>
    <row r="101" spans="1:17" s="123" customFormat="1" ht="12.75" thickBot="1" x14ac:dyDescent="0.25">
      <c r="A101" s="502" t="s">
        <v>291</v>
      </c>
      <c r="B101" s="503">
        <v>2019</v>
      </c>
      <c r="C101" s="504"/>
      <c r="D101" s="505"/>
      <c r="E101" s="505"/>
      <c r="F101" s="505"/>
      <c r="G101" s="505"/>
      <c r="H101" s="506"/>
      <c r="I101" s="507"/>
      <c r="J101" s="504"/>
      <c r="K101" s="505"/>
      <c r="L101" s="505"/>
      <c r="M101" s="505"/>
      <c r="N101" s="506"/>
      <c r="O101" s="508"/>
      <c r="P101" s="506"/>
      <c r="Q101" s="507"/>
    </row>
    <row r="102" spans="1:17" s="123" customFormat="1" x14ac:dyDescent="0.2">
      <c r="A102" s="19"/>
      <c r="B102" s="484">
        <v>2020</v>
      </c>
      <c r="C102" s="87"/>
      <c r="D102" s="86"/>
      <c r="E102" s="86"/>
      <c r="F102" s="86"/>
      <c r="G102" s="86"/>
      <c r="H102" s="489"/>
      <c r="I102" s="493"/>
      <c r="J102" s="87"/>
      <c r="K102" s="86"/>
      <c r="L102" s="86"/>
      <c r="M102" s="86"/>
      <c r="N102" s="489"/>
      <c r="O102" s="85"/>
      <c r="P102" s="489"/>
      <c r="Q102" s="493"/>
    </row>
    <row r="103" spans="1:17" s="123" customFormat="1" x14ac:dyDescent="0.2">
      <c r="A103" s="20"/>
      <c r="B103" s="484">
        <v>2021</v>
      </c>
      <c r="C103" s="87"/>
      <c r="D103" s="86"/>
      <c r="E103" s="86"/>
      <c r="F103" s="86"/>
      <c r="G103" s="86"/>
      <c r="H103" s="489"/>
      <c r="I103" s="493"/>
      <c r="J103" s="87"/>
      <c r="K103" s="86"/>
      <c r="L103" s="86"/>
      <c r="M103" s="86"/>
      <c r="N103" s="489"/>
      <c r="O103" s="85"/>
      <c r="P103" s="489"/>
      <c r="Q103" s="493"/>
    </row>
    <row r="104" spans="1:17" s="123" customFormat="1" ht="12.75" thickBot="1" x14ac:dyDescent="0.25">
      <c r="A104" s="20"/>
      <c r="B104" s="484" t="s">
        <v>461</v>
      </c>
      <c r="C104" s="87"/>
      <c r="D104" s="86"/>
      <c r="E104" s="86"/>
      <c r="F104" s="86"/>
      <c r="G104" s="86"/>
      <c r="H104" s="489"/>
      <c r="I104" s="493"/>
      <c r="J104" s="87"/>
      <c r="K104" s="86"/>
      <c r="L104" s="86"/>
      <c r="M104" s="86"/>
      <c r="N104" s="489"/>
      <c r="O104" s="85"/>
      <c r="P104" s="489"/>
      <c r="Q104" s="493"/>
    </row>
    <row r="105" spans="1:17" s="123" customFormat="1" ht="12.75" thickBot="1" x14ac:dyDescent="0.25">
      <c r="A105" s="502" t="s">
        <v>0</v>
      </c>
      <c r="B105" s="503">
        <v>2019</v>
      </c>
      <c r="C105" s="504"/>
      <c r="D105" s="505"/>
      <c r="E105" s="505"/>
      <c r="F105" s="505"/>
      <c r="G105" s="505"/>
      <c r="H105" s="506"/>
      <c r="I105" s="507"/>
      <c r="J105" s="504"/>
      <c r="K105" s="505"/>
      <c r="L105" s="505"/>
      <c r="M105" s="505"/>
      <c r="N105" s="506"/>
      <c r="O105" s="508"/>
      <c r="P105" s="506"/>
      <c r="Q105" s="507"/>
    </row>
    <row r="106" spans="1:17" s="123" customFormat="1" x14ac:dyDescent="0.2">
      <c r="A106" s="19"/>
      <c r="B106" s="484">
        <v>2020</v>
      </c>
      <c r="C106" s="87"/>
      <c r="D106" s="86"/>
      <c r="E106" s="86"/>
      <c r="F106" s="86"/>
      <c r="G106" s="86"/>
      <c r="H106" s="489"/>
      <c r="I106" s="493"/>
      <c r="J106" s="87"/>
      <c r="K106" s="86"/>
      <c r="L106" s="86"/>
      <c r="M106" s="86"/>
      <c r="N106" s="489"/>
      <c r="O106" s="85"/>
      <c r="P106" s="489"/>
      <c r="Q106" s="493"/>
    </row>
    <row r="107" spans="1:17" s="123" customFormat="1" x14ac:dyDescent="0.2">
      <c r="A107" s="20"/>
      <c r="B107" s="484">
        <v>2021</v>
      </c>
      <c r="C107" s="87"/>
      <c r="D107" s="86"/>
      <c r="E107" s="86"/>
      <c r="F107" s="86"/>
      <c r="G107" s="86"/>
      <c r="H107" s="489"/>
      <c r="I107" s="493"/>
      <c r="J107" s="87"/>
      <c r="K107" s="86"/>
      <c r="L107" s="86"/>
      <c r="M107" s="86"/>
      <c r="N107" s="489"/>
      <c r="O107" s="85"/>
      <c r="P107" s="489"/>
      <c r="Q107" s="493"/>
    </row>
    <row r="108" spans="1:17" s="123" customFormat="1" ht="12.75" thickBot="1" x14ac:dyDescent="0.25">
      <c r="A108" s="72"/>
      <c r="B108" s="99" t="s">
        <v>461</v>
      </c>
      <c r="C108" s="485"/>
      <c r="D108" s="486"/>
      <c r="E108" s="486"/>
      <c r="F108" s="486"/>
      <c r="G108" s="486"/>
      <c r="H108" s="490"/>
      <c r="I108" s="494"/>
      <c r="J108" s="485"/>
      <c r="K108" s="486"/>
      <c r="L108" s="486"/>
      <c r="M108" s="486"/>
      <c r="N108" s="490"/>
      <c r="O108" s="495"/>
      <c r="P108" s="490"/>
      <c r="Q108" s="494"/>
    </row>
  </sheetData>
  <mergeCells count="5">
    <mergeCell ref="A3:A4"/>
    <mergeCell ref="C3:I3"/>
    <mergeCell ref="J3:N3"/>
    <mergeCell ref="O3:P3"/>
    <mergeCell ref="B3:B4"/>
  </mergeCells>
  <phoneticPr fontId="0" type="noConversion"/>
  <printOptions horizontalCentered="1"/>
  <pageMargins left="0.25" right="0.25" top="0.75" bottom="0.61" header="0.3" footer="0.3"/>
  <pageSetup paperSize="9" scale="48" orientation="portrait" r:id="rId1"/>
  <headerFooter alignWithMargins="0">
    <oddHeader xml:space="preserve">&amp;C&amp;"Arial,Negrita"&amp;18PROYECTO DE PRESUPUESTO 2021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17</vt:i4>
      </vt:variant>
    </vt:vector>
  </HeadingPairs>
  <TitlesOfParts>
    <vt:vector size="38" baseType="lpstr">
      <vt:lpstr>Índice</vt:lpstr>
      <vt:lpstr>F-01</vt:lpstr>
      <vt:lpstr>F-02</vt:lpstr>
      <vt:lpstr>F-03</vt:lpstr>
      <vt:lpstr>F-04</vt:lpstr>
      <vt:lpstr>F-05</vt:lpstr>
      <vt:lpstr>F-06</vt:lpstr>
      <vt:lpstr>F-07</vt:lpstr>
      <vt:lpstr>F-08</vt:lpstr>
      <vt:lpstr>F-09</vt:lpstr>
      <vt:lpstr>F-10</vt:lpstr>
      <vt:lpstr>F-11</vt:lpstr>
      <vt:lpstr>F-12</vt:lpstr>
      <vt:lpstr>F-13</vt:lpstr>
      <vt:lpstr>F-14</vt:lpstr>
      <vt:lpstr>F-15</vt:lpstr>
      <vt:lpstr>F-16</vt:lpstr>
      <vt:lpstr>F-17</vt:lpstr>
      <vt:lpstr>F-18</vt:lpstr>
      <vt:lpstr>Hoja2</vt:lpstr>
      <vt:lpstr>Hoja1</vt:lpstr>
      <vt:lpstr>'F-01'!Área_de_impresión</vt:lpstr>
      <vt:lpstr>'F-06'!Área_de_impresión</vt:lpstr>
      <vt:lpstr>'F-07'!Área_de_impresión</vt:lpstr>
      <vt:lpstr>'F-08'!Área_de_impresión</vt:lpstr>
      <vt:lpstr>'F-09'!Área_de_impresión</vt:lpstr>
      <vt:lpstr>'F-10'!Área_de_impresión</vt:lpstr>
      <vt:lpstr>'F-11'!Área_de_impresión</vt:lpstr>
      <vt:lpstr>'F-12'!Área_de_impresión</vt:lpstr>
      <vt:lpstr>'F-13'!Área_de_impresión</vt:lpstr>
      <vt:lpstr>'F-14'!Área_de_impresión</vt:lpstr>
      <vt:lpstr>'F-15'!Área_de_impresión</vt:lpstr>
      <vt:lpstr>'F-16'!Área_de_impresión</vt:lpstr>
      <vt:lpstr>'F-17'!Área_de_impresión</vt:lpstr>
      <vt:lpstr>'F-18'!Área_de_impresión</vt:lpstr>
      <vt:lpstr>Índice!Área_de_impresión</vt:lpstr>
      <vt:lpstr>'F-01'!Títulos_a_imprimir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2020-09-15T18:07:22Z</cp:lastPrinted>
  <dcterms:created xsi:type="dcterms:W3CDTF">1998-08-20T20:27:58Z</dcterms:created>
  <dcterms:modified xsi:type="dcterms:W3CDTF">2020-09-15T23:12:43Z</dcterms:modified>
</cp:coreProperties>
</file>