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tabRatio="825" activeTab="9"/>
  </bookViews>
  <sheets>
    <sheet name="Índice" sheetId="1" r:id="rId1"/>
    <sheet name="F-01" sheetId="2" r:id="rId2"/>
    <sheet name="F-02" sheetId="3" r:id="rId3"/>
    <sheet name="F-03" sheetId="4" r:id="rId4"/>
    <sheet name="F-04" sheetId="5" r:id="rId5"/>
    <sheet name="F-05" sheetId="6" r:id="rId6"/>
    <sheet name="F-06" sheetId="7" r:id="rId7"/>
    <sheet name="F-07" sheetId="8" r:id="rId8"/>
    <sheet name="F-08" sheetId="9" r:id="rId9"/>
    <sheet name="F-09" sheetId="10" r:id="rId10"/>
    <sheet name="F-10" sheetId="11" r:id="rId11"/>
    <sheet name="F-11" sheetId="12" r:id="rId12"/>
    <sheet name="F-12" sheetId="13" r:id="rId13"/>
    <sheet name="F-13" sheetId="14" r:id="rId14"/>
    <sheet name="F-14" sheetId="15" r:id="rId15"/>
    <sheet name="F-15" sheetId="16" r:id="rId16"/>
    <sheet name="F-16" sheetId="17" r:id="rId17"/>
    <sheet name="F-17" sheetId="18" r:id="rId18"/>
    <sheet name="F-18" sheetId="19" r:id="rId19"/>
    <sheet name="Hoja2" sheetId="20" r:id="rId20"/>
    <sheet name="Hoja1" sheetId="21" state="hidden" r:id="rId21"/>
  </sheets>
  <definedNames>
    <definedName name="_xlnm.Print_Area" localSheetId="1">'F-01'!$A$1:$N$18</definedName>
    <definedName name="_xlnm.Print_Area" localSheetId="6">'F-06'!$A$1:$N$51</definedName>
    <definedName name="_xlnm.Print_Area" localSheetId="7">'F-07'!$A$1:$Q$25</definedName>
    <definedName name="_xlnm.Print_Area" localSheetId="8">'F-08'!$A$1:$R$109</definedName>
    <definedName name="_xlnm.Print_Area" localSheetId="9">'F-09'!$A$1:$BP$42</definedName>
    <definedName name="_xlnm.Print_Area" localSheetId="10">'F-10'!$A$1:$I$24</definedName>
    <definedName name="_xlnm.Print_Area" localSheetId="11">'F-11'!$A$1:$AI$70</definedName>
    <definedName name="_xlnm.Print_Area" localSheetId="12">'F-12'!$A$1:$J$41</definedName>
    <definedName name="_xlnm.Print_Area" localSheetId="13">'F-13'!$A$1:$N$28</definedName>
    <definedName name="_xlnm.Print_Area" localSheetId="14">'F-14'!$A$1:$J$27</definedName>
    <definedName name="_xlnm.Print_Area" localSheetId="15">'F-15'!$A$1:$H$21</definedName>
    <definedName name="_xlnm.Print_Area" localSheetId="16">'F-16'!$A$1:$H$28</definedName>
    <definedName name="_xlnm.Print_Area" localSheetId="17">'F-17'!$A$1:$P$19</definedName>
    <definedName name="_xlnm.Print_Area" localSheetId="18">'F-18'!$A$1:$L$19</definedName>
    <definedName name="_xlnm.Print_Area" localSheetId="0">'Índice'!$A$1:$E$35</definedName>
    <definedName name="dd" localSheetId="2">#REF!</definedName>
    <definedName name="dd" localSheetId="3">#REF!</definedName>
    <definedName name="dd" localSheetId="5">#REF!</definedName>
    <definedName name="dd">#REF!</definedName>
    <definedName name="DIRECREC" localSheetId="1">#REF!</definedName>
    <definedName name="DIRECREC" localSheetId="2">#REF!</definedName>
    <definedName name="DIRECREC" localSheetId="3">#REF!</definedName>
    <definedName name="DIRECREC" localSheetId="5">#REF!</definedName>
    <definedName name="DIRECREC" localSheetId="6">#REF!</definedName>
    <definedName name="DIRECREC" localSheetId="9">#REF!</definedName>
    <definedName name="DIRECREC" localSheetId="18">#REF!</definedName>
    <definedName name="DIRECREC">#REF!</definedName>
    <definedName name="DONAC" localSheetId="1">#REF!</definedName>
    <definedName name="DONAC" localSheetId="2">#REF!</definedName>
    <definedName name="DONAC" localSheetId="3">#REF!</definedName>
    <definedName name="DONAC" localSheetId="5">#REF!</definedName>
    <definedName name="DONAC" localSheetId="6">#REF!</definedName>
    <definedName name="DONAC" localSheetId="9">#REF!</definedName>
    <definedName name="DONAC" localSheetId="18">#REF!</definedName>
    <definedName name="DONAC">#REF!</definedName>
    <definedName name="EE" localSheetId="2">#REF!</definedName>
    <definedName name="EE" localSheetId="3">#REF!</definedName>
    <definedName name="EE" localSheetId="5">#REF!</definedName>
    <definedName name="EE">#REF!</definedName>
    <definedName name="RECORD" localSheetId="1">#REF!</definedName>
    <definedName name="RECORD" localSheetId="2">#REF!</definedName>
    <definedName name="RECORD" localSheetId="3">#REF!</definedName>
    <definedName name="RECORD" localSheetId="5">#REF!</definedName>
    <definedName name="RECORD" localSheetId="6">#REF!</definedName>
    <definedName name="RECORD" localSheetId="9">#REF!</definedName>
    <definedName name="RECORD" localSheetId="18">#REF!</definedName>
    <definedName name="RECORD">#REF!</definedName>
    <definedName name="RECPUB" localSheetId="1">#REF!</definedName>
    <definedName name="RECPUB" localSheetId="2">#REF!</definedName>
    <definedName name="RECPUB" localSheetId="3">#REF!</definedName>
    <definedName name="RECPUB" localSheetId="5">#REF!</definedName>
    <definedName name="RECPUB" localSheetId="6">#REF!</definedName>
    <definedName name="RECPUB" localSheetId="9">#REF!</definedName>
    <definedName name="RECPUB" localSheetId="18">#REF!</definedName>
    <definedName name="RECPUB">#REF!</definedName>
    <definedName name="_xlnm.Print_Titles" localSheetId="1">'F-01'!$3:$3</definedName>
    <definedName name="_xlnm.Print_Titles" localSheetId="0">'Índice'!$1:$1</definedName>
    <definedName name="XPRINT" localSheetId="1">#REF!</definedName>
    <definedName name="XPRINT" localSheetId="2">#REF!</definedName>
    <definedName name="XPRINT" localSheetId="3">#REF!</definedName>
    <definedName name="XPRINT" localSheetId="5">#REF!</definedName>
    <definedName name="XPRINT" localSheetId="6">#REF!</definedName>
    <definedName name="XPRINT" localSheetId="9">#REF!</definedName>
    <definedName name="XPRINT" localSheetId="18">#REF!</definedName>
    <definedName name="XPRINT">#REF!</definedName>
    <definedName name="XPRINT2" localSheetId="1">#REF!</definedName>
    <definedName name="XPRINT2" localSheetId="2">#REF!</definedName>
    <definedName name="XPRINT2" localSheetId="3">#REF!</definedName>
    <definedName name="XPRINT2" localSheetId="5">#REF!</definedName>
    <definedName name="XPRINT2" localSheetId="6">#REF!</definedName>
    <definedName name="XPRINT2" localSheetId="9">#REF!</definedName>
    <definedName name="XPRINT2" localSheetId="18">#REF!</definedName>
    <definedName name="XPRINT2">#REF!</definedName>
    <definedName name="XPRINT3" localSheetId="1">#REF!</definedName>
    <definedName name="XPRINT3" localSheetId="2">#REF!</definedName>
    <definedName name="XPRINT3" localSheetId="3">#REF!</definedName>
    <definedName name="XPRINT3" localSheetId="5">#REF!</definedName>
    <definedName name="XPRINT3" localSheetId="6">#REF!</definedName>
    <definedName name="XPRINT3" localSheetId="9">#REF!</definedName>
    <definedName name="XPRINT3" localSheetId="18">#REF!</definedName>
    <definedName name="XPRINT3">#REF!</definedName>
    <definedName name="XPRINT4" localSheetId="1">#REF!</definedName>
    <definedName name="XPRINT4" localSheetId="2">#REF!</definedName>
    <definedName name="XPRINT4" localSheetId="3">#REF!</definedName>
    <definedName name="XPRINT4" localSheetId="5">#REF!</definedName>
    <definedName name="XPRINT4" localSheetId="6">#REF!</definedName>
    <definedName name="XPRINT4" localSheetId="9">#REF!</definedName>
    <definedName name="XPRINT4" localSheetId="18">#REF!</definedName>
    <definedName name="XPRINT4">#REF!</definedName>
  </definedNames>
  <calcPr fullCalcOnLoad="1"/>
</workbook>
</file>

<file path=xl/comments2.xml><?xml version="1.0" encoding="utf-8"?>
<comments xmlns="http://schemas.openxmlformats.org/spreadsheetml/2006/main">
  <authors>
    <author>pcuba</author>
  </authors>
  <commentList>
    <comment ref="D3" authorId="0">
      <text>
        <r>
          <rPr>
            <sz val="8"/>
            <rFont val="Tahoma"/>
            <family val="2"/>
          </rPr>
          <t xml:space="preserve">
Nombre del Indicador</t>
        </r>
      </text>
    </comment>
  </commentList>
</comments>
</file>

<file path=xl/sharedStrings.xml><?xml version="1.0" encoding="utf-8"?>
<sst xmlns="http://schemas.openxmlformats.org/spreadsheetml/2006/main" count="1059" uniqueCount="633">
  <si>
    <t>TOTAL</t>
  </si>
  <si>
    <t>RECURSOS PUBLICOS</t>
  </si>
  <si>
    <t>MONTO</t>
  </si>
  <si>
    <t>F-8</t>
  </si>
  <si>
    <t>PROFESIONALES</t>
  </si>
  <si>
    <t>TECNICOS</t>
  </si>
  <si>
    <t>AUXILIARES</t>
  </si>
  <si>
    <t>DIRECTIVOS/FUNCIONARIOS</t>
  </si>
  <si>
    <t>FUENTE DE FINANCIAMIENTO</t>
  </si>
  <si>
    <t xml:space="preserve"> REMUNERATIVA</t>
  </si>
  <si>
    <t>CATEGORIA</t>
  </si>
  <si>
    <t>PEA</t>
  </si>
  <si>
    <t>F-1</t>
  </si>
  <si>
    <t>SPA</t>
  </si>
  <si>
    <t>SPE</t>
  </si>
  <si>
    <t>STA</t>
  </si>
  <si>
    <t>STE</t>
  </si>
  <si>
    <t>SAA</t>
  </si>
  <si>
    <t>SAE</t>
  </si>
  <si>
    <t>S/.</t>
  </si>
  <si>
    <t>Est. %</t>
  </si>
  <si>
    <t>EST. %</t>
  </si>
  <si>
    <t>GASTOS CORRIENTES */</t>
  </si>
  <si>
    <t>TOTAL (A)</t>
  </si>
  <si>
    <t>OTROS</t>
  </si>
  <si>
    <t>COSTO ANUAL</t>
  </si>
  <si>
    <t>OBLIGACIONES DEL EMPLEADOR (CARGAS SOCIALES)</t>
  </si>
  <si>
    <t>GASTOS VARIABLES Y OCASIONALES</t>
  </si>
  <si>
    <t>COMBUSTIBLE Y LUBRICANTES</t>
  </si>
  <si>
    <t>SERVICIOS NO PERSONALES</t>
  </si>
  <si>
    <t>PROPINAS</t>
  </si>
  <si>
    <t>BIENES DISTRIBUCION GRATUITA</t>
  </si>
  <si>
    <t>PASAJES Y GASTOS DE TRANSPORTE</t>
  </si>
  <si>
    <t>CONTRATACION CON EMPRESAS DE SERVICIOS</t>
  </si>
  <si>
    <t>TRANSFERENCIAS CAFAE</t>
  </si>
  <si>
    <t>RUBROS</t>
  </si>
  <si>
    <t>OTROS SERVICIOS DE TERCEROS</t>
  </si>
  <si>
    <t>BIENES DE CONSUMO</t>
  </si>
  <si>
    <t>ALIMENTOS DE PERSONAS</t>
  </si>
  <si>
    <t>TARIFAS DE SERVICIOS GENERALES</t>
  </si>
  <si>
    <t>OTROS (DETALLAR)</t>
  </si>
  <si>
    <t>SEGUROS</t>
  </si>
  <si>
    <t>VIATICOS Y ASIGNACIONES</t>
  </si>
  <si>
    <t>NUEVOS SOLES</t>
  </si>
  <si>
    <t xml:space="preserve">SERVICIO DE CONSULTORIA </t>
  </si>
  <si>
    <t>CONSULTORIAS</t>
  </si>
  <si>
    <t xml:space="preserve">TOTAL </t>
  </si>
  <si>
    <t>1. RECURSOS ORDINARIOS</t>
  </si>
  <si>
    <t>2. RECURSOS DIRECTAM. RECAUD.</t>
  </si>
  <si>
    <t>3.- RECURSOS OPERACIONES</t>
  </si>
  <si>
    <t>4. DONACIONES Y TRANSFERENCIAS</t>
  </si>
  <si>
    <t>5. RECURSOS DETERMINADOS</t>
  </si>
  <si>
    <t xml:space="preserve">    - CONTRIBUCIONES A FONDOS</t>
  </si>
  <si>
    <t xml:space="preserve">    - FONDO DE COMPENCIÓN MUNICIPAL</t>
  </si>
  <si>
    <t xml:space="preserve">    - IMPUESTOS MUNICIPALES</t>
  </si>
  <si>
    <t xml:space="preserve">    - CANON  Y  SOBRECANON, REGALIAS</t>
  </si>
  <si>
    <t xml:space="preserve">       Y PARTICIPACIONES</t>
  </si>
  <si>
    <t>TOTAL    (*)</t>
  </si>
  <si>
    <t>OTROS (ESPECIFICAR) (**)</t>
  </si>
  <si>
    <t>(PIA) = Presupuesto Institucional de Apertura</t>
  </si>
  <si>
    <t>TIPO DE ESTUDIO Y/O INFORME (*)</t>
  </si>
  <si>
    <t>(*) EL PRODUCTO QUE SE ADQUIERE</t>
  </si>
  <si>
    <t>NIVELES REMUNERATIVOS</t>
  </si>
  <si>
    <t>(1)</t>
  </si>
  <si>
    <t>(2)</t>
  </si>
  <si>
    <t>(3)</t>
  </si>
  <si>
    <t>(4)</t>
  </si>
  <si>
    <t>(5)</t>
  </si>
  <si>
    <t>(6)</t>
  </si>
  <si>
    <t>CARRERA ADMINISTRATIVA</t>
  </si>
  <si>
    <t>……</t>
  </si>
  <si>
    <t>ASISTENCIALES NO PROFESIONALES DE LA SALUD</t>
  </si>
  <si>
    <t>LEY DEL PROFESORADO</t>
  </si>
  <si>
    <t>CARRERA MEDICA Y PROFESIONALES  DE LA SALUD</t>
  </si>
  <si>
    <t>CARRERA JUDICIAL</t>
  </si>
  <si>
    <t>LEY UNIVERSITARIA</t>
  </si>
  <si>
    <t>LEY DEL SERVICIO DIPLOMATICO</t>
  </si>
  <si>
    <t>PERSONAL MILITAR Y POLICIAL</t>
  </si>
  <si>
    <t xml:space="preserve">OBREROS </t>
  </si>
  <si>
    <t>SERUMISTAS</t>
  </si>
  <si>
    <t xml:space="preserve">     ANIMADORES</t>
  </si>
  <si>
    <t xml:space="preserve">     ………….</t>
  </si>
  <si>
    <t xml:space="preserve">    INTERNOS DE MEDICINA HUMANA Y ODONTOLOGIA</t>
  </si>
  <si>
    <t xml:space="preserve">    SERVICIOS NO PERSONAL </t>
  </si>
  <si>
    <t xml:space="preserve">    PROYECTOS DE INVERSION</t>
  </si>
  <si>
    <t>NOTAS</t>
  </si>
  <si>
    <t xml:space="preserve">(1) PEA: </t>
  </si>
  <si>
    <t xml:space="preserve">(2) REMUNERACION: </t>
  </si>
  <si>
    <t xml:space="preserve">SE CONSIGNARA LA REMUNERACION MENSUAL PROMEDIO DE UN SERVIDOR EN CADA NIVEL DE LA CARRERA PUBLICA SEGUN CORRESPONDA </t>
  </si>
  <si>
    <t xml:space="preserve">(3) CAFAE: </t>
  </si>
  <si>
    <t xml:space="preserve">SE CONSIGNARA EL  INCENTIVO LABORAL  MENSUAL PROMEDIO QUE POR DISPOSICION EXPRESA SE LE OTORGUE A UN SERVIDOR EN CADA NIVEL SEGUN CORRESPONDA </t>
  </si>
  <si>
    <t xml:space="preserve">(4) AETA: </t>
  </si>
  <si>
    <t xml:space="preserve">SOLO APLICABLE AL SECTOR SALUD. SE CONSIGNARA LA ASIGNACION EXTRAORDINARIA POR TRABAJO ASISTENCIAL  MENSUAL PROMEDIO DE UN SERVIDOR EN CADA NIVEL </t>
  </si>
  <si>
    <t xml:space="preserve">SEGUN CORRESPONDA </t>
  </si>
  <si>
    <t xml:space="preserve">(5) OTROS BENEFICIOS - ASIGNACION MENSUAL </t>
  </si>
  <si>
    <t xml:space="preserve">RUBROS ANTERIORES . EN HOJA INDEPENDIENTES SE DETALLARA CADA CONCEPTO Y MONTO, ASI COMO LA DISPOSICION EXPRESA QUE LOS AUTORICE Y LA PERIODICIDAD CON QUE </t>
  </si>
  <si>
    <t xml:space="preserve">SE OTORGA . DEBERA DETALLAR POR CADA CONCEPTO ASI COMO LA DISPOSICION EXPRESA QUE LOS AUTORICE Y LA PERIODICIDAD CON QUE SE OTORGA (MENSUAL, BIMENSUAL, </t>
  </si>
  <si>
    <t>TRIMESTRAL , CUATRIMENSUAL)</t>
  </si>
  <si>
    <t>(7)</t>
  </si>
  <si>
    <t>ADQUISICIONES/CONTRATACIONES/OBRAS</t>
  </si>
  <si>
    <t>FECHA PROG. CONV.</t>
  </si>
  <si>
    <t xml:space="preserve">    - OTROS (ESPECIFICAR)</t>
  </si>
  <si>
    <t>TOTAL SECTOR</t>
  </si>
  <si>
    <t>PROYECTO</t>
  </si>
  <si>
    <t>CODIGO SNIP</t>
  </si>
  <si>
    <t>TIPO DE PROCESO DE SELECCIÓN</t>
  </si>
  <si>
    <t>ADQUISICIÓN</t>
  </si>
  <si>
    <t>OBSERVACIONES</t>
  </si>
  <si>
    <t>ESTADO DEL PROCESO</t>
  </si>
  <si>
    <t>PART. %</t>
  </si>
  <si>
    <t xml:space="preserve">       OFICIALES DE CREDITO</t>
  </si>
  <si>
    <t>SERVICIO DE DEUDA</t>
  </si>
  <si>
    <t>(**) PNUD, BONOS, etc.</t>
  </si>
  <si>
    <t xml:space="preserve"> </t>
  </si>
  <si>
    <t>FAG</t>
  </si>
  <si>
    <t>TIPO DE CONTRATO</t>
  </si>
  <si>
    <t>PNUD</t>
  </si>
  <si>
    <t>CAS</t>
  </si>
  <si>
    <t>SNP</t>
  </si>
  <si>
    <t>…</t>
  </si>
  <si>
    <t>PLIEGO</t>
  </si>
  <si>
    <t>UNIDAD EJECUTORA</t>
  </si>
  <si>
    <t xml:space="preserve">OTROS </t>
  </si>
  <si>
    <t>FUNCIÓN DESEMPEÑADA</t>
  </si>
  <si>
    <t>SUB TOTAL GASTOS CORRIENTES</t>
  </si>
  <si>
    <t>SUB TOTAL GASTOS DE CAPITAL</t>
  </si>
  <si>
    <t>SUB TOTAL SERVICIO DE DEUDA</t>
  </si>
  <si>
    <t>GASTOS DE CAPITAL</t>
  </si>
  <si>
    <t>1: Reserva de Contingencia</t>
  </si>
  <si>
    <t>2: Personal y Obligaciones Sociales</t>
  </si>
  <si>
    <t>3: Pensiones y Prestaciones Sociales</t>
  </si>
  <si>
    <t>4: Bienes y Servicios</t>
  </si>
  <si>
    <t>5: Donaciones y Transferencias</t>
  </si>
  <si>
    <t>6: Otros Gastos</t>
  </si>
  <si>
    <t>7: Donaciones y Transferencias</t>
  </si>
  <si>
    <t>8: Otros Gastos</t>
  </si>
  <si>
    <t>9: Adquisiciones de Activos No Financieros</t>
  </si>
  <si>
    <t>10: Adquisiciones de Activos Financieros</t>
  </si>
  <si>
    <t>11: Servicio de la Deuda</t>
  </si>
  <si>
    <t>GASTOS CORRIENTES</t>
  </si>
  <si>
    <t>TRIMESTRAL , CUATRIMENSUAL  O SIN PERIODICIDAD)</t>
  </si>
  <si>
    <t>(8)</t>
  </si>
  <si>
    <t>SUB TOTAL OTROS BENEFICIOS ... (no, mensuales, monto anual)</t>
  </si>
  <si>
    <t>ESPECIALIDAD (**)</t>
  </si>
  <si>
    <t>(**) LA ESPECIALIDAD TOMANDO ENCUENTA HACIENDO REFERENCIA UNA O MAS DE LAS 25 FUNCIONES DEL CLASIFICADOR FUNCIONAL PROGRAMATICO</t>
  </si>
  <si>
    <t xml:space="preserve">CONTRAPRESTACIÓN MENSUAL </t>
  </si>
  <si>
    <t>FUNCIONES</t>
  </si>
  <si>
    <t>PPTO (PIA)</t>
  </si>
  <si>
    <t>1 Legislativa</t>
  </si>
  <si>
    <t>2 Relaciones Exteriores</t>
  </si>
  <si>
    <t>3 Planeam. Gestión y Reserva</t>
  </si>
  <si>
    <t>Decreto Legislativo 728 (Regimen Privado)</t>
  </si>
  <si>
    <t>DNI</t>
  </si>
  <si>
    <t>Apellidos y Nombres</t>
  </si>
  <si>
    <t>Numero de contratos o renovaciones</t>
  </si>
  <si>
    <t>Meses Ejecutados</t>
  </si>
  <si>
    <t>Monto Ejecutado</t>
  </si>
  <si>
    <t>Titulo Profesióonal, Técncio o Capacitación Ocupacional</t>
  </si>
  <si>
    <t>Fuente de Información</t>
  </si>
  <si>
    <t>7: Donaciones y Transferencias (de capital)</t>
  </si>
  <si>
    <t>5: Donaciones y Transferencias (corrientes)</t>
  </si>
  <si>
    <t>6: Otros Gastos (corrientes)</t>
  </si>
  <si>
    <t>8: Otros Gastos (de capital)</t>
  </si>
  <si>
    <t>TOTAL GASTOS UNIDAD EJECUTORA / ENTIDAD PÚBLICA</t>
  </si>
  <si>
    <t>CONTRATANTE</t>
  </si>
  <si>
    <t>CONTRATADO</t>
  </si>
  <si>
    <t>COSTO TOTAL EN PLANILLAS (*)</t>
  </si>
  <si>
    <t>Profesión</t>
  </si>
  <si>
    <t>Grado Academico</t>
  </si>
  <si>
    <t>PEA / Beneficiarios</t>
  </si>
  <si>
    <t>REMUNERACION MENSUAL (cada persona)</t>
  </si>
  <si>
    <t>CAFAE MENSUL (cada persona)</t>
  </si>
  <si>
    <t>AETA MENSUAL (cada persona)</t>
  </si>
  <si>
    <t>OTROS INGRESOS MENSUAL (cada persona)</t>
  </si>
  <si>
    <t>SUB TOTAL INGRESOS MENSUALES (cada persona)</t>
  </si>
  <si>
    <t>AGUINALDOS, GRAFICACIONES Y ESCOLARIDAD (anual cada persona)</t>
  </si>
  <si>
    <r>
      <rPr>
        <b/>
        <sz val="9"/>
        <rFont val="Arial"/>
        <family val="2"/>
      </rPr>
      <t xml:space="preserve">LAS COLUMNAS COMO SEAN NECESARIAS, </t>
    </r>
    <r>
      <rPr>
        <sz val="9"/>
        <rFont val="Arial"/>
        <family val="2"/>
      </rPr>
      <t xml:space="preserve">SE CONSIGNARA LOS OTROS BENEFICIOS - ASIGNACIONES MENSUALES PERIODICOS  DE UN SERVIDOR EN CADA NIVEL SEGÚN CORRESPONDA NO CONSIGNADO EN LOS </t>
    </r>
  </si>
  <si>
    <r>
      <rPr>
        <b/>
        <sz val="9"/>
        <rFont val="Arial"/>
        <family val="2"/>
      </rPr>
      <t xml:space="preserve">LAS COLUMNAS COMO SEAN NECESARIAS, </t>
    </r>
    <r>
      <rPr>
        <sz val="9"/>
        <rFont val="Arial"/>
        <family val="2"/>
      </rPr>
      <t xml:space="preserve">SE CONSIGNARA LOS OTROS BENEFICIOS - ASIGNACIONES PERIODICOS O NO PERIODICAS DE UN SERVIDOR EN CADA NIVEL SEGÚN CORRESPONDA NO CONSIGNADO EN LOS </t>
    </r>
  </si>
  <si>
    <t>(9)</t>
  </si>
  <si>
    <t>TOTAL INGRESO ANUAL PEA</t>
  </si>
  <si>
    <t>TOTAL INGRESOS ANUAL POR PERSONA</t>
  </si>
  <si>
    <t>MONTO ANUAL</t>
  </si>
  <si>
    <t>(10)</t>
  </si>
  <si>
    <t>DIFERENCIA INGRESO ANUAL PEA</t>
  </si>
  <si>
    <t xml:space="preserve">DIFERENCIA INGRESO ANUAL POR PERSONAL </t>
  </si>
  <si>
    <t>SE CONSIGNARA EL NUMERO TOTAL DE PERSONAL ACTIVO ( NOMBRADO Y CONTRATADO) SEGÚN EL PRESUPUESTO ANILITOCO DE PERSONAL (PAP) APROBADO</t>
  </si>
  <si>
    <t>(**) Recursos Públicos / Recursos Ordinarios / Recursos Directamente Recaudados / Donaciones  y  Transferencias / Operaciones Oficiales de Crédito/ Recursos Determinados</t>
  </si>
  <si>
    <t>SECTOR O GOB. REGIONAL:</t>
  </si>
  <si>
    <t>FECHA DE SUSCRIPCION DEL CONTRATO</t>
  </si>
  <si>
    <t>FECHA DE VENCIMIENTO DEL PLAZO</t>
  </si>
  <si>
    <t>PLAZO DE EJEUCION DE OBRAS</t>
  </si>
  <si>
    <t>AMPLIACION DE PLAZO</t>
  </si>
  <si>
    <t>FECHA DE VENCIMIENTO DE PLAZO</t>
  </si>
  <si>
    <t>FECHA DE ENTREGA</t>
  </si>
  <si>
    <t>FECHA DE CONFORMIDAD DE OBRA</t>
  </si>
  <si>
    <t>VESTUARIO</t>
  </si>
  <si>
    <t>BONOS POR FUNCION JURIDICCIONAL Y FISCAL</t>
  </si>
  <si>
    <t>ESCOLARIDAD, AGUINALDO Y GRATIFICACIONES</t>
  </si>
  <si>
    <t>BONIFICACIÓN EXTRAORDINARIA (INACEPTACIÓN DE GRATIFICACIONES)</t>
  </si>
  <si>
    <t>DIETAS</t>
  </si>
  <si>
    <t>RETRIBUCIONES EN BIENES</t>
  </si>
  <si>
    <t>MOVILIDAD PARA TRASLADO DE TRABAJADORES</t>
  </si>
  <si>
    <t>PRODUCTIVIDAD</t>
  </si>
  <si>
    <t>SEGUROS (ESPECIFICAR)</t>
  </si>
  <si>
    <t>GASTOS POR ESTACIONAMIENTO DE VEHICULOS</t>
  </si>
  <si>
    <t>DIETA DE DIRECTORIO</t>
  </si>
  <si>
    <t>OTROS INGRESOS NO MENSUALES 
(anual cada personal)</t>
  </si>
  <si>
    <t>INCENTIVOS O PRODUCTIVIDAD (cada persona)</t>
  </si>
  <si>
    <t>MOVILIDAD</t>
  </si>
  <si>
    <t>RACIONAMIENTO</t>
  </si>
  <si>
    <t>BONOS</t>
  </si>
  <si>
    <t>(10) SUB TOTAL</t>
  </si>
  <si>
    <t>SUMATORIA DE LAS COLUMNAS (2), (3), (4), (5), (6), (7), (8), (9)</t>
  </si>
  <si>
    <t>(11) AGUINALDOS, GRAFICACIONES Y ESCOLARIDAD</t>
  </si>
  <si>
    <t>(12) OTROS BENEFICIOS - ASIGNACION ANUAL</t>
  </si>
  <si>
    <t>(11)</t>
  </si>
  <si>
    <t>(12)</t>
  </si>
  <si>
    <t xml:space="preserve">MULTIMPLACIÓN DE LA COLUMNA (10) POR 12 (MESES) Y AL RESULTADO SE SUMA LA COLUMNA (13) </t>
  </si>
  <si>
    <t>(13)</t>
  </si>
  <si>
    <t>(14)</t>
  </si>
  <si>
    <t>(15)</t>
  </si>
  <si>
    <t>(14) TOTAL INGRESOS ANUAL POR PERSONA</t>
  </si>
  <si>
    <t>(15) TOTAL ANUAL PEA</t>
  </si>
  <si>
    <t>(13) SUB TOTAL OTROS BENEFICIOS</t>
  </si>
  <si>
    <t>SUMATORIA DE LAS COLUMNAS (11) Y (12)</t>
  </si>
  <si>
    <t>MULTIPLICACIÓN DEL A COMUNTA (1) POR LA COLUMNA (14)</t>
  </si>
  <si>
    <t>CONTRATISTA (RUC y Denominacion)</t>
  </si>
  <si>
    <t>MODALIDAD</t>
  </si>
  <si>
    <t>NUMERO DEL PROCESO</t>
  </si>
  <si>
    <t>PROGRAMAS SOCIALES</t>
  </si>
  <si>
    <t>JUNTOS</t>
  </si>
  <si>
    <t>SAMU</t>
  </si>
  <si>
    <t>SMN</t>
  </si>
  <si>
    <t>Mortalidad Materna</t>
  </si>
  <si>
    <t>Mortalidad Neonatal</t>
  </si>
  <si>
    <t>II.  GESTACIÓN</t>
  </si>
  <si>
    <t>PAN</t>
  </si>
  <si>
    <t>CUNA MAS</t>
  </si>
  <si>
    <t>Desnutrición Cronica</t>
  </si>
  <si>
    <t>Mortalidad Infantil</t>
  </si>
  <si>
    <t>Desarrollo cognitivo, lenguaje, socioemocional y motor</t>
  </si>
  <si>
    <t>PELA</t>
  </si>
  <si>
    <t>Logros de aprendizaje</t>
  </si>
  <si>
    <t>Cobertura escolar</t>
  </si>
  <si>
    <t>PELA Primaria</t>
  </si>
  <si>
    <t>PELA Secundaria</t>
  </si>
  <si>
    <t>Logros de aprindizaje</t>
  </si>
  <si>
    <t>Deserción escolar</t>
  </si>
  <si>
    <t>Jovenes a la obra</t>
  </si>
  <si>
    <t>Beca 18</t>
  </si>
  <si>
    <t>Acceso a la educación superior de calidad</t>
  </si>
  <si>
    <t>Educacion pertienente para el mercado laboral</t>
  </si>
  <si>
    <t>Pensión 65</t>
  </si>
  <si>
    <t>Asegurar las condiciones básicas para la subsistencia</t>
  </si>
  <si>
    <t>III.  De 0 a 2 AÑOS</t>
  </si>
  <si>
    <t>IV. DE 3 A 5 AÑOS</t>
  </si>
  <si>
    <t>V. DE 6 A 12 AÑOS</t>
  </si>
  <si>
    <t>VI. DE 13 A 17 AÑOS</t>
  </si>
  <si>
    <t>VII. DE 17 A 24 AÑOS</t>
  </si>
  <si>
    <t>VIII. DE 65 A MAS</t>
  </si>
  <si>
    <t>I.  DE GESTANTES A NIÑOS DE HASTA 14 AÑOS</t>
  </si>
  <si>
    <t>BENEFICIARIOS</t>
  </si>
  <si>
    <t>PRESUPUESTO PIA</t>
  </si>
  <si>
    <t>PRESUPUESTO PIM</t>
  </si>
  <si>
    <t>MONTO PRESUPUESTADO (*)</t>
  </si>
  <si>
    <t>0: Reserva de Contingencia</t>
  </si>
  <si>
    <t>1: Personal y Obligaciones Sociales</t>
  </si>
  <si>
    <t>2: Pensiones y Prestaciones Sociales</t>
  </si>
  <si>
    <t>3: Bienes y Servicios</t>
  </si>
  <si>
    <t>4: Donaciones y Transferencias</t>
  </si>
  <si>
    <t>5: Otros Gastos</t>
  </si>
  <si>
    <t>6: Adquisiciones de Activos No Financieros</t>
  </si>
  <si>
    <t>7: Adquisiciones de Activos Financieros</t>
  </si>
  <si>
    <t>8: Servicio de la Deuda</t>
  </si>
  <si>
    <t>4 Defensa y Seg. Nacional</t>
  </si>
  <si>
    <t>5 Orden Púb. y Seguridad</t>
  </si>
  <si>
    <t>6 Justicia</t>
  </si>
  <si>
    <t>7 Trabajo</t>
  </si>
  <si>
    <t>8 Comercio</t>
  </si>
  <si>
    <t>9 Turismo</t>
  </si>
  <si>
    <t>10 Agropecuaria</t>
  </si>
  <si>
    <t>11 Pesca</t>
  </si>
  <si>
    <t>12 Energía</t>
  </si>
  <si>
    <t>13 Mineria</t>
  </si>
  <si>
    <t>14 Industria</t>
  </si>
  <si>
    <t>15 Transporte</t>
  </si>
  <si>
    <t>16 Comunicaciones</t>
  </si>
  <si>
    <t>17 Ambiente</t>
  </si>
  <si>
    <t>18 aneamiento</t>
  </si>
  <si>
    <t>19 Vivienda y Des. Urbano</t>
  </si>
  <si>
    <t>20 Salud</t>
  </si>
  <si>
    <t>21 Cultura y Deporte</t>
  </si>
  <si>
    <t>22 Educación</t>
  </si>
  <si>
    <t>23 Protección Social</t>
  </si>
  <si>
    <t>24 Previsión Social</t>
  </si>
  <si>
    <t>25 Deuda Pública</t>
  </si>
  <si>
    <t>VIAJES</t>
  </si>
  <si>
    <t>SUMINISTROS PARA MANTENIMIENTO Y REPARACION</t>
  </si>
  <si>
    <t>SERVICIOS BASICOS, COMUNICACIONES, PUBLICIDAD Y DIFUSION</t>
  </si>
  <si>
    <t>COMBUSTIBLE, CARBURANTES, LUBRICANTES Y AFINES</t>
  </si>
  <si>
    <t>SERVICIOS DE LIMPIEZA, SEGURIDAD Y VIGILANCIA</t>
  </si>
  <si>
    <t>SERVICIO DE MANTENIMIENTO, ACONDICIONAMIENTO Y REPARA</t>
  </si>
  <si>
    <t>ALQUILERES DE MUEBLES E INMUEBLES</t>
  </si>
  <si>
    <t>MATERIALES Y UTILES</t>
  </si>
  <si>
    <t>REPUESTOS Y ACCESORIOS</t>
  </si>
  <si>
    <t>SERVICIOS ADMINISTRATIVOS, FINANCIEROS Y DE SEGUROS</t>
  </si>
  <si>
    <t>ENSERES</t>
  </si>
  <si>
    <t>SERVICIOS PROFESIONALES Y TECNICOS</t>
  </si>
  <si>
    <t>CONTRATO ADMINISTRATIVO DE SERVICIOS</t>
  </si>
  <si>
    <t>SUMINISTROS MEDICOS</t>
  </si>
  <si>
    <t>MATERIALES Y UTILES DE ENSEÑANZA</t>
  </si>
  <si>
    <t>SUMINISTROS PARA USO AGROPECUARIO, FORESTAL Y VETERIN</t>
  </si>
  <si>
    <t>COMPRA DE OTROS BIENES</t>
  </si>
  <si>
    <t>CAFAE MENSUAL (cada persona)</t>
  </si>
  <si>
    <t>Linea Base</t>
  </si>
  <si>
    <t>Meta 2021</t>
  </si>
  <si>
    <t>Responsable</t>
  </si>
  <si>
    <t>Resultado</t>
  </si>
  <si>
    <t>Proyectado</t>
  </si>
  <si>
    <t>Meta</t>
  </si>
  <si>
    <t>UNIDADES EJECUTORAS O ENTIDADES PÚBLICAS ADSCRITAS AL SECTOR</t>
  </si>
  <si>
    <t>RESERVA DE CONTINGENCIA</t>
  </si>
  <si>
    <t>PERSONAL Y OBLIGAC. SOC.</t>
  </si>
  <si>
    <t>PENSIONES Y PREST. SOC.</t>
  </si>
  <si>
    <t>BIENES Y SERVICIOS</t>
  </si>
  <si>
    <t>DONACIONES TRANSFER.</t>
  </si>
  <si>
    <t>OTROS GASTOS</t>
  </si>
  <si>
    <t>SUB TOTAL GASTO CTE</t>
  </si>
  <si>
    <t>DONACIONES Y TRANSFER,</t>
  </si>
  <si>
    <t>ADQUIS. ACT. NO FINANC.</t>
  </si>
  <si>
    <t>ADQUIS. ACT. FINANC.</t>
  </si>
  <si>
    <t>SUB TOTAL GASTOS CAP.</t>
  </si>
  <si>
    <t xml:space="preserve">SERVICIO DE DEUDA </t>
  </si>
  <si>
    <t>SUB TOTAL SER. DEUDA</t>
  </si>
  <si>
    <t>Ley 30057 
(Ley del Servicio Civil)</t>
  </si>
  <si>
    <t>PLIEGOS DEL SECTOR O GOBIERNO REGIONAL</t>
  </si>
  <si>
    <t>PLIEGO O ENTIDAD DEL SECTOR</t>
  </si>
  <si>
    <t>Nombre del Indicador</t>
  </si>
  <si>
    <t>Objetivo Estrategico Institucional
(Código y Enunciado)</t>
  </si>
  <si>
    <t>Objetivo Estrategico Sectorial
(Código)</t>
  </si>
  <si>
    <t>Decreto Legislativo 1057 (Contrato Administrativo de Servicios</t>
  </si>
  <si>
    <t>(**) Incluye el monto pagado por otras entidades al personal que presta servidos en el Sector o Gobierno Regional</t>
  </si>
  <si>
    <t>Decreto Legislativo 1024 (Gerentes Públicos) (**)</t>
  </si>
  <si>
    <t>Ley 25650 (Fondo de Apoyo Generencial) (**)</t>
  </si>
  <si>
    <t>Ley 29806 (Personal Altamente Calificado) (**)</t>
  </si>
  <si>
    <t xml:space="preserve">(***) Detallar el marco legal </t>
  </si>
  <si>
    <t>Otros Servidores (especificar) (**) (***)</t>
  </si>
  <si>
    <t>(*) Incluye GRATIFICACIONES, CAFAE, PNUD, BONOS, PRODUCTIVIDAD, HORAS EXTRAS, GUARDIAS, AETAS, etc.</t>
  </si>
  <si>
    <t xml:space="preserve">Total </t>
  </si>
  <si>
    <t>S/ (****)</t>
  </si>
  <si>
    <t>S/ Anual (****)</t>
  </si>
  <si>
    <t>Practicantes (***)</t>
  </si>
  <si>
    <t>(****) Proyectado</t>
  </si>
  <si>
    <t>ARRENDATARIO</t>
  </si>
  <si>
    <t>ARRENDADOR</t>
  </si>
  <si>
    <t>DNI O PARTIDA REGISTRAL</t>
  </si>
  <si>
    <t>Apellidos y Nombres o Denominación</t>
  </si>
  <si>
    <t>INMUEBLE</t>
  </si>
  <si>
    <t>CONTRATO</t>
  </si>
  <si>
    <t>VIGENCIA DEL CONTRATO</t>
  </si>
  <si>
    <t>MONTO MENSUAL</t>
  </si>
  <si>
    <t>BIEN PROPIO DE TERCEROS O AJENO</t>
  </si>
  <si>
    <t>PARTIDA REGISTRAL DE INCRIPCION DE PROPIEDAD</t>
  </si>
  <si>
    <t>METROS CUADRADOS</t>
  </si>
  <si>
    <t>COCHERAS</t>
  </si>
  <si>
    <t xml:space="preserve">FORMA DE PAGO (MENSUAL O ANUAL) Y FECHA DE PAGO </t>
  </si>
  <si>
    <t>PIA TOTAL S/</t>
  </si>
  <si>
    <t>PIM TOTAL S/</t>
  </si>
  <si>
    <t>EJECUCIÓN TOTAL S/</t>
  </si>
  <si>
    <t>EJECUCIÓN 
POR FUENTE DE FINANCIAMIENTO</t>
  </si>
  <si>
    <t>PIM 
POR FUENTE DE FINANCIAMIENTO</t>
  </si>
  <si>
    <t>PIA 
POR FUENTE DE FINANCIAMIENTO</t>
  </si>
  <si>
    <t>1: Acciones Centrales (AC)</t>
  </si>
  <si>
    <t>2: Asignaciones Presupuestarias que No Resultan en Productos (APNP)</t>
  </si>
  <si>
    <t>3: Programas Presupuestales</t>
  </si>
  <si>
    <t>PIA
POR CATEGORIA PRESUPUESTAL</t>
  </si>
  <si>
    <t>PIM
POR CATEGORIA PRESUPUESTAL</t>
  </si>
  <si>
    <t>EJECUCIÓN
POR CATEGORIA PRESUPUESTAL</t>
  </si>
  <si>
    <t>PIA
POR PROGRAMA PRESUPUESTAL</t>
  </si>
  <si>
    <t>PIM
POR PROGRAMA PRESUPUESTAL</t>
  </si>
  <si>
    <t>EJECUCIÓN
POR PROGRAMA PRESUPUESTAL</t>
  </si>
  <si>
    <t>FORMATO 01: INDICADORES DE GESTIÓN SEGÚN OBJETIVOS ESTRATÉGICOS INSTITUCIONALES AL 2021</t>
  </si>
  <si>
    <t>SECTOR o GOB. REGIONAL:</t>
  </si>
  <si>
    <t>SECTOR o GOB. REGIONAL (Por Ejemplo SALUD)</t>
  </si>
  <si>
    <t>SECTOR  o GOB. REGIONAL: (EJEMPLO SECTOR SALUD)</t>
  </si>
  <si>
    <r>
      <t xml:space="preserve">PLIEGO: </t>
    </r>
    <r>
      <rPr>
        <sz val="10"/>
        <rFont val="Arial"/>
        <family val="2"/>
      </rPr>
      <t>Todos los pliegos del sector y cada pliego del sector</t>
    </r>
  </si>
  <si>
    <t>Decreto Legislativo 276 (Regimen Público)</t>
  </si>
  <si>
    <t>VARIACION 2019-2020</t>
  </si>
  <si>
    <t>2019 (PIA)</t>
  </si>
  <si>
    <t>(*) DEBE COINCIDIR CON LOS MONTOS ASIGNADOS EN LA GENERICA 1. PERSONAL Y OBLIGACIONES SOCIALES CONSIDERADAS EN EL PRESUPUESTO</t>
  </si>
  <si>
    <r>
      <t xml:space="preserve">PLIEGO: </t>
    </r>
    <r>
      <rPr>
        <sz val="9"/>
        <rFont val="Arial"/>
        <family val="2"/>
      </rPr>
      <t>Todos los pliego del sector y cada pliego del sector</t>
    </r>
  </si>
  <si>
    <t>INGRESOS PERSONAL PRESUPUESTO 2019</t>
  </si>
  <si>
    <t>TOTAL INGRESO ANUAL PEA (Proyección al 31 de diciembre de  2019)</t>
  </si>
  <si>
    <t>TOTAL INGRESO ANUAL PEA (Proyección al 31 de diciembre de 2020)</t>
  </si>
  <si>
    <t>PPTO 2019 
(PIA)</t>
  </si>
  <si>
    <t>Diferencia PIA (2019-2020)</t>
  </si>
  <si>
    <t>Variación % (2019-2020)</t>
  </si>
  <si>
    <t>(*) DEBE COINCIDIR CON LOS MONTOS ASIGNADOS EN LA GENERICA 3. BIENES Y SERVICIOS CONSIDERADAS EN EL PRESUPUESTO 2018 - 2019 - 2020</t>
  </si>
  <si>
    <t>EJECUCIÓN S/</t>
  </si>
  <si>
    <t>PPTO 2019 (AL 30/06)</t>
  </si>
  <si>
    <t>PPTO 2019 (PROYECCI{ON 31/12)</t>
  </si>
  <si>
    <t>(*) Una línea por cada año fiscal, consignado en monto presupuestado por cada año presupuestal</t>
  </si>
  <si>
    <t>PERSONA JURIDICA (RUC)</t>
  </si>
  <si>
    <t>PERSONA NATURAL (DNI)</t>
  </si>
  <si>
    <t xml:space="preserve">    - OTROS (ESPECIFIQUE)</t>
  </si>
  <si>
    <t xml:space="preserve">       OFICIALES DE CRED. EXTERNO</t>
  </si>
  <si>
    <t>MONEDA</t>
  </si>
  <si>
    <t>FECHA DE APERTURA</t>
  </si>
  <si>
    <t>CUENTA</t>
  </si>
  <si>
    <t>BANCO / INSTITUCIÓN FINANCIERA</t>
  </si>
  <si>
    <t>CUENTAS BANCARIAS</t>
  </si>
  <si>
    <t>ESPECIFICACIONES RECURSOS PUBLICOS</t>
  </si>
  <si>
    <t>SALDO 2018 (*)</t>
  </si>
  <si>
    <t>SALDO 2019 (**)</t>
  </si>
  <si>
    <t>AÑO FISCAL 2018</t>
  </si>
  <si>
    <t>AÑO FISCAL 2019 (*)</t>
  </si>
  <si>
    <t>EJECUCIÓN 2018</t>
  </si>
  <si>
    <t>EJECUCIÓN 2019 (*)</t>
  </si>
  <si>
    <t>ÍNDICE DE FORMATOS</t>
  </si>
  <si>
    <t>INDICADORES DE GESTIÓN SEGÚN OBJETIVOS ESTRATÉGICOS INSTITUCIONALES AL 2021</t>
  </si>
  <si>
    <t>FORMATO Nº 1:</t>
  </si>
  <si>
    <t>FORMATO Nº 2:</t>
  </si>
  <si>
    <t>FORMATO Nº 3:</t>
  </si>
  <si>
    <t>FORMATO Nº 4:</t>
  </si>
  <si>
    <t>FORMATO Nº 5:</t>
  </si>
  <si>
    <t>FORMATO Nº 6:</t>
  </si>
  <si>
    <t>FORMATO Nº 7:</t>
  </si>
  <si>
    <t>FORMATO Nº 8:</t>
  </si>
  <si>
    <t>FORMATO Nº 9:</t>
  </si>
  <si>
    <t>FORMATO Nº 10:</t>
  </si>
  <si>
    <t>FORMATO Nº 11:</t>
  </si>
  <si>
    <t>FORMATO Nº 12:</t>
  </si>
  <si>
    <t>FORMATO Nº 13:</t>
  </si>
  <si>
    <t>FORMATO Nº 14:</t>
  </si>
  <si>
    <t>FORMATO Nº 15:</t>
  </si>
  <si>
    <t>FORMATO Nº 16:</t>
  </si>
  <si>
    <t>FORMATO Nº 17:</t>
  </si>
  <si>
    <t>FORMATO Nº 18:</t>
  </si>
  <si>
    <t>INDICADORES INSTITUCIONALES</t>
  </si>
  <si>
    <t>DISTRIBUCIÓN DEL GASTO</t>
  </si>
  <si>
    <t>GASTOS DE PERSONAL</t>
  </si>
  <si>
    <t>GASTOS EN BIENES Y SERVICIOS</t>
  </si>
  <si>
    <t>PPTO 2018 (AL 31/12)</t>
  </si>
  <si>
    <t>FORMATO 02: DISTRIBUCIÓN DEL PRESUPUESTO POR CATEGORÍA PRESUPUESTAL 2019, 2020 Y PROYECTO 2021</t>
  </si>
  <si>
    <t>2020 (*)</t>
  </si>
  <si>
    <t>2021 (**)</t>
  </si>
  <si>
    <t>(*) Proyección al 31/12/2020</t>
  </si>
  <si>
    <t>(**) Proyecto 2021</t>
  </si>
  <si>
    <t>FORMATO 03: DISTRIBUCIÓN DEL PRESUPUESTO POR FUENTE DE FINANCIAMIENTO 2019, 2020 Y PROYECTO 2021</t>
  </si>
  <si>
    <t>FORMATO 04: DISTRIBUCIÓN DEL GASTO POR UNIDADES EJECUTORAS / ENTIDAD PÚBLICA Y FUENTES DE FINANCIAMIENTO - PROYECTO 2021</t>
  </si>
  <si>
    <t>FORMATO 05: DISTRIBUCIÓN DEL PRESUPUESTO POR PROGRAMA PRESUPUESTAL 2019, 2020 Y 2021</t>
  </si>
  <si>
    <t>FORMATO 06: PROGRAMAS SOCIALES PRIORIZADOS SEGÚN EL CICLO DE VIDA POR FUENTE DE FINANCIAMIENTO 2019, 2020 Y PROYECTO 2021</t>
  </si>
  <si>
    <t>DIferencia 
(2019-2020</t>
  </si>
  <si>
    <t>Proyecto 2021</t>
  </si>
  <si>
    <t>Estimado 2020 (**)</t>
  </si>
  <si>
    <t>DIferencia 
(2020-2021)</t>
  </si>
  <si>
    <t>(*) Al 30 de junio de 2020</t>
  </si>
  <si>
    <t>(**) Estimado al 31 de diciembre de 2020</t>
  </si>
  <si>
    <t>FORMATO 07: RESUMEN POR GRUPO GENÉRICO Y FUENTES DE FINANCIAMIENTO PROYECTO 2021</t>
  </si>
  <si>
    <t>GASTO CORRIENTE 2021</t>
  </si>
  <si>
    <t>GASTO CAPITAL 2021</t>
  </si>
  <si>
    <t>SERVICIO DE DEUDA 2021</t>
  </si>
  <si>
    <t>FORMATO 08: RESUMEN DE PRESUPUESTO POR FUNCIONES PIA 2019, 2020 Y PROYECTO 2021</t>
  </si>
  <si>
    <t>Var. % (2020-2021)</t>
  </si>
  <si>
    <t>PROYECCIÓN 2021 (JUNIO)</t>
  </si>
  <si>
    <t>FORMATO 09: COMPARATIVO DEL NÚMERO DE PLAZAS EN EL PRESUPUESTO  2020 Y PROYECTO 2021</t>
  </si>
  <si>
    <t>2020 (PIA)</t>
  </si>
  <si>
    <t>2021  (PROYECTO)</t>
  </si>
  <si>
    <t>FORMATO 12: ASIGNACIÓN DE BIENES Y SERVICIOS - COMPARATIVO PRESUPUESTO 2019, 2020 Y PROYECTO 2021</t>
  </si>
  <si>
    <t>PPTO 2019 (PIM)</t>
  </si>
  <si>
    <t>PPTO 2020 
(PIA)</t>
  </si>
  <si>
    <t>PPTO 2020
(PIM 30 JUNIO)</t>
  </si>
  <si>
    <t>PPTO 2021 (PROYECTO)</t>
  </si>
  <si>
    <t>Variación % (2020-2021)</t>
  </si>
  <si>
    <t>Diferencia PIA (2020-2021)</t>
  </si>
  <si>
    <t>FORMATO 13: CONTRATOS DE OBRAS SUSCRITOS EN LOS AÑOS 2019 Y 2020</t>
  </si>
  <si>
    <t>FORMATO 14: PRINCIPALES ADQUISICIONES DE BIENES Y SERVICIOS - PRESUPUESTO 2019, 2020 Y PROYECTO 2021</t>
  </si>
  <si>
    <t>FORMATO 15: DETALLE DE CONSULTORIAS PERSONAS JURÍDICAS Y NATURALES - PRESUPUESTO 2019 Y 2020</t>
  </si>
  <si>
    <t>FORMATO 16: TESORERIA - RESUMEN POR GRUPO GENERICO Y FUENTES DE FINANCIAMIENTO 2019 Y 2020</t>
  </si>
  <si>
    <t>(*) Saldo al 31 de Diciembre de 2019</t>
  </si>
  <si>
    <t>(**) Saldo al 30 de Junio de 2020</t>
  </si>
  <si>
    <t>FORMATO 17: NOMBRES E INGRESOS MENSUALES DEL PERSONAL CONTRATADO FUERA DEL PAP EN LOS AÑOS FISCALES 2019 Y 2020</t>
  </si>
  <si>
    <t>FORMATO 18: ALQUILER DE INMUEBLES EN LOS AÑOS FISCALES 2019 Y 2020</t>
  </si>
  <si>
    <t>(*) = Al 30 de junio de 2020</t>
  </si>
  <si>
    <t>FORMATO 11: INGRESOS MENSUALES POR PERIODO DEL PERSONAL ACTIVO -  COMPARATIVO PRESUPUESTO 2019, 2020 Y PROYECTO 2021</t>
  </si>
  <si>
    <t>INGRESOS PERSONAL PRESUPUESTO 2020</t>
  </si>
  <si>
    <t>PROYECTO 2021</t>
  </si>
  <si>
    <t>DIFERENCIA 
(2019 -2020)</t>
  </si>
  <si>
    <t>DISTRIBUCIÓN DEL PRESUPUESTO POR CATEGORÍA PRESUPUESTAL 2019, 2020 Y PROYECTO 2021</t>
  </si>
  <si>
    <t>DISTRIBUCIÓN DEL PRESUPUESTO POR FUENTE DE FINANCIAMIENTO 2019, 2020 Y PROYECTO 2021</t>
  </si>
  <si>
    <t>DISTRIBUCIÓN DEL GASTO POR UNIDADES EJECUTORAS / ENTIDAD PÚBLICA Y FUENTES DE FINANCIAMIENTO - PROYECTO 2021</t>
  </si>
  <si>
    <t>DISTRIBUCIÓN DEL PRESUPUESTO POR PROGRAMA PRESUPUESTAL 2019, 2020 Y 2021</t>
  </si>
  <si>
    <t>PROGRAMAS SOCIALES PRIORIZADOS SEGÚN EL CICLO DE VIDA POR FUENTE DE FINANCIAMIENTO 2019, 2020 Y PROYECTO 2021</t>
  </si>
  <si>
    <t>RESUMEN POR GRUPO GENÉRICO Y FUENTES DE FINANCIAMIENTO PROYECTO 2021</t>
  </si>
  <si>
    <t>RESUMEN DE PRESUPUESTO POR FUNCIONES PIA 2019, 2020 Y PROYECTO 2021</t>
  </si>
  <si>
    <t>COMPARATIVO DEL NÚMERO DE PLAZAS EN EL PRESUPUESTO 2019, 2020 Y PROYECTO 2021</t>
  </si>
  <si>
    <t>INFORMACIÓN DE REMUNERACIONES Y NÚMERO DE PLAZAS - PRESUPUESTO 2019, 2020 Y PROYECTO 2021</t>
  </si>
  <si>
    <t>INGRESOS MENSUALES POR PERIODO DEL PERSONAL ACTIVO -  COMPARATIVO PRESUPUESTO 2019, 2020 Y PROYECTO 2021</t>
  </si>
  <si>
    <t>ASIGNACIÓN DE BIENES Y SERVICIOS - COMPARATIVO PRESUPUESTO 2019, 2020 Y PROYECTO 2021</t>
  </si>
  <si>
    <t>CONTRATOS DE OBRAS SUSCRITOS EN LOS AÑOS 2019 Y 2020</t>
  </si>
  <si>
    <t>PRINCIPALES ADQUISICIONES DE BIENES Y SERVICIOS - PRESUPUESTO 2019, 2020 Y PROYECTO 2021</t>
  </si>
  <si>
    <t>DETALLE DE CONSULTORIAS PERSONAS JURÍDICAS Y NATURALES - PRESUPUESTO 2019, 2020 Y PROYECTO 2021</t>
  </si>
  <si>
    <t>TESORERIA - RESUMEN POR GRUPO GENERICO Y FUENTES DE FINANCIAMIENTO 2019 Y 2020</t>
  </si>
  <si>
    <t>NOMBRES E INGRESOS MENSUALES DEL PERSONAL CONTRATADO FUERA DEL PAP EN LOS AÑOS FISCALES 2019 Y 2020</t>
  </si>
  <si>
    <t>ALQUILER DE INMUEBLES EN LOS AÑOS FISCALES 2019 Y 2020</t>
  </si>
  <si>
    <t>246 431 317</t>
  </si>
  <si>
    <t>65 644 526</t>
  </si>
  <si>
    <t>54 303 949</t>
  </si>
  <si>
    <t>PLIEGO 461 GOBIERNO REGIONAL TUMBES</t>
  </si>
  <si>
    <t>001 SEDE CENTRAL</t>
  </si>
  <si>
    <t>100 AGRICULTURA TUMBES</t>
  </si>
  <si>
    <t>200 TRANSPÓRTES TUMBES</t>
  </si>
  <si>
    <t>300 EDUCACION TUMBES</t>
  </si>
  <si>
    <t>301 EDUCACION UGEL TUMBES</t>
  </si>
  <si>
    <t>302 EDUCACION UGEL CONTRALMIRANTE VILLAR</t>
  </si>
  <si>
    <t>303 EDUCACIO UGEL ZARUMILLA</t>
  </si>
  <si>
    <t>400 SALUD TUMBES</t>
  </si>
  <si>
    <t xml:space="preserve">402 HOSPITAL REGIONAL JAMO </t>
  </si>
  <si>
    <t>-</t>
  </si>
  <si>
    <t>0051: PREVENCION Y TRATAMIENTO DEL CONSUMO DE DROGAS</t>
  </si>
  <si>
    <t>0080: LUCHA CONTRA LA VIOLENCIA FAMILIAR</t>
  </si>
  <si>
    <t>0104: REDUCCION DE LA MORTALIDAD POR EMERGENCIAS Y URGENCIAS MEDICAS</t>
  </si>
  <si>
    <t>0129: PREVENCION Y MANEJO DE CONDICIONES SECUNDARIAS DE SALUD EN PERSONAS CON DISCAPACIDAD</t>
  </si>
  <si>
    <t>0131: CONTROL Y PREVENCION EN SALUD MENTAL</t>
  </si>
  <si>
    <t>0001: PROGRAMA ARTICULADO NUTRICIONAL</t>
  </si>
  <si>
    <t>0002: SALUD MATERNO NEONATAL</t>
  </si>
  <si>
    <t>0016: TBC-VIH/SIDA</t>
  </si>
  <si>
    <t>0017: ENFERMEDADES METAXENICAS Y ZOONOSIS</t>
  </si>
  <si>
    <t>0018: ENFERMEDADES NO TRANSMISIBLES</t>
  </si>
  <si>
    <t>0024: PREVENCION Y CONTROL DEL CANCER</t>
  </si>
  <si>
    <t>0042: APROVECHAMIENTO DE LOS RECURSOS HIDRICOS PARA USO AGRARIO</t>
  </si>
  <si>
    <t>0057: CONSERVACION DE LA DIVERSIDAD BIOLOGICA Y APROVECHAMIENTO SOSTENIBLE DE LOS RECURSOS NATURALES EN AREA NATURAL PROTEGIDA</t>
  </si>
  <si>
    <t>0068: REDUCCION DE VULNERABILIDAD Y ATENCION DE EMERGENCIAS POR DESASTRES</t>
  </si>
  <si>
    <t>0072: PROGRAMA DE DESARROLLO ALTERNATIVO INTEGRAL Y SOSTENIBLE - PIRDAIS</t>
  </si>
  <si>
    <t>0082: PROGRAMA NACIONAL DE SANEAMIENTO URBANO</t>
  </si>
  <si>
    <t>0083: PROGRAMA NACIONAL DE SANEAMIENTO RURAL</t>
  </si>
  <si>
    <t>0090: LOGROS DE APRENDIZAJE DE ESTUDIANTES DE LA EDUCACION BASICA REGULAR</t>
  </si>
  <si>
    <t>0091: INCREMENTO EN EL ACCESO DE LA POBLACION DE 3 A 16 AÑOS A LOS SERVICIOS EDUCATIVOS PUBLICOS DE LA EDUCACION BASICA REGULAR</t>
  </si>
  <si>
    <t>0103: FORTALECIMIENTO DE LAS CONDICIONES LABORALES</t>
  </si>
  <si>
    <t>0106: INCLUSION DE NIÑOS, NIÑAS Y JOVENES CON DISCAPACIDAD EN LA EDUCACION BASICA Y TECNICO PRODUCTIVA</t>
  </si>
  <si>
    <t>0107: MEJORA DE LA FORMACION EN CARRERAS DOCENTES EN INSTITUTOS DE EDUCACION SUPERIOR NO UNIVERSITARIA</t>
  </si>
  <si>
    <t>0121: MEJORA DE LA ARTICULACION DE PEQUEÑOS PRODUCTORES AL MERCADO</t>
  </si>
  <si>
    <t>0126: FORMALIZACION MINERA DE LA PEQUEÑA MINERIA Y MINERIA ARTESANAL</t>
  </si>
  <si>
    <t>0127: MEJORA DE LA COMPETITIVIDAD DE LOS DESTINOS TURISTICOS</t>
  </si>
  <si>
    <t>0130: COMPETITIVIDAD Y APROVECHAMIENTO SOSTENIBLE DE LOS RECURSOS FORESTALES Y DE LA FAUNA SILVESTRE</t>
  </si>
  <si>
    <t>0138: REDUCCION DEL COSTO, TIEMPO E INSEGURIDAD EN EL SISTEMA DE TRANSPORTE</t>
  </si>
  <si>
    <t>0147: FORTALECIMIENTO DE LA EDUCACION SUPERIOR TECNOLOGICA</t>
  </si>
  <si>
    <t>0148: REDUCCION DEL TIEMPO, INSEGURIDAD Y COSTO AMBIENTAL EN EL TRANSPORTE URBANO</t>
  </si>
  <si>
    <t>0116: MEJORAMIENTO DE LA EMPLEABILIDAD E INSERCION LABORAL-PROEMPLEO</t>
  </si>
  <si>
    <t>0146: ACCESO DE LAS FAMILIAS A VIVIENDA Y ENTORNO URBANO ADECUADO</t>
  </si>
  <si>
    <t>0150: INCREMENTO EN EL ACCESO DE LA POBLACION A LOS SERVICIOS EDUCATIVOS PUBLICOS DE LA EDUCACION BASICA</t>
  </si>
  <si>
    <t>F-5</t>
  </si>
  <si>
    <t>F-4</t>
  </si>
  <si>
    <t>F-3</t>
  </si>
  <si>
    <t>F-2</t>
  </si>
  <si>
    <t>SPC</t>
  </si>
  <si>
    <t>SPD</t>
  </si>
  <si>
    <t>SPF</t>
  </si>
  <si>
    <t>STB</t>
  </si>
  <si>
    <t>STC</t>
  </si>
  <si>
    <t>STD</t>
  </si>
  <si>
    <t>STF</t>
  </si>
  <si>
    <t>SAB</t>
  </si>
  <si>
    <t>SAC</t>
  </si>
  <si>
    <t>SAD</t>
  </si>
  <si>
    <t>SAF</t>
  </si>
  <si>
    <t>2020 (JUNIO) UE 400 SALUD TUMBES</t>
  </si>
  <si>
    <t>2020 (JUNIO) UE 100 AGRICULTURA TUMBES</t>
  </si>
  <si>
    <t>2020 (JUNIO) UE 200 TRANSPORTES TUMBES</t>
  </si>
  <si>
    <t xml:space="preserve">2020 (JUNIO) UE 302 UGEL CONTRALMIRANTE VILLAR </t>
  </si>
  <si>
    <t xml:space="preserve">2020 (JUNIO) UE 303 UGEL ZARUMILLA </t>
  </si>
  <si>
    <t>S/n</t>
  </si>
  <si>
    <t xml:space="preserve">PLIEGO 461 - GOBIERNO REGIONAL </t>
  </si>
  <si>
    <t>OET.04</t>
  </si>
  <si>
    <r>
      <rPr>
        <b/>
        <sz val="8"/>
        <rFont val="Arial"/>
        <family val="2"/>
      </rPr>
      <t>OEI.01</t>
    </r>
    <r>
      <rPr>
        <sz val="8"/>
        <rFont val="Arial"/>
        <family val="2"/>
      </rPr>
      <t>. Promover la Gestión de Riesgo de Desastres en el Departamento</t>
    </r>
  </si>
  <si>
    <t>Porcentaje de población vulnerable ante desastres naturales</t>
  </si>
  <si>
    <t>62.13% de población vulnerable ante desastres naturales (2017)</t>
  </si>
  <si>
    <t>PLANAGERD</t>
  </si>
  <si>
    <t>Oficina regional de gestión de riesgos de desastres</t>
  </si>
  <si>
    <t>ND</t>
  </si>
  <si>
    <t>OET.06</t>
  </si>
  <si>
    <r>
      <rPr>
        <b/>
        <sz val="8"/>
        <rFont val="Arial"/>
        <family val="2"/>
      </rPr>
      <t xml:space="preserve">OEI.02. </t>
    </r>
    <r>
      <rPr>
        <sz val="8"/>
        <rFont val="Arial"/>
        <family val="2"/>
      </rPr>
      <t>Promover la Igualdad de Género y el Cierre de las Brechas de Género en el Departamento</t>
    </r>
  </si>
  <si>
    <t>Porcentaje de violencia física contra la mujer ejercida alguna vez por parte del esposo o compañero, según ámbito geográfico</t>
  </si>
  <si>
    <t>30.10%  de violencia física contra la mujer ejercida alguna vez por parte del esposo o compañero, según ámbito geográfico (2017)</t>
  </si>
  <si>
    <t>INEI</t>
  </si>
  <si>
    <t>Gerencia Regional de Desarrollo Social</t>
  </si>
  <si>
    <t>OET.05</t>
  </si>
  <si>
    <r>
      <rPr>
        <b/>
        <sz val="8"/>
        <rFont val="Arial"/>
        <family val="2"/>
      </rPr>
      <t>OEI.03.</t>
    </r>
    <r>
      <rPr>
        <sz val="8"/>
        <rFont val="Arial"/>
        <family val="2"/>
      </rPr>
      <t xml:space="preserve"> Garantizar el Aprovechamiento Sostenible de los Recursos Naturales en el Departamento de Tumbes</t>
    </r>
  </si>
  <si>
    <t xml:space="preserve">Hectáreas de áreas naturales protegidas y/o aprovechadas sosteniblemente </t>
  </si>
  <si>
    <t>8794.5 Hectáreas de áreas naturales protegidas y/o aprovechadas sosteniblemente (2017)</t>
  </si>
  <si>
    <t>Gerencia  Regional de Recursos Naturales y Gestión del Medio ambiente</t>
  </si>
  <si>
    <t>Gerencia Regional de Recursos Naturales y Gestión del Medio Ambiente</t>
  </si>
  <si>
    <t>OET.07</t>
  </si>
  <si>
    <r>
      <rPr>
        <b/>
        <sz val="8"/>
        <rFont val="Arial"/>
        <family val="2"/>
      </rPr>
      <t xml:space="preserve">OEI.04. </t>
    </r>
    <r>
      <rPr>
        <sz val="8"/>
        <rFont val="Arial"/>
        <family val="2"/>
      </rPr>
      <t>Fortalecer los Sistemas de Seguridad Ciudadana en el Departamento</t>
    </r>
  </si>
  <si>
    <t xml:space="preserve">Porcentaje de la población de 15 y más años de edad del área urbana, víctima de algún hecho delictivo </t>
  </si>
  <si>
    <t>18.30% Porcentaje de la población de 15 y más años de edad del área urbana, víctima de algún hecho delictivo (2015)</t>
  </si>
  <si>
    <t>Instituto Nacional de Estadistica e Informática</t>
  </si>
  <si>
    <t>Oficina Regional de Seguridad y Defensa Nacional</t>
  </si>
  <si>
    <t>OET.01</t>
  </si>
  <si>
    <r>
      <rPr>
        <b/>
        <sz val="8"/>
        <rFont val="Arial"/>
        <family val="2"/>
      </rPr>
      <t xml:space="preserve">OEI.05. </t>
    </r>
    <r>
      <rPr>
        <sz val="8"/>
        <rFont val="Arial"/>
        <family val="2"/>
      </rPr>
      <t>Garantizar la calidad de los servicios educativos de los estudiantes del departamento de Tumbes</t>
    </r>
  </si>
  <si>
    <t>Porcentaje de niños y niñas de segundo grado de primaria de instituciones educativas públicas, que se encuentran en el nivel satisfactorio en comprensión lectora.</t>
  </si>
  <si>
    <t>33.60% Porcentaje de niños y niñas de segundo grado de primaria de instituciones educativas públicas, que se encuentran en el nivel satisfactorio en comprensión lectora. (2016)</t>
  </si>
  <si>
    <t>Resultado de ECE pubicados por la UMC RRS N°000329-2018</t>
  </si>
  <si>
    <t>Dirección Regional de Educacion</t>
  </si>
  <si>
    <t>Porcentaje de niños y niñas de segundo grado de primaria de instituciones educativas públicas, que se encuentran en el nivel satisfactorio en matemática.</t>
  </si>
  <si>
    <t>21.40% Porcentaje de niños y niñas de segundo grado de primaria de instituciones educativas públicas, que se encuentran en el nivel satisfactorio en matemática. (2016)</t>
  </si>
  <si>
    <r>
      <rPr>
        <b/>
        <sz val="8"/>
        <rFont val="Arial"/>
        <family val="2"/>
      </rPr>
      <t>OEI.06.</t>
    </r>
    <r>
      <rPr>
        <sz val="8"/>
        <rFont val="Arial"/>
        <family val="2"/>
      </rPr>
      <t xml:space="preserve"> Mejorar la Calidad Integral de los Servicios de Salud para la Población de Tumbes</t>
    </r>
  </si>
  <si>
    <t>Porcentaje de población con atención integral de salud, según etapa de vida</t>
  </si>
  <si>
    <t>70% Porcentaje de población con atención integral de salud, según etapa de vida (2017)</t>
  </si>
  <si>
    <t>Sistema de información HIS</t>
  </si>
  <si>
    <t>Dirección Regional de Salud</t>
  </si>
  <si>
    <t>OET.03</t>
  </si>
  <si>
    <r>
      <rPr>
        <b/>
        <sz val="8"/>
        <rFont val="Arial"/>
        <family val="2"/>
      </rPr>
      <t>OEI.07</t>
    </r>
    <r>
      <rPr>
        <sz val="8"/>
        <rFont val="Arial"/>
        <family val="2"/>
      </rPr>
      <t xml:space="preserve">. Desarrollar los niveles de competitividad de los agentes económicos. </t>
    </r>
  </si>
  <si>
    <t>Exportaciones FOB registrada por aduana (miles de us dólares)</t>
  </si>
  <si>
    <t>179 630.35 Exportaciones FOB registrada por aduana (miles de us dólares) (2017)</t>
  </si>
  <si>
    <t>Gerencia Regional de Desarrollo Económico</t>
  </si>
  <si>
    <r>
      <rPr>
        <b/>
        <sz val="8"/>
        <rFont val="Arial"/>
        <family val="2"/>
      </rPr>
      <t xml:space="preserve">OEI.08. </t>
    </r>
    <r>
      <rPr>
        <sz val="8"/>
        <rFont val="Arial"/>
        <family val="2"/>
      </rPr>
      <t>Mejorar los servicios de transporte multimodal en el departamento</t>
    </r>
  </si>
  <si>
    <t>Número de kilómetros de red vial asfaltada</t>
  </si>
  <si>
    <t>109.44 km Número de kilómetros de red vial asfaltada (2017)</t>
  </si>
  <si>
    <t>118.44 km</t>
  </si>
  <si>
    <t>Dirección Regional de Transportes y Comunicaciones</t>
  </si>
  <si>
    <t>112.44 km</t>
  </si>
  <si>
    <t>115.44 km</t>
  </si>
  <si>
    <r>
      <rPr>
        <b/>
        <sz val="8"/>
        <rFont val="Arial"/>
        <family val="2"/>
      </rPr>
      <t>OEI.09.</t>
    </r>
    <r>
      <rPr>
        <sz val="8"/>
        <rFont val="Arial"/>
        <family val="2"/>
      </rPr>
      <t xml:space="preserve"> Ampliar la cobertura de los servicios básicos de la población del departamento</t>
    </r>
  </si>
  <si>
    <t>Porcentaje de hogares con acceso a servicios de saneamiento básico.</t>
  </si>
  <si>
    <t>72.5%  Porcentaje de hogares con acceso a servicios de saneamiento básico (2017)</t>
  </si>
  <si>
    <t>MVCS-ONGEL,  PNS,ETT</t>
  </si>
  <si>
    <t>Dirección Regional de Vivienda Construcción y saneamiento</t>
  </si>
  <si>
    <t>OET.02</t>
  </si>
  <si>
    <t>OEI.10. Modernizar la gestión institucional</t>
  </si>
  <si>
    <t>Sumatoria de planes de mejora por órgano estructural</t>
  </si>
  <si>
    <t>0 Sumatoria de planes de mejora por órgano estructural</t>
  </si>
  <si>
    <t>Sub Gerencia de Desarrollo Institucional</t>
  </si>
</sst>
</file>

<file path=xl/styles.xml><?xml version="1.0" encoding="utf-8"?>
<styleSheet xmlns="http://schemas.openxmlformats.org/spreadsheetml/2006/main">
  <numFmts count="2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[$-280A]d&quot; de &quot;mmmm&quot; de &quot;yyyy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32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u val="single"/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FF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ck"/>
    </border>
    <border>
      <left style="medium"/>
      <right style="thin"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/>
      <right style="medium"/>
      <top/>
      <bottom style="thick"/>
    </border>
    <border>
      <left style="thin"/>
      <right style="medium"/>
      <top/>
      <bottom style="thick"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 style="medium">
        <color rgb="FFDDDDDD"/>
      </right>
      <top>
        <color indexed="63"/>
      </top>
      <bottom style="medium">
        <color rgb="FFDDDDDD"/>
      </bottom>
    </border>
    <border>
      <left style="thin"/>
      <right/>
      <top style="thin"/>
      <bottom/>
    </border>
    <border>
      <left style="medium">
        <color rgb="FFDDDDDD"/>
      </left>
      <right>
        <color indexed="63"/>
      </right>
      <top style="medium">
        <color rgb="FFDDDDDD"/>
      </top>
      <bottom style="medium">
        <color rgb="FFDDDDDD"/>
      </bottom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0">
    <xf numFmtId="0" fontId="0" fillId="0" borderId="0" xfId="0" applyAlignment="1">
      <alignment/>
    </xf>
    <xf numFmtId="0" fontId="8" fillId="0" borderId="0" xfId="54" applyFont="1" applyFill="1" applyBorder="1" applyAlignment="1">
      <alignment horizontal="left" vertical="center"/>
      <protection/>
    </xf>
    <xf numFmtId="0" fontId="9" fillId="0" borderId="0" xfId="54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8" fillId="0" borderId="0" xfId="55" applyFont="1" applyAlignment="1">
      <alignment vertical="center"/>
      <protection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0" xfId="0" applyFont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49" fontId="11" fillId="0" borderId="0" xfId="53" applyNumberFormat="1" applyFont="1" applyFill="1" applyAlignment="1" quotePrefix="1">
      <alignment horizontal="left" vertical="center"/>
      <protection/>
    </xf>
    <xf numFmtId="49" fontId="8" fillId="0" borderId="0" xfId="53" applyNumberFormat="1" applyFont="1" applyFill="1" applyAlignment="1">
      <alignment horizontal="left" vertical="center"/>
      <protection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0" xfId="54" applyFont="1" applyAlignment="1">
      <alignment vertical="center"/>
      <protection/>
    </xf>
    <xf numFmtId="0" fontId="9" fillId="0" borderId="0" xfId="54" applyFont="1" applyFill="1" applyBorder="1" applyAlignment="1">
      <alignment horizontal="center" vertical="center"/>
      <protection/>
    </xf>
    <xf numFmtId="0" fontId="8" fillId="0" borderId="0" xfId="54" applyFont="1" applyBorder="1" applyAlignment="1">
      <alignment vertical="center"/>
      <protection/>
    </xf>
    <xf numFmtId="0" fontId="9" fillId="33" borderId="26" xfId="54" applyFont="1" applyFill="1" applyBorder="1" applyAlignment="1">
      <alignment horizontal="center" vertical="center"/>
      <protection/>
    </xf>
    <xf numFmtId="0" fontId="9" fillId="33" borderId="19" xfId="54" applyFont="1" applyFill="1" applyBorder="1" applyAlignment="1">
      <alignment horizontal="center" vertical="center"/>
      <protection/>
    </xf>
    <xf numFmtId="0" fontId="9" fillId="33" borderId="27" xfId="54" applyFont="1" applyFill="1" applyBorder="1" applyAlignment="1">
      <alignment horizontal="center" vertical="center"/>
      <protection/>
    </xf>
    <xf numFmtId="0" fontId="8" fillId="0" borderId="15" xfId="54" applyFont="1" applyBorder="1" applyAlignment="1">
      <alignment horizontal="center" vertical="center"/>
      <protection/>
    </xf>
    <xf numFmtId="0" fontId="9" fillId="33" borderId="15" xfId="54" applyFont="1" applyFill="1" applyBorder="1" applyAlignment="1">
      <alignment horizontal="center" vertical="center"/>
      <protection/>
    </xf>
    <xf numFmtId="0" fontId="9" fillId="33" borderId="0" xfId="54" applyFont="1" applyFill="1" applyBorder="1" applyAlignment="1">
      <alignment vertical="center"/>
      <protection/>
    </xf>
    <xf numFmtId="0" fontId="9" fillId="33" borderId="16" xfId="54" applyFont="1" applyFill="1" applyBorder="1" applyAlignment="1">
      <alignment vertical="center"/>
      <protection/>
    </xf>
    <xf numFmtId="0" fontId="8" fillId="0" borderId="28" xfId="54" applyFont="1" applyBorder="1" applyAlignment="1">
      <alignment vertical="center"/>
      <protection/>
    </xf>
    <xf numFmtId="0" fontId="8" fillId="0" borderId="12" xfId="54" applyFont="1" applyBorder="1" applyAlignment="1">
      <alignment vertical="center"/>
      <protection/>
    </xf>
    <xf numFmtId="0" fontId="8" fillId="0" borderId="10" xfId="54" applyFont="1" applyBorder="1" applyAlignment="1">
      <alignment vertical="center"/>
      <protection/>
    </xf>
    <xf numFmtId="0" fontId="8" fillId="0" borderId="16" xfId="54" applyFont="1" applyBorder="1" applyAlignment="1">
      <alignment vertical="center"/>
      <protection/>
    </xf>
    <xf numFmtId="0" fontId="8" fillId="0" borderId="29" xfId="54" applyFont="1" applyBorder="1" applyAlignment="1">
      <alignment vertical="center"/>
      <protection/>
    </xf>
    <xf numFmtId="0" fontId="9" fillId="33" borderId="18" xfId="54" applyFont="1" applyFill="1" applyBorder="1" applyAlignment="1">
      <alignment horizontal="center" vertical="center"/>
      <protection/>
    </xf>
    <xf numFmtId="0" fontId="9" fillId="33" borderId="30" xfId="54" applyFont="1" applyFill="1" applyBorder="1" applyAlignment="1">
      <alignment vertical="center"/>
      <protection/>
    </xf>
    <xf numFmtId="0" fontId="9" fillId="33" borderId="31" xfId="54" applyFont="1" applyFill="1" applyBorder="1" applyAlignment="1">
      <alignment vertical="center"/>
      <protection/>
    </xf>
    <xf numFmtId="0" fontId="9" fillId="33" borderId="26" xfId="54" applyFont="1" applyFill="1" applyBorder="1" applyAlignment="1">
      <alignment vertical="center"/>
      <protection/>
    </xf>
    <xf numFmtId="0" fontId="9" fillId="33" borderId="17" xfId="54" applyFont="1" applyFill="1" applyBorder="1" applyAlignment="1">
      <alignment vertical="center"/>
      <protection/>
    </xf>
    <xf numFmtId="0" fontId="9" fillId="33" borderId="19" xfId="54" applyFont="1" applyFill="1" applyBorder="1" applyAlignment="1">
      <alignment vertical="center"/>
      <protection/>
    </xf>
    <xf numFmtId="0" fontId="9" fillId="33" borderId="32" xfId="54" applyFont="1" applyFill="1" applyBorder="1" applyAlignment="1">
      <alignment vertical="center"/>
      <protection/>
    </xf>
    <xf numFmtId="0" fontId="9" fillId="0" borderId="10" xfId="54" applyFont="1" applyFill="1" applyBorder="1" applyAlignment="1">
      <alignment vertical="center"/>
      <protection/>
    </xf>
    <xf numFmtId="0" fontId="9" fillId="0" borderId="29" xfId="54" applyFont="1" applyFill="1" applyBorder="1" applyAlignment="1">
      <alignment vertical="center"/>
      <protection/>
    </xf>
    <xf numFmtId="0" fontId="9" fillId="0" borderId="0" xfId="54" applyFont="1" applyFill="1" applyBorder="1" applyAlignment="1">
      <alignment horizontal="left" vertical="center"/>
      <protection/>
    </xf>
    <xf numFmtId="0" fontId="8" fillId="0" borderId="10" xfId="54" applyFont="1" applyBorder="1" applyAlignment="1">
      <alignment horizontal="center" vertical="center"/>
      <protection/>
    </xf>
    <xf numFmtId="0" fontId="8" fillId="0" borderId="15" xfId="54" applyFont="1" applyBorder="1" applyAlignment="1">
      <alignment vertical="center"/>
      <protection/>
    </xf>
    <xf numFmtId="0" fontId="9" fillId="33" borderId="18" xfId="54" applyFont="1" applyFill="1" applyBorder="1" applyAlignment="1">
      <alignment vertical="center"/>
      <protection/>
    </xf>
    <xf numFmtId="0" fontId="8" fillId="0" borderId="15" xfId="54" applyFont="1" applyFill="1" applyBorder="1" applyAlignment="1">
      <alignment horizontal="left" vertical="center"/>
      <protection/>
    </xf>
    <xf numFmtId="0" fontId="9" fillId="0" borderId="15" xfId="54" applyFont="1" applyFill="1" applyBorder="1" applyAlignment="1">
      <alignment vertical="center"/>
      <protection/>
    </xf>
    <xf numFmtId="0" fontId="9" fillId="0" borderId="16" xfId="54" applyFont="1" applyFill="1" applyBorder="1" applyAlignment="1">
      <alignment vertical="center"/>
      <protection/>
    </xf>
    <xf numFmtId="0" fontId="8" fillId="0" borderId="33" xfId="0" applyFont="1" applyBorder="1" applyAlignment="1">
      <alignment/>
    </xf>
    <xf numFmtId="0" fontId="8" fillId="0" borderId="27" xfId="0" applyFont="1" applyBorder="1" applyAlignment="1">
      <alignment/>
    </xf>
    <xf numFmtId="0" fontId="9" fillId="33" borderId="24" xfId="54" applyFont="1" applyFill="1" applyBorder="1" applyAlignment="1">
      <alignment horizontal="center" vertical="center"/>
      <protection/>
    </xf>
    <xf numFmtId="0" fontId="9" fillId="0" borderId="28" xfId="54" applyFont="1" applyFill="1" applyBorder="1" applyAlignment="1">
      <alignment vertical="center"/>
      <protection/>
    </xf>
    <xf numFmtId="0" fontId="9" fillId="33" borderId="22" xfId="54" applyFont="1" applyFill="1" applyBorder="1" applyAlignment="1">
      <alignment horizontal="center" vertical="center"/>
      <protection/>
    </xf>
    <xf numFmtId="0" fontId="9" fillId="0" borderId="15" xfId="54" applyFont="1" applyFill="1" applyBorder="1" applyAlignment="1">
      <alignment horizontal="left" vertical="center"/>
      <protection/>
    </xf>
    <xf numFmtId="0" fontId="9" fillId="0" borderId="10" xfId="54" applyFont="1" applyFill="1" applyBorder="1" applyAlignment="1">
      <alignment horizontal="left" vertical="center"/>
      <protection/>
    </xf>
    <xf numFmtId="0" fontId="8" fillId="0" borderId="28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172" fontId="8" fillId="0" borderId="0" xfId="0" applyNumberFormat="1" applyFont="1" applyAlignment="1">
      <alignment/>
    </xf>
    <xf numFmtId="0" fontId="8" fillId="0" borderId="39" xfId="0" applyFont="1" applyBorder="1" applyAlignment="1">
      <alignment/>
    </xf>
    <xf numFmtId="0" fontId="9" fillId="0" borderId="40" xfId="54" applyFont="1" applyFill="1" applyBorder="1" applyAlignment="1">
      <alignment vertical="center"/>
      <protection/>
    </xf>
    <xf numFmtId="0" fontId="9" fillId="0" borderId="41" xfId="54" applyFont="1" applyFill="1" applyBorder="1" applyAlignment="1">
      <alignment vertical="center"/>
      <protection/>
    </xf>
    <xf numFmtId="0" fontId="8" fillId="0" borderId="42" xfId="0" applyFont="1" applyBorder="1" applyAlignment="1">
      <alignment/>
    </xf>
    <xf numFmtId="0" fontId="8" fillId="0" borderId="0" xfId="54" applyFont="1" applyBorder="1" applyAlignment="1">
      <alignment horizontal="center" vertical="center"/>
      <protection/>
    </xf>
    <xf numFmtId="0" fontId="8" fillId="0" borderId="29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9" fillId="0" borderId="16" xfId="54" applyFont="1" applyFill="1" applyBorder="1" applyAlignment="1">
      <alignment horizontal="left" vertical="center"/>
      <protection/>
    </xf>
    <xf numFmtId="0" fontId="9" fillId="33" borderId="11" xfId="54" applyFont="1" applyFill="1" applyBorder="1" applyAlignment="1">
      <alignment horizontal="center" vertical="center"/>
      <protection/>
    </xf>
    <xf numFmtId="0" fontId="9" fillId="0" borderId="43" xfId="54" applyFont="1" applyFill="1" applyBorder="1" applyAlignment="1">
      <alignment vertical="center"/>
      <protection/>
    </xf>
    <xf numFmtId="0" fontId="8" fillId="0" borderId="27" xfId="54" applyFont="1" applyBorder="1" applyAlignment="1">
      <alignment horizontal="center" vertical="center"/>
      <protection/>
    </xf>
    <xf numFmtId="0" fontId="8" fillId="0" borderId="11" xfId="54" applyFont="1" applyBorder="1" applyAlignment="1">
      <alignment horizontal="center" vertical="center"/>
      <protection/>
    </xf>
    <xf numFmtId="0" fontId="9" fillId="33" borderId="16" xfId="54" applyFont="1" applyFill="1" applyBorder="1" applyAlignment="1">
      <alignment horizontal="center" vertical="center"/>
      <protection/>
    </xf>
    <xf numFmtId="0" fontId="9" fillId="0" borderId="44" xfId="54" applyFont="1" applyFill="1" applyBorder="1" applyAlignment="1">
      <alignment vertical="center"/>
      <protection/>
    </xf>
    <xf numFmtId="0" fontId="9" fillId="0" borderId="27" xfId="54" applyFont="1" applyBorder="1" applyAlignment="1">
      <alignment horizontal="left" vertical="center"/>
      <protection/>
    </xf>
    <xf numFmtId="0" fontId="8" fillId="0" borderId="0" xfId="0" applyFont="1" applyAlignment="1">
      <alignment wrapText="1"/>
    </xf>
    <xf numFmtId="0" fontId="8" fillId="0" borderId="45" xfId="0" applyFont="1" applyBorder="1" applyAlignment="1">
      <alignment/>
    </xf>
    <xf numFmtId="49" fontId="8" fillId="0" borderId="24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0" xfId="54" applyFont="1" applyFill="1" applyBorder="1" applyAlignment="1">
      <alignment vertical="center"/>
      <protection/>
    </xf>
    <xf numFmtId="0" fontId="8" fillId="0" borderId="46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39" xfId="0" applyFont="1" applyBorder="1" applyAlignment="1">
      <alignment horizontal="center"/>
    </xf>
    <xf numFmtId="0" fontId="8" fillId="0" borderId="47" xfId="0" applyFont="1" applyBorder="1" applyAlignment="1">
      <alignment/>
    </xf>
    <xf numFmtId="0" fontId="9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8" fillId="0" borderId="48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8" fillId="34" borderId="27" xfId="0" applyFont="1" applyFill="1" applyBorder="1" applyAlignment="1">
      <alignment horizontal="right"/>
    </xf>
    <xf numFmtId="0" fontId="8" fillId="0" borderId="49" xfId="0" applyNumberFormat="1" applyFont="1" applyBorder="1" applyAlignment="1">
      <alignment/>
    </xf>
    <xf numFmtId="0" fontId="8" fillId="0" borderId="50" xfId="0" applyNumberFormat="1" applyFont="1" applyBorder="1" applyAlignment="1">
      <alignment/>
    </xf>
    <xf numFmtId="0" fontId="8" fillId="0" borderId="51" xfId="0" applyNumberFormat="1" applyFont="1" applyBorder="1" applyAlignment="1">
      <alignment/>
    </xf>
    <xf numFmtId="0" fontId="8" fillId="0" borderId="52" xfId="0" applyNumberFormat="1" applyFont="1" applyBorder="1" applyAlignment="1">
      <alignment/>
    </xf>
    <xf numFmtId="0" fontId="8" fillId="0" borderId="40" xfId="0" applyNumberFormat="1" applyFont="1" applyBorder="1" applyAlignment="1">
      <alignment/>
    </xf>
    <xf numFmtId="0" fontId="8" fillId="0" borderId="53" xfId="0" applyNumberFormat="1" applyFont="1" applyBorder="1" applyAlignment="1">
      <alignment/>
    </xf>
    <xf numFmtId="0" fontId="8" fillId="0" borderId="41" xfId="0" applyNumberFormat="1" applyFont="1" applyBorder="1" applyAlignment="1">
      <alignment/>
    </xf>
    <xf numFmtId="0" fontId="8" fillId="0" borderId="44" xfId="0" applyNumberFormat="1" applyFont="1" applyBorder="1" applyAlignment="1">
      <alignment/>
    </xf>
    <xf numFmtId="0" fontId="8" fillId="0" borderId="54" xfId="0" applyNumberFormat="1" applyFont="1" applyBorder="1" applyAlignment="1">
      <alignment/>
    </xf>
    <xf numFmtId="0" fontId="8" fillId="0" borderId="55" xfId="0" applyNumberFormat="1" applyFont="1" applyBorder="1" applyAlignment="1">
      <alignment/>
    </xf>
    <xf numFmtId="0" fontId="8" fillId="0" borderId="56" xfId="0" applyNumberFormat="1" applyFont="1" applyBorder="1" applyAlignment="1">
      <alignment/>
    </xf>
    <xf numFmtId="0" fontId="8" fillId="0" borderId="57" xfId="0" applyNumberFormat="1" applyFont="1" applyBorder="1" applyAlignment="1">
      <alignment/>
    </xf>
    <xf numFmtId="0" fontId="8" fillId="34" borderId="45" xfId="0" applyNumberFormat="1" applyFont="1" applyFill="1" applyBorder="1" applyAlignment="1">
      <alignment/>
    </xf>
    <xf numFmtId="0" fontId="8" fillId="34" borderId="37" xfId="0" applyNumberFormat="1" applyFont="1" applyFill="1" applyBorder="1" applyAlignment="1">
      <alignment/>
    </xf>
    <xf numFmtId="0" fontId="8" fillId="34" borderId="58" xfId="0" applyNumberFormat="1" applyFont="1" applyFill="1" applyBorder="1" applyAlignment="1">
      <alignment/>
    </xf>
    <xf numFmtId="0" fontId="8" fillId="34" borderId="59" xfId="0" applyNumberFormat="1" applyFont="1" applyFill="1" applyBorder="1" applyAlignment="1">
      <alignment/>
    </xf>
    <xf numFmtId="0" fontId="8" fillId="0" borderId="34" xfId="0" applyNumberFormat="1" applyFont="1" applyBorder="1" applyAlignment="1">
      <alignment/>
    </xf>
    <xf numFmtId="0" fontId="8" fillId="0" borderId="60" xfId="0" applyNumberFormat="1" applyFont="1" applyBorder="1" applyAlignment="1">
      <alignment/>
    </xf>
    <xf numFmtId="0" fontId="8" fillId="0" borderId="61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8" fillId="34" borderId="37" xfId="0" applyNumberFormat="1" applyFont="1" applyFill="1" applyBorder="1" applyAlignment="1">
      <alignment/>
    </xf>
    <xf numFmtId="0" fontId="8" fillId="0" borderId="58" xfId="0" applyNumberFormat="1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8" xfId="0" applyFont="1" applyBorder="1" applyAlignment="1">
      <alignment/>
    </xf>
    <xf numFmtId="0" fontId="9" fillId="33" borderId="17" xfId="54" applyFont="1" applyFill="1" applyBorder="1" applyAlignment="1">
      <alignment horizontal="center" vertical="center"/>
      <protection/>
    </xf>
    <xf numFmtId="172" fontId="8" fillId="0" borderId="16" xfId="0" applyNumberFormat="1" applyFont="1" applyBorder="1" applyAlignment="1">
      <alignment/>
    </xf>
    <xf numFmtId="172" fontId="8" fillId="0" borderId="19" xfId="0" applyNumberFormat="1" applyFont="1" applyBorder="1" applyAlignment="1">
      <alignment/>
    </xf>
    <xf numFmtId="0" fontId="8" fillId="0" borderId="23" xfId="54" applyFont="1" applyBorder="1" applyAlignment="1">
      <alignment horizontal="left" vertical="center"/>
      <protection/>
    </xf>
    <xf numFmtId="0" fontId="8" fillId="0" borderId="12" xfId="54" applyFont="1" applyBorder="1" applyAlignment="1">
      <alignment horizontal="left" vertical="center"/>
      <protection/>
    </xf>
    <xf numFmtId="172" fontId="8" fillId="0" borderId="46" xfId="0" applyNumberFormat="1" applyFont="1" applyBorder="1" applyAlignment="1">
      <alignment/>
    </xf>
    <xf numFmtId="172" fontId="8" fillId="0" borderId="28" xfId="0" applyNumberFormat="1" applyFont="1" applyBorder="1" applyAlignment="1">
      <alignment/>
    </xf>
    <xf numFmtId="172" fontId="8" fillId="0" borderId="30" xfId="0" applyNumberFormat="1" applyFont="1" applyBorder="1" applyAlignment="1">
      <alignment/>
    </xf>
    <xf numFmtId="172" fontId="8" fillId="0" borderId="21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8" fillId="0" borderId="38" xfId="0" applyNumberFormat="1" applyFont="1" applyBorder="1" applyAlignment="1">
      <alignment/>
    </xf>
    <xf numFmtId="0" fontId="5" fillId="0" borderId="15" xfId="54" applyFont="1" applyBorder="1" applyAlignment="1">
      <alignment vertical="center"/>
      <protection/>
    </xf>
    <xf numFmtId="0" fontId="8" fillId="0" borderId="59" xfId="0" applyFont="1" applyBorder="1" applyAlignment="1">
      <alignment/>
    </xf>
    <xf numFmtId="0" fontId="8" fillId="0" borderId="62" xfId="0" applyFont="1" applyBorder="1" applyAlignment="1">
      <alignment/>
    </xf>
    <xf numFmtId="0" fontId="8" fillId="0" borderId="63" xfId="0" applyFont="1" applyBorder="1" applyAlignment="1">
      <alignment/>
    </xf>
    <xf numFmtId="0" fontId="9" fillId="0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5" fillId="35" borderId="0" xfId="54" applyFont="1" applyFill="1" applyBorder="1" applyAlignment="1">
      <alignment horizontal="center" vertical="center"/>
      <protection/>
    </xf>
    <xf numFmtId="0" fontId="5" fillId="35" borderId="0" xfId="54" applyFont="1" applyFill="1" applyBorder="1" applyAlignment="1">
      <alignment horizontal="center" vertical="center" textRotation="90" wrapText="1"/>
      <protection/>
    </xf>
    <xf numFmtId="0" fontId="9" fillId="35" borderId="0" xfId="54" applyFont="1" applyFill="1" applyBorder="1" applyAlignment="1">
      <alignment vertical="center"/>
      <protection/>
    </xf>
    <xf numFmtId="0" fontId="7" fillId="35" borderId="0" xfId="0" applyFont="1" applyFill="1" applyAlignment="1">
      <alignment/>
    </xf>
    <xf numFmtId="0" fontId="8" fillId="0" borderId="64" xfId="54" applyFont="1" applyFill="1" applyBorder="1" applyAlignment="1">
      <alignment horizontal="left" vertical="center"/>
      <protection/>
    </xf>
    <xf numFmtId="0" fontId="9" fillId="35" borderId="0" xfId="0" applyFont="1" applyFill="1" applyAlignment="1">
      <alignment/>
    </xf>
    <xf numFmtId="0" fontId="9" fillId="35" borderId="0" xfId="54" applyFont="1" applyFill="1" applyAlignment="1">
      <alignment vertical="center"/>
      <protection/>
    </xf>
    <xf numFmtId="0" fontId="9" fillId="35" borderId="0" xfId="0" applyFont="1" applyFill="1" applyBorder="1" applyAlignment="1">
      <alignment/>
    </xf>
    <xf numFmtId="0" fontId="8" fillId="35" borderId="0" xfId="0" applyFont="1" applyFill="1" applyAlignment="1">
      <alignment/>
    </xf>
    <xf numFmtId="0" fontId="7" fillId="36" borderId="0" xfId="0" applyFont="1" applyFill="1" applyAlignment="1">
      <alignment vertical="center"/>
    </xf>
    <xf numFmtId="0" fontId="14" fillId="36" borderId="0" xfId="0" applyFont="1" applyFill="1" applyAlignment="1">
      <alignment vertical="center" wrapText="1"/>
    </xf>
    <xf numFmtId="0" fontId="14" fillId="36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54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54" applyFont="1" applyFill="1" applyAlignment="1">
      <alignment vertical="center"/>
      <protection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7" fillId="0" borderId="0" xfId="55" applyFont="1" applyFill="1" applyAlignment="1">
      <alignment vertical="center"/>
      <protection/>
    </xf>
    <xf numFmtId="49" fontId="7" fillId="0" borderId="0" xfId="55" applyFont="1" applyFill="1" applyBorder="1" applyAlignment="1">
      <alignment vertical="center"/>
      <protection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54" applyFont="1" applyFill="1" applyAlignment="1">
      <alignment vertical="center"/>
      <protection/>
    </xf>
    <xf numFmtId="0" fontId="2" fillId="0" borderId="40" xfId="0" applyFont="1" applyBorder="1" applyAlignment="1">
      <alignment horizontal="justify" vertical="center" wrapText="1"/>
    </xf>
    <xf numFmtId="0" fontId="2" fillId="0" borderId="53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45" xfId="0" applyFont="1" applyBorder="1" applyAlignment="1">
      <alignment horizontal="justify" vertical="center" wrapText="1"/>
    </xf>
    <xf numFmtId="0" fontId="2" fillId="0" borderId="37" xfId="0" applyFont="1" applyBorder="1" applyAlignment="1">
      <alignment horizontal="justify" vertical="center" wrapText="1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0" xfId="54" applyFont="1" applyFill="1" applyAlignment="1">
      <alignment vertical="center"/>
      <protection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18" xfId="0" applyFont="1" applyBorder="1" applyAlignment="1">
      <alignment/>
    </xf>
    <xf numFmtId="0" fontId="34" fillId="0" borderId="0" xfId="0" applyFont="1" applyFill="1" applyAlignment="1">
      <alignment horizontal="centerContinuous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wrapText="1"/>
    </xf>
    <xf numFmtId="49" fontId="33" fillId="0" borderId="0" xfId="55" applyFont="1" applyBorder="1" applyAlignment="1">
      <alignment horizontal="left" vertical="center"/>
      <protection/>
    </xf>
    <xf numFmtId="3" fontId="34" fillId="0" borderId="0" xfId="55" applyNumberFormat="1" applyFont="1" applyBorder="1" applyAlignment="1">
      <alignment vertical="center"/>
      <protection/>
    </xf>
    <xf numFmtId="3" fontId="34" fillId="0" borderId="0" xfId="55" applyNumberFormat="1" applyFont="1" applyAlignment="1">
      <alignment vertical="center"/>
      <protection/>
    </xf>
    <xf numFmtId="3" fontId="34" fillId="0" borderId="0" xfId="55" applyNumberFormat="1" applyFont="1" applyAlignment="1">
      <alignment horizontal="right" vertical="center"/>
      <protection/>
    </xf>
    <xf numFmtId="3" fontId="34" fillId="0" borderId="15" xfId="0" applyNumberFormat="1" applyFont="1" applyBorder="1" applyAlignment="1">
      <alignment/>
    </xf>
    <xf numFmtId="3" fontId="34" fillId="0" borderId="0" xfId="0" applyNumberFormat="1" applyFont="1" applyBorder="1" applyAlignment="1">
      <alignment/>
    </xf>
    <xf numFmtId="3" fontId="34" fillId="0" borderId="16" xfId="0" applyNumberFormat="1" applyFont="1" applyBorder="1" applyAlignment="1">
      <alignment/>
    </xf>
    <xf numFmtId="3" fontId="34" fillId="0" borderId="0" xfId="0" applyNumberFormat="1" applyFont="1" applyBorder="1" applyAlignment="1">
      <alignment/>
    </xf>
    <xf numFmtId="3" fontId="34" fillId="0" borderId="15" xfId="0" applyNumberFormat="1" applyFont="1" applyBorder="1" applyAlignment="1">
      <alignment/>
    </xf>
    <xf numFmtId="0" fontId="34" fillId="0" borderId="27" xfId="0" applyFont="1" applyBorder="1" applyAlignment="1">
      <alignment/>
    </xf>
    <xf numFmtId="0" fontId="33" fillId="0" borderId="0" xfId="0" applyFont="1" applyAlignment="1">
      <alignment horizontal="center" vertical="center" textRotation="90"/>
    </xf>
    <xf numFmtId="0" fontId="33" fillId="0" borderId="15" xfId="0" applyFont="1" applyBorder="1" applyAlignment="1">
      <alignment/>
    </xf>
    <xf numFmtId="0" fontId="33" fillId="0" borderId="0" xfId="0" applyFont="1" applyFill="1" applyAlignment="1">
      <alignment horizontal="center" vertical="center" wrapText="1"/>
    </xf>
    <xf numFmtId="0" fontId="34" fillId="0" borderId="15" xfId="0" applyFont="1" applyBorder="1" applyAlignment="1">
      <alignment/>
    </xf>
    <xf numFmtId="3" fontId="34" fillId="0" borderId="16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16" xfId="0" applyFont="1" applyBorder="1" applyAlignment="1">
      <alignment/>
    </xf>
    <xf numFmtId="49" fontId="33" fillId="0" borderId="26" xfId="55" applyFont="1" applyBorder="1" applyAlignment="1">
      <alignment horizontal="left" vertical="center"/>
      <protection/>
    </xf>
    <xf numFmtId="0" fontId="34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65" xfId="54" applyFont="1" applyBorder="1" applyAlignment="1">
      <alignment horizontal="left" vertical="center"/>
      <protection/>
    </xf>
    <xf numFmtId="0" fontId="8" fillId="0" borderId="65" xfId="0" applyFont="1" applyBorder="1" applyAlignment="1">
      <alignment/>
    </xf>
    <xf numFmtId="0" fontId="8" fillId="0" borderId="65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53" xfId="0" applyFont="1" applyFill="1" applyBorder="1" applyAlignment="1">
      <alignment horizontal="left" indent="2"/>
    </xf>
    <xf numFmtId="0" fontId="0" fillId="0" borderId="53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37" borderId="5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37" borderId="53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" fillId="37" borderId="53" xfId="0" applyFont="1" applyFill="1" applyBorder="1" applyAlignment="1">
      <alignment horizontal="right" vertical="center" indent="2"/>
    </xf>
    <xf numFmtId="0" fontId="34" fillId="0" borderId="0" xfId="0" applyFont="1" applyAlignment="1">
      <alignment/>
    </xf>
    <xf numFmtId="0" fontId="3" fillId="38" borderId="53" xfId="0" applyFont="1" applyFill="1" applyBorder="1" applyAlignment="1">
      <alignment horizontal="center" vertical="center" wrapText="1"/>
    </xf>
    <xf numFmtId="0" fontId="3" fillId="38" borderId="53" xfId="0" applyFont="1" applyFill="1" applyBorder="1" applyAlignment="1">
      <alignment horizontal="center" vertical="center"/>
    </xf>
    <xf numFmtId="0" fontId="5" fillId="38" borderId="50" xfId="0" applyFont="1" applyFill="1" applyBorder="1" applyAlignment="1">
      <alignment horizontal="center" vertical="center" wrapText="1"/>
    </xf>
    <xf numFmtId="0" fontId="5" fillId="38" borderId="60" xfId="0" applyFont="1" applyFill="1" applyBorder="1" applyAlignment="1">
      <alignment horizontal="center" vertical="center" wrapText="1"/>
    </xf>
    <xf numFmtId="0" fontId="33" fillId="38" borderId="19" xfId="0" applyFont="1" applyFill="1" applyBorder="1" applyAlignment="1">
      <alignment horizontal="center" vertical="center" textRotation="90" wrapText="1"/>
    </xf>
    <xf numFmtId="0" fontId="33" fillId="38" borderId="18" xfId="0" applyFont="1" applyFill="1" applyBorder="1" applyAlignment="1">
      <alignment horizontal="center" vertical="center" textRotation="90" wrapText="1"/>
    </xf>
    <xf numFmtId="0" fontId="33" fillId="38" borderId="17" xfId="0" applyFont="1" applyFill="1" applyBorder="1" applyAlignment="1">
      <alignment horizontal="center" vertical="center" textRotation="90" wrapText="1"/>
    </xf>
    <xf numFmtId="49" fontId="12" fillId="38" borderId="45" xfId="55" applyFont="1" applyFill="1" applyBorder="1" applyAlignment="1">
      <alignment horizontal="center" textRotation="90" wrapText="1"/>
      <protection/>
    </xf>
    <xf numFmtId="49" fontId="12" fillId="38" borderId="37" xfId="55" applyFont="1" applyFill="1" applyBorder="1" applyAlignment="1">
      <alignment horizontal="center" textRotation="90" wrapText="1"/>
      <protection/>
    </xf>
    <xf numFmtId="49" fontId="12" fillId="38" borderId="58" xfId="55" applyFont="1" applyFill="1" applyBorder="1" applyAlignment="1">
      <alignment horizontal="center" textRotation="90" wrapText="1"/>
      <protection/>
    </xf>
    <xf numFmtId="49" fontId="12" fillId="38" borderId="59" xfId="55" applyFont="1" applyFill="1" applyBorder="1" applyAlignment="1">
      <alignment horizontal="center" textRotation="90" wrapText="1"/>
      <protection/>
    </xf>
    <xf numFmtId="49" fontId="10" fillId="38" borderId="37" xfId="55" applyFont="1" applyFill="1" applyBorder="1" applyAlignment="1">
      <alignment horizontal="center" textRotation="90" wrapText="1"/>
      <protection/>
    </xf>
    <xf numFmtId="49" fontId="9" fillId="38" borderId="58" xfId="55" applyFont="1" applyFill="1" applyBorder="1" applyAlignment="1">
      <alignment horizontal="center" textRotation="90" wrapText="1"/>
      <protection/>
    </xf>
    <xf numFmtId="0" fontId="5" fillId="38" borderId="66" xfId="54" applyFont="1" applyFill="1" applyBorder="1" applyAlignment="1">
      <alignment horizontal="center" vertical="center"/>
      <protection/>
    </xf>
    <xf numFmtId="0" fontId="5" fillId="38" borderId="64" xfId="54" applyFont="1" applyFill="1" applyBorder="1" applyAlignment="1">
      <alignment horizontal="center" vertical="center" wrapText="1"/>
      <protection/>
    </xf>
    <xf numFmtId="0" fontId="2" fillId="38" borderId="44" xfId="54" applyFont="1" applyFill="1" applyBorder="1" applyAlignment="1">
      <alignment horizontal="center" vertical="center" textRotation="90" wrapText="1"/>
      <protection/>
    </xf>
    <xf numFmtId="0" fontId="2" fillId="38" borderId="53" xfId="54" applyFont="1" applyFill="1" applyBorder="1" applyAlignment="1">
      <alignment horizontal="center" vertical="center" textRotation="90" wrapText="1"/>
      <protection/>
    </xf>
    <xf numFmtId="0" fontId="5" fillId="38" borderId="53" xfId="54" applyFont="1" applyFill="1" applyBorder="1" applyAlignment="1">
      <alignment horizontal="center" vertical="center" textRotation="90" wrapText="1"/>
      <protection/>
    </xf>
    <xf numFmtId="0" fontId="5" fillId="38" borderId="67" xfId="54" applyFont="1" applyFill="1" applyBorder="1" applyAlignment="1">
      <alignment horizontal="center" vertical="center" textRotation="90" wrapText="1"/>
      <protection/>
    </xf>
    <xf numFmtId="0" fontId="5" fillId="38" borderId="41" xfId="54" applyFont="1" applyFill="1" applyBorder="1" applyAlignment="1">
      <alignment horizontal="center" vertical="center" textRotation="90" wrapText="1"/>
      <protection/>
    </xf>
    <xf numFmtId="0" fontId="9" fillId="38" borderId="33" xfId="54" applyFont="1" applyFill="1" applyBorder="1" applyAlignment="1">
      <alignment horizontal="center" vertical="center"/>
      <protection/>
    </xf>
    <xf numFmtId="0" fontId="9" fillId="38" borderId="33" xfId="54" applyFont="1" applyFill="1" applyBorder="1" applyAlignment="1">
      <alignment horizontal="center" vertical="center" wrapText="1"/>
      <protection/>
    </xf>
    <xf numFmtId="0" fontId="9" fillId="38" borderId="22" xfId="54" applyFont="1" applyFill="1" applyBorder="1" applyAlignment="1">
      <alignment horizontal="center" vertical="center" wrapText="1"/>
      <protection/>
    </xf>
    <xf numFmtId="0" fontId="9" fillId="38" borderId="68" xfId="54" applyFont="1" applyFill="1" applyBorder="1" applyAlignment="1">
      <alignment horizontal="center" vertical="center" wrapText="1"/>
      <protection/>
    </xf>
    <xf numFmtId="0" fontId="9" fillId="38" borderId="51" xfId="54" applyFont="1" applyFill="1" applyBorder="1" applyAlignment="1">
      <alignment horizontal="center" vertical="center" wrapText="1"/>
      <protection/>
    </xf>
    <xf numFmtId="0" fontId="9" fillId="38" borderId="33" xfId="0" applyFont="1" applyFill="1" applyBorder="1" applyAlignment="1">
      <alignment horizontal="center" vertical="center" textRotation="90" wrapText="1"/>
    </xf>
    <xf numFmtId="0" fontId="9" fillId="38" borderId="12" xfId="0" applyFont="1" applyFill="1" applyBorder="1" applyAlignment="1">
      <alignment horizontal="center" vertical="center" textRotation="90" wrapText="1"/>
    </xf>
    <xf numFmtId="0" fontId="9" fillId="38" borderId="23" xfId="0" applyFont="1" applyFill="1" applyBorder="1" applyAlignment="1">
      <alignment horizontal="center" vertical="center" textRotation="90" wrapText="1"/>
    </xf>
    <xf numFmtId="0" fontId="9" fillId="38" borderId="65" xfId="0" applyFont="1" applyFill="1" applyBorder="1" applyAlignment="1">
      <alignment horizontal="center" vertical="center" textRotation="90" wrapText="1"/>
    </xf>
    <xf numFmtId="0" fontId="9" fillId="38" borderId="46" xfId="0" applyFont="1" applyFill="1" applyBorder="1" applyAlignment="1">
      <alignment horizontal="center" vertical="center" textRotation="90" wrapText="1"/>
    </xf>
    <xf numFmtId="0" fontId="9" fillId="38" borderId="22" xfId="0" applyFont="1" applyFill="1" applyBorder="1" applyAlignment="1">
      <alignment horizontal="center" vertical="center" textRotation="90" wrapText="1"/>
    </xf>
    <xf numFmtId="0" fontId="9" fillId="38" borderId="15" xfId="0" applyFont="1" applyFill="1" applyBorder="1" applyAlignment="1">
      <alignment horizontal="center" vertical="center" textRotation="90" wrapText="1"/>
    </xf>
    <xf numFmtId="0" fontId="9" fillId="38" borderId="27" xfId="0" applyFont="1" applyFill="1" applyBorder="1" applyAlignment="1">
      <alignment horizontal="center"/>
    </xf>
    <xf numFmtId="0" fontId="9" fillId="38" borderId="48" xfId="0" applyFont="1" applyFill="1" applyBorder="1" applyAlignment="1">
      <alignment horizontal="center"/>
    </xf>
    <xf numFmtId="0" fontId="9" fillId="38" borderId="47" xfId="0" applyFont="1" applyFill="1" applyBorder="1" applyAlignment="1">
      <alignment horizontal="center"/>
    </xf>
    <xf numFmtId="0" fontId="9" fillId="38" borderId="47" xfId="0" applyFont="1" applyFill="1" applyBorder="1" applyAlignment="1" quotePrefix="1">
      <alignment horizontal="center"/>
    </xf>
    <xf numFmtId="0" fontId="9" fillId="38" borderId="69" xfId="0" applyFont="1" applyFill="1" applyBorder="1" applyAlignment="1" quotePrefix="1">
      <alignment horizontal="center"/>
    </xf>
    <xf numFmtId="0" fontId="9" fillId="38" borderId="36" xfId="0" applyFont="1" applyFill="1" applyBorder="1" applyAlignment="1" quotePrefix="1">
      <alignment horizontal="center"/>
    </xf>
    <xf numFmtId="0" fontId="9" fillId="38" borderId="11" xfId="0" applyFont="1" applyFill="1" applyBorder="1" applyAlignment="1" quotePrefix="1">
      <alignment horizontal="center"/>
    </xf>
    <xf numFmtId="0" fontId="9" fillId="38" borderId="11" xfId="0" applyFont="1" applyFill="1" applyBorder="1" applyAlignment="1">
      <alignment horizontal="center"/>
    </xf>
    <xf numFmtId="0" fontId="9" fillId="38" borderId="18" xfId="54" applyFont="1" applyFill="1" applyBorder="1" applyAlignment="1">
      <alignment horizontal="center" vertical="center"/>
      <protection/>
    </xf>
    <xf numFmtId="0" fontId="9" fillId="38" borderId="19" xfId="54" applyFont="1" applyFill="1" applyBorder="1" applyAlignment="1">
      <alignment horizontal="center" vertical="center" wrapText="1"/>
      <protection/>
    </xf>
    <xf numFmtId="0" fontId="9" fillId="38" borderId="26" xfId="54" applyFont="1" applyFill="1" applyBorder="1" applyAlignment="1">
      <alignment horizontal="center" vertical="center"/>
      <protection/>
    </xf>
    <xf numFmtId="0" fontId="9" fillId="38" borderId="18" xfId="54" applyFont="1" applyFill="1" applyBorder="1" applyAlignment="1">
      <alignment horizontal="center" vertical="center" wrapText="1"/>
      <protection/>
    </xf>
    <xf numFmtId="15" fontId="9" fillId="38" borderId="33" xfId="54" applyNumberFormat="1" applyFont="1" applyFill="1" applyBorder="1" applyAlignment="1">
      <alignment horizontal="center" vertical="center"/>
      <protection/>
    </xf>
    <xf numFmtId="0" fontId="9" fillId="38" borderId="11" xfId="54" applyFont="1" applyFill="1" applyBorder="1" applyAlignment="1">
      <alignment horizontal="center" vertical="center"/>
      <protection/>
    </xf>
    <xf numFmtId="0" fontId="9" fillId="38" borderId="30" xfId="0" applyFont="1" applyFill="1" applyBorder="1" applyAlignment="1">
      <alignment horizontal="center" vertical="center" wrapText="1"/>
    </xf>
    <xf numFmtId="0" fontId="9" fillId="38" borderId="39" xfId="0" applyFont="1" applyFill="1" applyBorder="1" applyAlignment="1">
      <alignment horizontal="center" vertical="center" wrapText="1"/>
    </xf>
    <xf numFmtId="0" fontId="9" fillId="38" borderId="38" xfId="0" applyFont="1" applyFill="1" applyBorder="1" applyAlignment="1">
      <alignment horizontal="center" vertical="center" wrapText="1"/>
    </xf>
    <xf numFmtId="0" fontId="9" fillId="38" borderId="32" xfId="0" applyFont="1" applyFill="1" applyBorder="1" applyAlignment="1">
      <alignment horizontal="center" vertical="center" wrapText="1"/>
    </xf>
    <xf numFmtId="0" fontId="9" fillId="38" borderId="17" xfId="0" applyFont="1" applyFill="1" applyBorder="1" applyAlignment="1">
      <alignment horizontal="center" vertical="center" wrapText="1"/>
    </xf>
    <xf numFmtId="172" fontId="9" fillId="38" borderId="30" xfId="0" applyNumberFormat="1" applyFont="1" applyFill="1" applyBorder="1" applyAlignment="1">
      <alignment horizontal="center" textRotation="90" wrapText="1"/>
    </xf>
    <xf numFmtId="172" fontId="9" fillId="38" borderId="38" xfId="0" applyNumberFormat="1" applyFont="1" applyFill="1" applyBorder="1" applyAlignment="1">
      <alignment horizontal="center" textRotation="90" wrapText="1"/>
    </xf>
    <xf numFmtId="172" fontId="9" fillId="38" borderId="32" xfId="0" applyNumberFormat="1" applyFont="1" applyFill="1" applyBorder="1" applyAlignment="1">
      <alignment horizontal="center" textRotation="90" wrapText="1"/>
    </xf>
    <xf numFmtId="0" fontId="9" fillId="38" borderId="18" xfId="0" applyFont="1" applyFill="1" applyBorder="1" applyAlignment="1">
      <alignment horizontal="center" vertical="center" wrapText="1"/>
    </xf>
    <xf numFmtId="0" fontId="9" fillId="38" borderId="26" xfId="0" applyFont="1" applyFill="1" applyBorder="1" applyAlignment="1">
      <alignment horizontal="center" vertical="center" wrapText="1"/>
    </xf>
    <xf numFmtId="172" fontId="9" fillId="38" borderId="38" xfId="0" applyNumberFormat="1" applyFont="1" applyFill="1" applyBorder="1" applyAlignment="1">
      <alignment horizontal="center" vertical="center" textRotation="90" wrapText="1"/>
    </xf>
    <xf numFmtId="172" fontId="9" fillId="38" borderId="32" xfId="0" applyNumberFormat="1" applyFont="1" applyFill="1" applyBorder="1" applyAlignment="1">
      <alignment horizontal="center" vertical="center" textRotation="90" wrapText="1"/>
    </xf>
    <xf numFmtId="0" fontId="9" fillId="38" borderId="19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justify" vertic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49" fontId="15" fillId="38" borderId="30" xfId="55" applyFont="1" applyFill="1" applyBorder="1" applyAlignment="1">
      <alignment horizontal="center" textRotation="90" wrapText="1"/>
      <protection/>
    </xf>
    <xf numFmtId="49" fontId="15" fillId="38" borderId="38" xfId="55" applyFont="1" applyFill="1" applyBorder="1" applyAlignment="1">
      <alignment horizontal="center" textRotation="90" wrapText="1"/>
      <protection/>
    </xf>
    <xf numFmtId="49" fontId="15" fillId="38" borderId="31" xfId="55" applyFont="1" applyFill="1" applyBorder="1" applyAlignment="1">
      <alignment horizontal="center" textRotation="90" wrapText="1"/>
      <protection/>
    </xf>
    <xf numFmtId="49" fontId="5" fillId="38" borderId="30" xfId="55" applyNumberFormat="1" applyFont="1" applyFill="1" applyBorder="1" applyAlignment="1" applyProtection="1">
      <alignment horizontal="center" textRotation="90" wrapText="1"/>
      <protection/>
    </xf>
    <xf numFmtId="49" fontId="5" fillId="38" borderId="32" xfId="55" applyFont="1" applyFill="1" applyBorder="1" applyAlignment="1">
      <alignment horizontal="center" textRotation="90" wrapText="1"/>
      <protection/>
    </xf>
    <xf numFmtId="49" fontId="2" fillId="0" borderId="70" xfId="55" applyFont="1" applyBorder="1" applyAlignment="1">
      <alignment vertical="center"/>
      <protection/>
    </xf>
    <xf numFmtId="4" fontId="5" fillId="0" borderId="34" xfId="55" applyNumberFormat="1" applyFont="1" applyBorder="1" applyAlignment="1">
      <alignment vertical="center"/>
      <protection/>
    </xf>
    <xf numFmtId="4" fontId="5" fillId="0" borderId="60" xfId="55" applyNumberFormat="1" applyFont="1" applyBorder="1" applyAlignment="1">
      <alignment vertical="center"/>
      <protection/>
    </xf>
    <xf numFmtId="4" fontId="5" fillId="0" borderId="71" xfId="55" applyNumberFormat="1" applyFont="1" applyBorder="1" applyAlignment="1">
      <alignment vertical="center"/>
      <protection/>
    </xf>
    <xf numFmtId="4" fontId="5" fillId="0" borderId="61" xfId="55" applyNumberFormat="1" applyFont="1" applyBorder="1" applyAlignment="1">
      <alignment vertical="center"/>
      <protection/>
    </xf>
    <xf numFmtId="49" fontId="2" fillId="0" borderId="72" xfId="55" applyFont="1" applyBorder="1" applyAlignment="1">
      <alignment vertical="center"/>
      <protection/>
    </xf>
    <xf numFmtId="4" fontId="5" fillId="0" borderId="41" xfId="55" applyNumberFormat="1" applyFont="1" applyBorder="1" applyAlignment="1">
      <alignment vertical="center"/>
      <protection/>
    </xf>
    <xf numFmtId="4" fontId="2" fillId="0" borderId="41" xfId="55" applyNumberFormat="1" applyFont="1" applyBorder="1" applyAlignment="1">
      <alignment horizontal="right" vertical="center"/>
      <protection/>
    </xf>
    <xf numFmtId="49" fontId="2" fillId="0" borderId="73" xfId="55" applyFont="1" applyBorder="1" applyAlignment="1">
      <alignment vertical="center"/>
      <protection/>
    </xf>
    <xf numFmtId="4" fontId="5" fillId="0" borderId="56" xfId="55" applyNumberFormat="1" applyFont="1" applyBorder="1" applyAlignment="1">
      <alignment vertical="center"/>
      <protection/>
    </xf>
    <xf numFmtId="49" fontId="5" fillId="33" borderId="26" xfId="55" applyFont="1" applyFill="1" applyBorder="1" applyAlignment="1">
      <alignment horizontal="center" vertical="center"/>
      <protection/>
    </xf>
    <xf numFmtId="4" fontId="5" fillId="33" borderId="30" xfId="55" applyNumberFormat="1" applyFont="1" applyFill="1" applyBorder="1" applyAlignment="1">
      <alignment horizontal="right" vertical="center"/>
      <protection/>
    </xf>
    <xf numFmtId="4" fontId="5" fillId="33" borderId="38" xfId="55" applyNumberFormat="1" applyFont="1" applyFill="1" applyBorder="1" applyAlignment="1">
      <alignment horizontal="right" vertical="center"/>
      <protection/>
    </xf>
    <xf numFmtId="4" fontId="5" fillId="33" borderId="31" xfId="55" applyNumberFormat="1" applyFont="1" applyFill="1" applyBorder="1" applyAlignment="1">
      <alignment horizontal="right" vertical="center"/>
      <protection/>
    </xf>
    <xf numFmtId="4" fontId="5" fillId="33" borderId="32" xfId="55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5" fillId="38" borderId="30" xfId="0" applyFont="1" applyFill="1" applyBorder="1" applyAlignment="1">
      <alignment horizontal="center" vertical="center" textRotation="90" wrapText="1"/>
    </xf>
    <xf numFmtId="0" fontId="5" fillId="38" borderId="38" xfId="0" applyFont="1" applyFill="1" applyBorder="1" applyAlignment="1">
      <alignment horizontal="center" vertical="center" textRotation="90" wrapText="1"/>
    </xf>
    <xf numFmtId="0" fontId="5" fillId="38" borderId="39" xfId="0" applyFont="1" applyFill="1" applyBorder="1" applyAlignment="1">
      <alignment horizontal="center" vertical="center" textRotation="90" wrapText="1"/>
    </xf>
    <xf numFmtId="0" fontId="5" fillId="38" borderId="19" xfId="0" applyFont="1" applyFill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wrapText="1"/>
    </xf>
    <xf numFmtId="0" fontId="5" fillId="0" borderId="4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6" fillId="0" borderId="15" xfId="0" applyFont="1" applyFill="1" applyBorder="1" applyAlignment="1">
      <alignment wrapText="1"/>
    </xf>
    <xf numFmtId="3" fontId="5" fillId="0" borderId="28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2" fillId="0" borderId="15" xfId="0" applyFont="1" applyFill="1" applyBorder="1" applyAlignment="1">
      <alignment wrapText="1"/>
    </xf>
    <xf numFmtId="3" fontId="2" fillId="0" borderId="28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5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0" fontId="2" fillId="0" borderId="15" xfId="0" applyFont="1" applyFill="1" applyBorder="1" applyAlignment="1" quotePrefix="1">
      <alignment horizontal="left" wrapText="1"/>
    </xf>
    <xf numFmtId="0" fontId="16" fillId="0" borderId="15" xfId="0" applyFont="1" applyFill="1" applyBorder="1" applyAlignment="1">
      <alignment horizontal="left" wrapText="1"/>
    </xf>
    <xf numFmtId="0" fontId="2" fillId="0" borderId="24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74" xfId="0" applyFont="1" applyFill="1" applyBorder="1" applyAlignment="1">
      <alignment horizontal="center" wrapText="1"/>
    </xf>
    <xf numFmtId="3" fontId="5" fillId="0" borderId="75" xfId="0" applyNumberFormat="1" applyFont="1" applyFill="1" applyBorder="1" applyAlignment="1">
      <alignment/>
    </xf>
    <xf numFmtId="3" fontId="5" fillId="0" borderId="76" xfId="0" applyNumberFormat="1" applyFont="1" applyFill="1" applyBorder="1" applyAlignment="1">
      <alignment/>
    </xf>
    <xf numFmtId="3" fontId="5" fillId="0" borderId="77" xfId="0" applyNumberFormat="1" applyFont="1" applyFill="1" applyBorder="1" applyAlignment="1">
      <alignment/>
    </xf>
    <xf numFmtId="3" fontId="5" fillId="0" borderId="78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center" wrapText="1"/>
    </xf>
    <xf numFmtId="3" fontId="5" fillId="0" borderId="30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3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79" xfId="0" applyNumberFormat="1" applyFont="1" applyFill="1" applyBorder="1" applyAlignment="1">
      <alignment/>
    </xf>
    <xf numFmtId="3" fontId="2" fillId="0" borderId="46" xfId="0" applyNumberFormat="1" applyFont="1" applyFill="1" applyBorder="1" applyAlignment="1">
      <alignment/>
    </xf>
    <xf numFmtId="3" fontId="2" fillId="0" borderId="80" xfId="0" applyNumberFormat="1" applyFont="1" applyFill="1" applyBorder="1" applyAlignment="1">
      <alignment/>
    </xf>
    <xf numFmtId="3" fontId="2" fillId="0" borderId="81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/>
    </xf>
    <xf numFmtId="0" fontId="3" fillId="0" borderId="0" xfId="54" applyFont="1" applyFill="1" applyAlignment="1">
      <alignment vertical="center"/>
      <protection/>
    </xf>
    <xf numFmtId="0" fontId="3" fillId="35" borderId="0" xfId="0" applyFont="1" applyFill="1" applyAlignment="1">
      <alignment/>
    </xf>
    <xf numFmtId="0" fontId="9" fillId="0" borderId="12" xfId="54" applyFont="1" applyFill="1" applyBorder="1" applyAlignment="1">
      <alignment vertical="center"/>
      <protection/>
    </xf>
    <xf numFmtId="0" fontId="9" fillId="33" borderId="39" xfId="54" applyFont="1" applyFill="1" applyBorder="1" applyAlignment="1">
      <alignment vertical="center"/>
      <protection/>
    </xf>
    <xf numFmtId="0" fontId="9" fillId="0" borderId="65" xfId="54" applyFont="1" applyFill="1" applyBorder="1" applyAlignment="1">
      <alignment vertical="center"/>
      <protection/>
    </xf>
    <xf numFmtId="0" fontId="8" fillId="0" borderId="65" xfId="54" applyFont="1" applyBorder="1" applyAlignment="1">
      <alignment vertical="center"/>
      <protection/>
    </xf>
    <xf numFmtId="0" fontId="9" fillId="0" borderId="23" xfId="54" applyFont="1" applyFill="1" applyBorder="1" applyAlignment="1">
      <alignment vertical="center"/>
      <protection/>
    </xf>
    <xf numFmtId="0" fontId="8" fillId="0" borderId="23" xfId="54" applyFont="1" applyBorder="1" applyAlignment="1">
      <alignment vertical="center"/>
      <protection/>
    </xf>
    <xf numFmtId="0" fontId="9" fillId="33" borderId="38" xfId="54" applyFont="1" applyFill="1" applyBorder="1" applyAlignment="1">
      <alignment vertical="center"/>
      <protection/>
    </xf>
    <xf numFmtId="0" fontId="8" fillId="0" borderId="0" xfId="52" applyFont="1">
      <alignment/>
      <protection/>
    </xf>
    <xf numFmtId="0" fontId="8" fillId="0" borderId="18" xfId="52" applyFont="1" applyBorder="1">
      <alignment/>
      <protection/>
    </xf>
    <xf numFmtId="0" fontId="8" fillId="0" borderId="17" xfId="52" applyFont="1" applyBorder="1">
      <alignment/>
      <protection/>
    </xf>
    <xf numFmtId="0" fontId="9" fillId="0" borderId="27" xfId="52" applyFont="1" applyBorder="1" applyAlignment="1">
      <alignment horizontal="center"/>
      <protection/>
    </xf>
    <xf numFmtId="0" fontId="9" fillId="0" borderId="24" xfId="52" applyFont="1" applyBorder="1" applyAlignment="1">
      <alignment horizontal="center"/>
      <protection/>
    </xf>
    <xf numFmtId="0" fontId="8" fillId="0" borderId="16" xfId="52" applyFont="1" applyBorder="1">
      <alignment/>
      <protection/>
    </xf>
    <xf numFmtId="0" fontId="8" fillId="0" borderId="15" xfId="52" applyFont="1" applyBorder="1">
      <alignment/>
      <protection/>
    </xf>
    <xf numFmtId="0" fontId="8" fillId="0" borderId="0" xfId="52" applyFont="1" applyBorder="1">
      <alignment/>
      <protection/>
    </xf>
    <xf numFmtId="0" fontId="8" fillId="0" borderId="11" xfId="52" applyFont="1" applyBorder="1">
      <alignment/>
      <protection/>
    </xf>
    <xf numFmtId="0" fontId="8" fillId="0" borderId="27" xfId="52" applyFont="1" applyBorder="1">
      <alignment/>
      <protection/>
    </xf>
    <xf numFmtId="3" fontId="8" fillId="0" borderId="16" xfId="52" applyNumberFormat="1" applyFont="1" applyBorder="1">
      <alignment/>
      <protection/>
    </xf>
    <xf numFmtId="3" fontId="8" fillId="0" borderId="15" xfId="52" applyNumberFormat="1" applyFont="1" applyBorder="1">
      <alignment/>
      <protection/>
    </xf>
    <xf numFmtId="3" fontId="8" fillId="0" borderId="0" xfId="52" applyNumberFormat="1" applyFont="1" applyBorder="1">
      <alignment/>
      <protection/>
    </xf>
    <xf numFmtId="3" fontId="8" fillId="0" borderId="16" xfId="52" applyNumberFormat="1" applyFont="1" applyBorder="1" applyAlignment="1">
      <alignment/>
      <protection/>
    </xf>
    <xf numFmtId="3" fontId="8" fillId="0" borderId="15" xfId="52" applyNumberFormat="1" applyFont="1" applyBorder="1" applyAlignment="1">
      <alignment/>
      <protection/>
    </xf>
    <xf numFmtId="3" fontId="8" fillId="0" borderId="0" xfId="52" applyNumberFormat="1" applyFont="1" applyBorder="1" applyAlignment="1">
      <alignment/>
      <protection/>
    </xf>
    <xf numFmtId="0" fontId="8" fillId="0" borderId="22" xfId="52" applyFont="1" applyBorder="1">
      <alignment/>
      <protection/>
    </xf>
    <xf numFmtId="0" fontId="8" fillId="0" borderId="33" xfId="52" applyFont="1" applyBorder="1">
      <alignment/>
      <protection/>
    </xf>
    <xf numFmtId="0" fontId="9" fillId="0" borderId="0" xfId="52" applyFont="1" applyFill="1" applyAlignment="1">
      <alignment horizontal="center"/>
      <protection/>
    </xf>
    <xf numFmtId="0" fontId="9" fillId="28" borderId="19" xfId="52" applyFont="1" applyFill="1" applyBorder="1" applyAlignment="1">
      <alignment horizontal="center"/>
      <protection/>
    </xf>
    <xf numFmtId="0" fontId="9" fillId="28" borderId="18" xfId="52" applyFont="1" applyFill="1" applyBorder="1" applyAlignment="1">
      <alignment horizontal="center" wrapText="1"/>
      <protection/>
    </xf>
    <xf numFmtId="0" fontId="9" fillId="28" borderId="26" xfId="52" applyFont="1" applyFill="1" applyBorder="1" applyAlignment="1">
      <alignment horizontal="center"/>
      <protection/>
    </xf>
    <xf numFmtId="0" fontId="9" fillId="28" borderId="18" xfId="52" applyFont="1" applyFill="1" applyBorder="1" applyAlignment="1">
      <alignment horizontal="center"/>
      <protection/>
    </xf>
    <xf numFmtId="0" fontId="1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7" fillId="0" borderId="0" xfId="52" applyFont="1" applyFill="1" applyAlignment="1">
      <alignment/>
      <protection/>
    </xf>
    <xf numFmtId="0" fontId="9" fillId="0" borderId="0" xfId="52" applyFont="1" applyFill="1" applyAlignment="1">
      <alignment/>
      <protection/>
    </xf>
    <xf numFmtId="0" fontId="0" fillId="35" borderId="0" xfId="0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37" borderId="55" xfId="0" applyFont="1" applyFill="1" applyBorder="1" applyAlignment="1">
      <alignment horizontal="right" vertical="center"/>
    </xf>
    <xf numFmtId="0" fontId="2" fillId="0" borderId="82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indent="2"/>
    </xf>
    <xf numFmtId="0" fontId="9" fillId="38" borderId="33" xfId="54" applyFont="1" applyFill="1" applyBorder="1" applyAlignment="1">
      <alignment horizontal="center" vertical="center"/>
      <protection/>
    </xf>
    <xf numFmtId="0" fontId="3" fillId="0" borderId="53" xfId="0" applyFont="1" applyBorder="1" applyAlignment="1">
      <alignment horizontal="left" vertical="center"/>
    </xf>
    <xf numFmtId="3" fontId="52" fillId="39" borderId="83" xfId="0" applyNumberFormat="1" applyFont="1" applyFill="1" applyBorder="1" applyAlignment="1">
      <alignment horizontal="right" wrapText="1"/>
    </xf>
    <xf numFmtId="0" fontId="8" fillId="0" borderId="53" xfId="0" applyFont="1" applyFill="1" applyBorder="1" applyAlignment="1">
      <alignment/>
    </xf>
    <xf numFmtId="3" fontId="8" fillId="39" borderId="83" xfId="0" applyNumberFormat="1" applyFont="1" applyFill="1" applyBorder="1" applyAlignment="1">
      <alignment horizontal="right" wrapText="1"/>
    </xf>
    <xf numFmtId="3" fontId="3" fillId="37" borderId="53" xfId="0" applyNumberFormat="1" applyFont="1" applyFill="1" applyBorder="1" applyAlignment="1">
      <alignment vertical="center"/>
    </xf>
    <xf numFmtId="3" fontId="9" fillId="37" borderId="53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 horizontal="right"/>
    </xf>
    <xf numFmtId="3" fontId="9" fillId="37" borderId="53" xfId="0" applyNumberFormat="1" applyFont="1" applyFill="1" applyBorder="1" applyAlignment="1">
      <alignment horizontal="right" vertical="center"/>
    </xf>
    <xf numFmtId="3" fontId="3" fillId="37" borderId="53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3" fillId="38" borderId="5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2" fillId="0" borderId="24" xfId="55" applyFont="1" applyBorder="1" applyAlignment="1">
      <alignment horizontal="center" vertical="center"/>
      <protection/>
    </xf>
    <xf numFmtId="49" fontId="2" fillId="0" borderId="24" xfId="55" applyFont="1" applyBorder="1" applyAlignment="1">
      <alignment vertical="center"/>
      <protection/>
    </xf>
    <xf numFmtId="4" fontId="5" fillId="0" borderId="29" xfId="55" applyNumberFormat="1" applyFont="1" applyBorder="1" applyAlignment="1">
      <alignment vertical="center"/>
      <protection/>
    </xf>
    <xf numFmtId="3" fontId="2" fillId="0" borderId="53" xfId="55" applyNumberFormat="1" applyFont="1" applyBorder="1" applyAlignment="1">
      <alignment horizontal="right" vertical="center"/>
      <protection/>
    </xf>
    <xf numFmtId="3" fontId="2" fillId="0" borderId="67" xfId="55" applyNumberFormat="1" applyFont="1" applyBorder="1" applyAlignment="1">
      <alignment horizontal="right" vertical="center"/>
      <protection/>
    </xf>
    <xf numFmtId="3" fontId="2" fillId="0" borderId="40" xfId="55" applyNumberFormat="1" applyFont="1" applyBorder="1" applyAlignment="1">
      <alignment horizontal="right" vertical="center"/>
      <protection/>
    </xf>
    <xf numFmtId="3" fontId="5" fillId="0" borderId="34" xfId="55" applyNumberFormat="1" applyFont="1" applyBorder="1" applyAlignment="1">
      <alignment horizontal="right" vertical="center"/>
      <protection/>
    </xf>
    <xf numFmtId="3" fontId="5" fillId="0" borderId="60" xfId="55" applyNumberFormat="1" applyFont="1" applyBorder="1" applyAlignment="1">
      <alignment horizontal="right" vertical="center"/>
      <protection/>
    </xf>
    <xf numFmtId="3" fontId="5" fillId="0" borderId="71" xfId="55" applyNumberFormat="1" applyFont="1" applyBorder="1" applyAlignment="1">
      <alignment horizontal="right" vertical="center"/>
      <protection/>
    </xf>
    <xf numFmtId="3" fontId="5" fillId="0" borderId="30" xfId="55" applyNumberFormat="1" applyFont="1" applyBorder="1" applyAlignment="1">
      <alignment horizontal="right" vertical="center"/>
      <protection/>
    </xf>
    <xf numFmtId="3" fontId="2" fillId="0" borderId="38" xfId="52" applyNumberFormat="1" applyFont="1" applyBorder="1" applyAlignment="1">
      <alignment horizontal="right" vertical="center"/>
      <protection/>
    </xf>
    <xf numFmtId="3" fontId="5" fillId="0" borderId="38" xfId="55" applyNumberFormat="1" applyFont="1" applyBorder="1" applyAlignment="1">
      <alignment horizontal="right" vertical="center"/>
      <protection/>
    </xf>
    <xf numFmtId="3" fontId="5" fillId="0" borderId="32" xfId="55" applyNumberFormat="1" applyFont="1" applyBorder="1" applyAlignment="1">
      <alignment horizontal="right" vertical="center"/>
      <protection/>
    </xf>
    <xf numFmtId="3" fontId="5" fillId="0" borderId="14" xfId="55" applyNumberFormat="1" applyFont="1" applyBorder="1" applyAlignment="1">
      <alignment horizontal="right" vertical="center"/>
      <protection/>
    </xf>
    <xf numFmtId="3" fontId="2" fillId="0" borderId="60" xfId="55" applyNumberFormat="1" applyFont="1" applyBorder="1" applyAlignment="1">
      <alignment horizontal="right" vertical="center"/>
      <protection/>
    </xf>
    <xf numFmtId="3" fontId="5" fillId="0" borderId="40" xfId="55" applyNumberFormat="1" applyFont="1" applyBorder="1" applyAlignment="1">
      <alignment horizontal="right" vertical="center"/>
      <protection/>
    </xf>
    <xf numFmtId="3" fontId="5" fillId="0" borderId="53" xfId="55" applyNumberFormat="1" applyFont="1" applyBorder="1" applyAlignment="1">
      <alignment horizontal="right" vertical="center"/>
      <protection/>
    </xf>
    <xf numFmtId="3" fontId="5" fillId="0" borderId="67" xfId="55" applyNumberFormat="1" applyFont="1" applyBorder="1" applyAlignment="1">
      <alignment horizontal="right" vertical="center"/>
      <protection/>
    </xf>
    <xf numFmtId="3" fontId="5" fillId="0" borderId="28" xfId="55" applyNumberFormat="1" applyFont="1" applyBorder="1" applyAlignment="1">
      <alignment horizontal="right" vertical="center"/>
      <protection/>
    </xf>
    <xf numFmtId="3" fontId="5" fillId="0" borderId="23" xfId="55" applyNumberFormat="1" applyFont="1" applyBorder="1" applyAlignment="1">
      <alignment horizontal="right" vertical="center"/>
      <protection/>
    </xf>
    <xf numFmtId="3" fontId="5" fillId="0" borderId="65" xfId="55" applyNumberFormat="1" applyFont="1" applyBorder="1" applyAlignment="1">
      <alignment horizontal="right" vertical="center"/>
      <protection/>
    </xf>
    <xf numFmtId="0" fontId="38" fillId="22" borderId="2" xfId="35" applyAlignment="1">
      <alignment/>
    </xf>
    <xf numFmtId="3" fontId="0" fillId="0" borderId="53" xfId="0" applyNumberFormat="1" applyBorder="1" applyAlignment="1">
      <alignment/>
    </xf>
    <xf numFmtId="0" fontId="53" fillId="39" borderId="83" xfId="0" applyFont="1" applyFill="1" applyBorder="1" applyAlignment="1">
      <alignment horizontal="left" wrapText="1"/>
    </xf>
    <xf numFmtId="3" fontId="53" fillId="39" borderId="83" xfId="0" applyNumberFormat="1" applyFont="1" applyFill="1" applyBorder="1" applyAlignment="1">
      <alignment horizontal="right"/>
    </xf>
    <xf numFmtId="3" fontId="53" fillId="39" borderId="83" xfId="0" applyNumberFormat="1" applyFont="1" applyFill="1" applyBorder="1" applyAlignment="1">
      <alignment horizontal="right" wrapText="1"/>
    </xf>
    <xf numFmtId="0" fontId="53" fillId="39" borderId="83" xfId="0" applyFont="1" applyFill="1" applyBorder="1" applyAlignment="1">
      <alignment horizontal="right" wrapText="1"/>
    </xf>
    <xf numFmtId="0" fontId="3" fillId="38" borderId="55" xfId="0" applyFont="1" applyFill="1" applyBorder="1" applyAlignment="1">
      <alignment horizontal="center" vertical="center" wrapText="1"/>
    </xf>
    <xf numFmtId="0" fontId="3" fillId="38" borderId="55" xfId="0" applyFont="1" applyFill="1" applyBorder="1" applyAlignment="1">
      <alignment horizontal="center" vertical="center"/>
    </xf>
    <xf numFmtId="3" fontId="53" fillId="39" borderId="53" xfId="0" applyNumberFormat="1" applyFont="1" applyFill="1" applyBorder="1" applyAlignment="1">
      <alignment horizontal="right"/>
    </xf>
    <xf numFmtId="3" fontId="53" fillId="39" borderId="53" xfId="0" applyNumberFormat="1" applyFont="1" applyFill="1" applyBorder="1" applyAlignment="1">
      <alignment horizontal="right" wrapText="1"/>
    </xf>
    <xf numFmtId="0" fontId="3" fillId="35" borderId="0" xfId="0" applyFont="1" applyFill="1" applyAlignment="1">
      <alignment horizontal="center" vertical="center"/>
    </xf>
    <xf numFmtId="3" fontId="53" fillId="39" borderId="84" xfId="0" applyNumberFormat="1" applyFont="1" applyFill="1" applyBorder="1" applyAlignment="1">
      <alignment horizontal="right" wrapText="1"/>
    </xf>
    <xf numFmtId="0" fontId="53" fillId="39" borderId="67" xfId="0" applyFont="1" applyFill="1" applyBorder="1" applyAlignment="1">
      <alignment horizontal="left" wrapText="1"/>
    </xf>
    <xf numFmtId="0" fontId="53" fillId="39" borderId="85" xfId="0" applyFont="1" applyFill="1" applyBorder="1" applyAlignment="1">
      <alignment horizontal="left" wrapText="1"/>
    </xf>
    <xf numFmtId="0" fontId="53" fillId="39" borderId="86" xfId="0" applyFont="1" applyFill="1" applyBorder="1" applyAlignment="1">
      <alignment horizontal="left" wrapText="1"/>
    </xf>
    <xf numFmtId="0" fontId="53" fillId="39" borderId="71" xfId="0" applyFont="1" applyFill="1" applyBorder="1" applyAlignment="1">
      <alignment horizontal="left" wrapText="1"/>
    </xf>
    <xf numFmtId="0" fontId="3" fillId="37" borderId="71" xfId="0" applyFont="1" applyFill="1" applyBorder="1" applyAlignment="1">
      <alignment horizontal="right" vertical="center" indent="2"/>
    </xf>
    <xf numFmtId="3" fontId="3" fillId="35" borderId="53" xfId="0" applyNumberFormat="1" applyFont="1" applyFill="1" applyBorder="1" applyAlignment="1">
      <alignment horizontal="center" vertical="center"/>
    </xf>
    <xf numFmtId="3" fontId="54" fillId="0" borderId="0" xfId="0" applyNumberFormat="1" applyFont="1" applyAlignment="1">
      <alignment/>
    </xf>
    <xf numFmtId="3" fontId="34" fillId="0" borderId="18" xfId="0" applyNumberFormat="1" applyFont="1" applyBorder="1" applyAlignment="1">
      <alignment/>
    </xf>
    <xf numFmtId="3" fontId="8" fillId="0" borderId="50" xfId="0" applyNumberFormat="1" applyFont="1" applyBorder="1" applyAlignment="1">
      <alignment/>
    </xf>
    <xf numFmtId="3" fontId="8" fillId="0" borderId="53" xfId="0" applyNumberFormat="1" applyFont="1" applyBorder="1" applyAlignment="1">
      <alignment/>
    </xf>
    <xf numFmtId="3" fontId="8" fillId="0" borderId="60" xfId="0" applyNumberFormat="1" applyFont="1" applyBorder="1" applyAlignment="1">
      <alignment/>
    </xf>
    <xf numFmtId="0" fontId="8" fillId="0" borderId="60" xfId="0" applyFont="1" applyBorder="1" applyAlignment="1">
      <alignment/>
    </xf>
    <xf numFmtId="4" fontId="8" fillId="0" borderId="16" xfId="54" applyNumberFormat="1" applyFont="1" applyBorder="1" applyAlignment="1">
      <alignment vertical="center"/>
      <protection/>
    </xf>
    <xf numFmtId="4" fontId="9" fillId="33" borderId="16" xfId="54" applyNumberFormat="1" applyFont="1" applyFill="1" applyBorder="1" applyAlignment="1">
      <alignment vertical="center"/>
      <protection/>
    </xf>
    <xf numFmtId="3" fontId="8" fillId="0" borderId="0" xfId="54" applyNumberFormat="1" applyFont="1" applyBorder="1" applyAlignment="1">
      <alignment vertical="center"/>
      <protection/>
    </xf>
    <xf numFmtId="3" fontId="8" fillId="0" borderId="16" xfId="54" applyNumberFormat="1" applyFont="1" applyBorder="1" applyAlignment="1">
      <alignment vertical="center"/>
      <protection/>
    </xf>
    <xf numFmtId="43" fontId="8" fillId="0" borderId="0" xfId="47" applyFont="1" applyBorder="1" applyAlignment="1">
      <alignment vertical="center"/>
    </xf>
    <xf numFmtId="171" fontId="8" fillId="0" borderId="0" xfId="54" applyNumberFormat="1" applyFont="1" applyBorder="1" applyAlignment="1">
      <alignment vertical="center"/>
      <protection/>
    </xf>
    <xf numFmtId="4" fontId="8" fillId="0" borderId="0" xfId="54" applyNumberFormat="1" applyFont="1" applyBorder="1" applyAlignment="1">
      <alignment vertical="center"/>
      <protection/>
    </xf>
    <xf numFmtId="0" fontId="2" fillId="35" borderId="40" xfId="0" applyFont="1" applyFill="1" applyBorder="1" applyAlignment="1">
      <alignment horizontal="justify" vertical="center" wrapText="1"/>
    </xf>
    <xf numFmtId="10" fontId="2" fillId="0" borderId="53" xfId="0" applyNumberFormat="1" applyFont="1" applyBorder="1" applyAlignment="1">
      <alignment horizontal="justify" vertical="center" wrapText="1"/>
    </xf>
    <xf numFmtId="0" fontId="54" fillId="35" borderId="0" xfId="0" applyFont="1" applyFill="1" applyAlignment="1">
      <alignment horizontal="center" vertical="center" wrapText="1"/>
    </xf>
    <xf numFmtId="0" fontId="2" fillId="35" borderId="53" xfId="0" applyFont="1" applyFill="1" applyBorder="1" applyAlignment="1">
      <alignment horizontal="center" vertical="center" wrapText="1"/>
    </xf>
    <xf numFmtId="10" fontId="2" fillId="35" borderId="53" xfId="0" applyNumberFormat="1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4" fontId="2" fillId="35" borderId="53" xfId="0" applyNumberFormat="1" applyFont="1" applyFill="1" applyBorder="1" applyAlignment="1">
      <alignment horizontal="center" vertical="center" wrapText="1"/>
    </xf>
    <xf numFmtId="0" fontId="54" fillId="35" borderId="53" xfId="0" applyFont="1" applyFill="1" applyBorder="1" applyAlignment="1">
      <alignment horizontal="center" vertical="center" wrapText="1"/>
    </xf>
    <xf numFmtId="0" fontId="54" fillId="35" borderId="60" xfId="0" applyFont="1" applyFill="1" applyBorder="1" applyAlignment="1">
      <alignment horizontal="center" vertical="center" wrapText="1"/>
    </xf>
    <xf numFmtId="9" fontId="2" fillId="0" borderId="53" xfId="0" applyNumberFormat="1" applyFont="1" applyBorder="1" applyAlignment="1">
      <alignment horizontal="justify" vertical="center" wrapText="1"/>
    </xf>
    <xf numFmtId="9" fontId="2" fillId="35" borderId="53" xfId="0" applyNumberFormat="1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top" wrapText="1"/>
    </xf>
    <xf numFmtId="0" fontId="54" fillId="35" borderId="53" xfId="0" applyFont="1" applyFill="1" applyBorder="1" applyAlignment="1">
      <alignment horizontal="center" vertical="center"/>
    </xf>
    <xf numFmtId="10" fontId="54" fillId="35" borderId="0" xfId="0" applyNumberFormat="1" applyFont="1" applyFill="1" applyAlignment="1">
      <alignment horizontal="center" vertical="center"/>
    </xf>
    <xf numFmtId="10" fontId="54" fillId="35" borderId="53" xfId="0" applyNumberFormat="1" applyFont="1" applyFill="1" applyBorder="1" applyAlignment="1">
      <alignment horizontal="center" vertical="center"/>
    </xf>
    <xf numFmtId="0" fontId="0" fillId="35" borderId="67" xfId="0" applyFont="1" applyFill="1" applyBorder="1" applyAlignment="1">
      <alignment horizontal="left" vertical="center" wrapText="1"/>
    </xf>
    <xf numFmtId="0" fontId="0" fillId="35" borderId="87" xfId="0" applyFont="1" applyFill="1" applyBorder="1" applyAlignment="1">
      <alignment horizontal="left" vertical="center" wrapText="1"/>
    </xf>
    <xf numFmtId="0" fontId="0" fillId="35" borderId="44" xfId="0" applyFont="1" applyFill="1" applyBorder="1" applyAlignment="1">
      <alignment horizontal="left" vertical="center" wrapText="1"/>
    </xf>
    <xf numFmtId="0" fontId="5" fillId="38" borderId="21" xfId="0" applyFont="1" applyFill="1" applyBorder="1" applyAlignment="1">
      <alignment horizontal="center" vertical="center" wrapText="1"/>
    </xf>
    <xf numFmtId="0" fontId="5" fillId="38" borderId="60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35" borderId="54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5" fillId="38" borderId="88" xfId="0" applyFont="1" applyFill="1" applyBorder="1" applyAlignment="1">
      <alignment horizontal="center" vertical="center" wrapText="1"/>
    </xf>
    <xf numFmtId="0" fontId="5" fillId="38" borderId="49" xfId="0" applyFont="1" applyFill="1" applyBorder="1" applyAlignment="1">
      <alignment horizontal="center" vertical="center" wrapText="1"/>
    </xf>
    <xf numFmtId="0" fontId="5" fillId="38" borderId="46" xfId="0" applyFont="1" applyFill="1" applyBorder="1" applyAlignment="1">
      <alignment horizontal="center" vertical="center" wrapText="1"/>
    </xf>
    <xf numFmtId="0" fontId="5" fillId="38" borderId="34" xfId="0" applyFont="1" applyFill="1" applyBorder="1" applyAlignment="1">
      <alignment horizontal="center" vertical="center" wrapText="1"/>
    </xf>
    <xf numFmtId="49" fontId="2" fillId="0" borderId="33" xfId="55" applyFont="1" applyBorder="1" applyAlignment="1">
      <alignment horizontal="center" vertical="center"/>
      <protection/>
    </xf>
    <xf numFmtId="49" fontId="2" fillId="0" borderId="15" xfId="55" applyFont="1" applyBorder="1" applyAlignment="1">
      <alignment horizontal="center" vertical="center"/>
      <protection/>
    </xf>
    <xf numFmtId="49" fontId="2" fillId="0" borderId="27" xfId="55" applyFont="1" applyBorder="1" applyAlignment="1">
      <alignment horizontal="center" vertical="center"/>
      <protection/>
    </xf>
    <xf numFmtId="49" fontId="5" fillId="38" borderId="33" xfId="55" applyNumberFormat="1" applyFont="1" applyFill="1" applyBorder="1" applyAlignment="1" applyProtection="1">
      <alignment horizontal="center" vertical="center" wrapText="1"/>
      <protection/>
    </xf>
    <xf numFmtId="49" fontId="5" fillId="38" borderId="27" xfId="55" applyNumberFormat="1" applyFont="1" applyFill="1" applyBorder="1" applyAlignment="1" applyProtection="1">
      <alignment horizontal="center" vertical="center" wrapText="1"/>
      <protection/>
    </xf>
    <xf numFmtId="49" fontId="5" fillId="38" borderId="20" xfId="55" applyFont="1" applyFill="1" applyBorder="1" applyAlignment="1">
      <alignment horizontal="center" vertical="center" wrapText="1"/>
      <protection/>
    </xf>
    <xf numFmtId="49" fontId="5" fillId="38" borderId="80" xfId="55" applyFont="1" applyFill="1" applyBorder="1" applyAlignment="1">
      <alignment horizontal="center" vertical="center" wrapText="1"/>
      <protection/>
    </xf>
    <xf numFmtId="49" fontId="5" fillId="38" borderId="22" xfId="55" applyFont="1" applyFill="1" applyBorder="1" applyAlignment="1">
      <alignment horizontal="center" vertical="center" wrapText="1"/>
      <protection/>
    </xf>
    <xf numFmtId="0" fontId="5" fillId="38" borderId="26" xfId="0" applyFont="1" applyFill="1" applyBorder="1" applyAlignment="1">
      <alignment horizontal="center" wrapText="1"/>
    </xf>
    <xf numFmtId="0" fontId="5" fillId="38" borderId="17" xfId="0" applyFont="1" applyFill="1" applyBorder="1" applyAlignment="1">
      <alignment horizontal="center" wrapText="1"/>
    </xf>
    <xf numFmtId="0" fontId="5" fillId="38" borderId="19" xfId="0" applyFont="1" applyFill="1" applyBorder="1" applyAlignment="1">
      <alignment horizontal="center" wrapText="1"/>
    </xf>
    <xf numFmtId="0" fontId="5" fillId="38" borderId="20" xfId="0" applyFont="1" applyFill="1" applyBorder="1" applyAlignment="1">
      <alignment horizontal="center" wrapText="1"/>
    </xf>
    <xf numFmtId="0" fontId="5" fillId="38" borderId="80" xfId="0" applyFont="1" applyFill="1" applyBorder="1" applyAlignment="1">
      <alignment horizontal="center" wrapText="1"/>
    </xf>
    <xf numFmtId="0" fontId="5" fillId="38" borderId="33" xfId="0" applyFont="1" applyFill="1" applyBorder="1" applyAlignment="1">
      <alignment horizontal="center" vertical="center"/>
    </xf>
    <xf numFmtId="0" fontId="5" fillId="38" borderId="27" xfId="0" applyFont="1" applyFill="1" applyBorder="1" applyAlignment="1">
      <alignment horizontal="center" vertical="center"/>
    </xf>
    <xf numFmtId="0" fontId="33" fillId="38" borderId="26" xfId="0" applyFont="1" applyFill="1" applyBorder="1" applyAlignment="1">
      <alignment horizontal="center"/>
    </xf>
    <xf numFmtId="0" fontId="33" fillId="38" borderId="19" xfId="0" applyFont="1" applyFill="1" applyBorder="1" applyAlignment="1">
      <alignment horizontal="center"/>
    </xf>
    <xf numFmtId="0" fontId="33" fillId="38" borderId="18" xfId="0" applyFont="1" applyFill="1" applyBorder="1" applyAlignment="1">
      <alignment horizontal="center"/>
    </xf>
    <xf numFmtId="0" fontId="33" fillId="38" borderId="17" xfId="0" applyFont="1" applyFill="1" applyBorder="1" applyAlignment="1">
      <alignment horizontal="center"/>
    </xf>
    <xf numFmtId="0" fontId="33" fillId="38" borderId="18" xfId="0" applyFont="1" applyFill="1" applyBorder="1" applyAlignment="1">
      <alignment horizontal="center" vertical="center"/>
    </xf>
    <xf numFmtId="0" fontId="33" fillId="38" borderId="27" xfId="0" applyFont="1" applyFill="1" applyBorder="1" applyAlignment="1">
      <alignment horizontal="center" vertical="center"/>
    </xf>
    <xf numFmtId="49" fontId="9" fillId="38" borderId="50" xfId="55" applyFont="1" applyFill="1" applyBorder="1" applyAlignment="1">
      <alignment horizontal="center" vertical="center" wrapText="1"/>
      <protection/>
    </xf>
    <xf numFmtId="49" fontId="9" fillId="38" borderId="51" xfId="55" applyFont="1" applyFill="1" applyBorder="1" applyAlignment="1">
      <alignment horizontal="center" vertical="center" wrapText="1"/>
      <protection/>
    </xf>
    <xf numFmtId="0" fontId="9" fillId="38" borderId="33" xfId="0" applyFont="1" applyFill="1" applyBorder="1" applyAlignment="1">
      <alignment horizontal="center" vertical="center"/>
    </xf>
    <xf numFmtId="0" fontId="9" fillId="38" borderId="27" xfId="0" applyFont="1" applyFill="1" applyBorder="1" applyAlignment="1">
      <alignment horizontal="center" vertical="center"/>
    </xf>
    <xf numFmtId="49" fontId="9" fillId="38" borderId="52" xfId="55" applyFont="1" applyFill="1" applyBorder="1" applyAlignment="1">
      <alignment horizontal="center" vertical="center"/>
      <protection/>
    </xf>
    <xf numFmtId="49" fontId="9" fillId="38" borderId="50" xfId="55" applyFont="1" applyFill="1" applyBorder="1" applyAlignment="1">
      <alignment horizontal="center" vertical="center"/>
      <protection/>
    </xf>
    <xf numFmtId="49" fontId="9" fillId="38" borderId="51" xfId="55" applyFont="1" applyFill="1" applyBorder="1" applyAlignment="1">
      <alignment horizontal="center" vertical="center"/>
      <protection/>
    </xf>
    <xf numFmtId="49" fontId="9" fillId="38" borderId="52" xfId="55" applyFont="1" applyFill="1" applyBorder="1" applyAlignment="1">
      <alignment horizontal="center" vertical="center" wrapText="1"/>
      <protection/>
    </xf>
    <xf numFmtId="49" fontId="9" fillId="38" borderId="49" xfId="55" applyFont="1" applyFill="1" applyBorder="1" applyAlignment="1">
      <alignment horizontal="center" vertical="center" wrapText="1"/>
      <protection/>
    </xf>
    <xf numFmtId="0" fontId="9" fillId="38" borderId="33" xfId="0" applyFont="1" applyFill="1" applyBorder="1" applyAlignment="1">
      <alignment horizontal="center" vertical="center" wrapText="1"/>
    </xf>
    <xf numFmtId="0" fontId="9" fillId="38" borderId="27" xfId="0" applyFont="1" applyFill="1" applyBorder="1" applyAlignment="1">
      <alignment horizontal="center" vertical="center" wrapText="1"/>
    </xf>
    <xf numFmtId="0" fontId="5" fillId="38" borderId="70" xfId="54" applyFont="1" applyFill="1" applyBorder="1" applyAlignment="1">
      <alignment horizontal="center" vertical="center"/>
      <protection/>
    </xf>
    <xf numFmtId="0" fontId="5" fillId="38" borderId="89" xfId="54" applyFont="1" applyFill="1" applyBorder="1" applyAlignment="1">
      <alignment horizontal="center" vertical="center"/>
      <protection/>
    </xf>
    <xf numFmtId="0" fontId="5" fillId="38" borderId="68" xfId="54" applyFont="1" applyFill="1" applyBorder="1" applyAlignment="1">
      <alignment horizontal="center" vertical="center"/>
      <protection/>
    </xf>
    <xf numFmtId="0" fontId="9" fillId="38" borderId="80" xfId="54" applyFont="1" applyFill="1" applyBorder="1" applyAlignment="1">
      <alignment horizontal="center" vertical="center"/>
      <protection/>
    </xf>
    <xf numFmtId="0" fontId="9" fillId="38" borderId="26" xfId="54" applyFont="1" applyFill="1" applyBorder="1" applyAlignment="1">
      <alignment horizontal="center" vertical="center"/>
      <protection/>
    </xf>
    <xf numFmtId="0" fontId="9" fillId="38" borderId="19" xfId="54" applyFont="1" applyFill="1" applyBorder="1" applyAlignment="1">
      <alignment horizontal="center" vertical="center"/>
      <protection/>
    </xf>
    <xf numFmtId="0" fontId="9" fillId="38" borderId="17" xfId="54" applyFont="1" applyFill="1" applyBorder="1" applyAlignment="1">
      <alignment horizontal="center" vertical="center"/>
      <protection/>
    </xf>
    <xf numFmtId="0" fontId="9" fillId="38" borderId="26" xfId="0" applyFont="1" applyFill="1" applyBorder="1" applyAlignment="1">
      <alignment horizontal="center" wrapText="1"/>
    </xf>
    <xf numFmtId="0" fontId="9" fillId="38" borderId="19" xfId="0" applyFont="1" applyFill="1" applyBorder="1" applyAlignment="1">
      <alignment horizontal="center" wrapText="1"/>
    </xf>
    <xf numFmtId="0" fontId="9" fillId="38" borderId="15" xfId="0" applyFont="1" applyFill="1" applyBorder="1" applyAlignment="1">
      <alignment horizontal="center" vertical="center" wrapText="1"/>
    </xf>
    <xf numFmtId="0" fontId="8" fillId="38" borderId="27" xfId="0" applyFont="1" applyFill="1" applyBorder="1" applyAlignment="1">
      <alignment horizontal="center" vertical="center" wrapText="1"/>
    </xf>
    <xf numFmtId="0" fontId="9" fillId="38" borderId="17" xfId="0" applyFont="1" applyFill="1" applyBorder="1" applyAlignment="1">
      <alignment horizontal="center"/>
    </xf>
    <xf numFmtId="0" fontId="9" fillId="38" borderId="26" xfId="0" applyFont="1" applyFill="1" applyBorder="1" applyAlignment="1">
      <alignment horizontal="center"/>
    </xf>
    <xf numFmtId="0" fontId="9" fillId="38" borderId="19" xfId="0" applyFont="1" applyFill="1" applyBorder="1" applyAlignment="1">
      <alignment horizontal="center"/>
    </xf>
    <xf numFmtId="0" fontId="9" fillId="38" borderId="20" xfId="54" applyFont="1" applyFill="1" applyBorder="1" applyAlignment="1">
      <alignment horizontal="center" vertical="center" wrapText="1"/>
      <protection/>
    </xf>
    <xf numFmtId="0" fontId="9" fillId="38" borderId="26" xfId="54" applyFont="1" applyFill="1" applyBorder="1" applyAlignment="1">
      <alignment horizontal="center" vertical="center" wrapText="1"/>
      <protection/>
    </xf>
    <xf numFmtId="0" fontId="9" fillId="38" borderId="52" xfId="54" applyFont="1" applyFill="1" applyBorder="1" applyAlignment="1">
      <alignment horizontal="center" vertical="center" wrapText="1"/>
      <protection/>
    </xf>
    <xf numFmtId="0" fontId="9" fillId="38" borderId="45" xfId="54" applyFont="1" applyFill="1" applyBorder="1" applyAlignment="1">
      <alignment horizontal="center" vertical="center" wrapText="1"/>
      <protection/>
    </xf>
    <xf numFmtId="0" fontId="9" fillId="38" borderId="88" xfId="54" applyFont="1" applyFill="1" applyBorder="1" applyAlignment="1">
      <alignment horizontal="center" vertical="center" wrapText="1"/>
      <protection/>
    </xf>
    <xf numFmtId="0" fontId="9" fillId="38" borderId="42" xfId="54" applyFont="1" applyFill="1" applyBorder="1" applyAlignment="1">
      <alignment horizontal="center" vertical="center" wrapText="1"/>
      <protection/>
    </xf>
    <xf numFmtId="0" fontId="9" fillId="38" borderId="51" xfId="54" applyFont="1" applyFill="1" applyBorder="1" applyAlignment="1">
      <alignment horizontal="center" vertical="center" wrapText="1"/>
      <protection/>
    </xf>
    <xf numFmtId="0" fontId="9" fillId="38" borderId="58" xfId="54" applyFont="1" applyFill="1" applyBorder="1" applyAlignment="1">
      <alignment horizontal="center" vertical="center" wrapText="1"/>
      <protection/>
    </xf>
    <xf numFmtId="0" fontId="9" fillId="38" borderId="66" xfId="54" applyFont="1" applyFill="1" applyBorder="1" applyAlignment="1">
      <alignment horizontal="center" vertical="center" wrapText="1"/>
      <protection/>
    </xf>
    <xf numFmtId="0" fontId="9" fillId="38" borderId="63" xfId="54" applyFont="1" applyFill="1" applyBorder="1" applyAlignment="1">
      <alignment horizontal="center" vertical="center" wrapText="1"/>
      <protection/>
    </xf>
    <xf numFmtId="0" fontId="9" fillId="38" borderId="70" xfId="54" applyFont="1" applyFill="1" applyBorder="1" applyAlignment="1">
      <alignment horizontal="center" vertical="center" wrapText="1"/>
      <protection/>
    </xf>
    <xf numFmtId="0" fontId="9" fillId="38" borderId="49" xfId="54" applyFont="1" applyFill="1" applyBorder="1" applyAlignment="1">
      <alignment horizontal="center" vertical="center" wrapText="1"/>
      <protection/>
    </xf>
    <xf numFmtId="0" fontId="9" fillId="38" borderId="59" xfId="54" applyFont="1" applyFill="1" applyBorder="1" applyAlignment="1">
      <alignment horizontal="center" vertical="center" wrapText="1"/>
      <protection/>
    </xf>
    <xf numFmtId="0" fontId="9" fillId="38" borderId="33" xfId="54" applyFont="1" applyFill="1" applyBorder="1" applyAlignment="1">
      <alignment horizontal="center" vertical="center"/>
      <protection/>
    </xf>
    <xf numFmtId="0" fontId="9" fillId="38" borderId="18" xfId="54" applyFont="1" applyFill="1" applyBorder="1" applyAlignment="1">
      <alignment horizontal="center" vertical="center"/>
      <protection/>
    </xf>
    <xf numFmtId="0" fontId="9" fillId="38" borderId="27" xfId="54" applyFont="1" applyFill="1" applyBorder="1" applyAlignment="1">
      <alignment horizontal="center" vertical="center"/>
      <protection/>
    </xf>
    <xf numFmtId="0" fontId="9" fillId="28" borderId="26" xfId="52" applyFont="1" applyFill="1" applyBorder="1" applyAlignment="1">
      <alignment horizontal="center"/>
      <protection/>
    </xf>
    <xf numFmtId="0" fontId="9" fillId="28" borderId="17" xfId="52" applyFont="1" applyFill="1" applyBorder="1" applyAlignment="1">
      <alignment horizontal="center"/>
      <protection/>
    </xf>
    <xf numFmtId="0" fontId="9" fillId="28" borderId="18" xfId="52" applyFont="1" applyFill="1" applyBorder="1" applyAlignment="1">
      <alignment horizontal="center" vertical="center"/>
      <protection/>
    </xf>
    <xf numFmtId="0" fontId="9" fillId="28" borderId="15" xfId="52" applyFont="1" applyFill="1" applyBorder="1" applyAlignment="1">
      <alignment horizontal="center" vertical="center"/>
      <protection/>
    </xf>
    <xf numFmtId="172" fontId="9" fillId="38" borderId="26" xfId="0" applyNumberFormat="1" applyFont="1" applyFill="1" applyBorder="1" applyAlignment="1">
      <alignment horizontal="center" vertical="center" wrapText="1"/>
    </xf>
    <xf numFmtId="172" fontId="9" fillId="38" borderId="17" xfId="0" applyNumberFormat="1" applyFont="1" applyFill="1" applyBorder="1" applyAlignment="1">
      <alignment horizontal="center" vertical="center" wrapText="1"/>
    </xf>
    <xf numFmtId="172" fontId="9" fillId="38" borderId="19" xfId="0" applyNumberFormat="1" applyFont="1" applyFill="1" applyBorder="1" applyAlignment="1">
      <alignment horizontal="center" vertical="center" wrapText="1"/>
    </xf>
    <xf numFmtId="0" fontId="9" fillId="38" borderId="26" xfId="0" applyFont="1" applyFill="1" applyBorder="1" applyAlignment="1">
      <alignment horizontal="center" vertical="center" wrapText="1"/>
    </xf>
    <xf numFmtId="0" fontId="9" fillId="38" borderId="17" xfId="0" applyFont="1" applyFill="1" applyBorder="1" applyAlignment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9" fillId="38" borderId="30" xfId="0" applyFont="1" applyFill="1" applyBorder="1" applyAlignment="1">
      <alignment horizontal="center" vertical="center" wrapText="1"/>
    </xf>
    <xf numFmtId="0" fontId="9" fillId="38" borderId="38" xfId="0" applyFont="1" applyFill="1" applyBorder="1" applyAlignment="1">
      <alignment horizontal="center" vertical="center" wrapText="1"/>
    </xf>
    <xf numFmtId="0" fontId="9" fillId="38" borderId="31" xfId="0" applyFont="1" applyFill="1" applyBorder="1" applyAlignment="1">
      <alignment horizontal="center" vertical="center" wrapText="1"/>
    </xf>
    <xf numFmtId="0" fontId="9" fillId="38" borderId="32" xfId="0" applyFont="1" applyFill="1" applyBorder="1" applyAlignment="1">
      <alignment horizontal="center" vertical="center" wrapText="1"/>
    </xf>
    <xf numFmtId="0" fontId="9" fillId="38" borderId="22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ESTR98" xfId="53"/>
    <cellStyle name="Normal_PLAZAS98" xfId="54"/>
    <cellStyle name="Normal_SPGG9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34"/>
  <sheetViews>
    <sheetView view="pageLayout" zoomScaleSheetLayoutView="100" workbookViewId="0" topLeftCell="A1">
      <selection activeCell="B1" sqref="B1"/>
    </sheetView>
  </sheetViews>
  <sheetFormatPr defaultColWidth="11.421875" defaultRowHeight="12.75"/>
  <cols>
    <col min="1" max="1" width="19.8515625" style="166" customWidth="1"/>
    <col min="2" max="2" width="69.8515625" style="167" customWidth="1"/>
    <col min="3" max="5" width="8.7109375" style="166" customWidth="1"/>
    <col min="6" max="16384" width="11.421875" style="166" customWidth="1"/>
  </cols>
  <sheetData>
    <row r="1" spans="1:256" s="165" customFormat="1" ht="15.75">
      <c r="A1" s="163" t="s">
        <v>418</v>
      </c>
      <c r="B1" s="164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/>
      <c r="GJ1" s="170"/>
      <c r="GK1" s="170"/>
      <c r="GL1" s="170"/>
      <c r="GM1" s="170"/>
      <c r="GN1" s="170"/>
      <c r="GO1" s="170"/>
      <c r="GP1" s="170"/>
      <c r="GQ1" s="170"/>
      <c r="GR1" s="170"/>
      <c r="GS1" s="170"/>
      <c r="GT1" s="170"/>
      <c r="GU1" s="170"/>
      <c r="GV1" s="170"/>
      <c r="GW1" s="170"/>
      <c r="GX1" s="170"/>
      <c r="GY1" s="170"/>
      <c r="GZ1" s="170"/>
      <c r="HA1" s="170"/>
      <c r="HB1" s="170"/>
      <c r="HC1" s="170"/>
      <c r="HD1" s="170"/>
      <c r="HE1" s="170"/>
      <c r="HF1" s="170"/>
      <c r="HG1" s="170"/>
      <c r="HH1" s="170"/>
      <c r="HI1" s="170"/>
      <c r="HJ1" s="170"/>
      <c r="HK1" s="170"/>
      <c r="HL1" s="170"/>
      <c r="HM1" s="170"/>
      <c r="HN1" s="170"/>
      <c r="HO1" s="170"/>
      <c r="HP1" s="170"/>
      <c r="HQ1" s="170"/>
      <c r="HR1" s="170"/>
      <c r="HS1" s="170"/>
      <c r="HT1" s="170"/>
      <c r="HU1" s="170"/>
      <c r="HV1" s="170"/>
      <c r="HW1" s="170"/>
      <c r="HX1" s="170"/>
      <c r="HY1" s="170"/>
      <c r="HZ1" s="170"/>
      <c r="IA1" s="170"/>
      <c r="IB1" s="170"/>
      <c r="IC1" s="170"/>
      <c r="ID1" s="170"/>
      <c r="IE1" s="170"/>
      <c r="IF1" s="170"/>
      <c r="IG1" s="170"/>
      <c r="IH1" s="170"/>
      <c r="II1" s="170"/>
      <c r="IJ1" s="170"/>
      <c r="IK1" s="170"/>
      <c r="IL1" s="170"/>
      <c r="IM1" s="170"/>
      <c r="IN1" s="170"/>
      <c r="IO1" s="170"/>
      <c r="IP1" s="170"/>
      <c r="IQ1" s="170"/>
      <c r="IR1" s="170"/>
      <c r="IS1" s="170"/>
      <c r="IT1" s="170"/>
      <c r="IU1" s="170"/>
      <c r="IV1" s="170"/>
    </row>
    <row r="2" spans="3:6" ht="12.75">
      <c r="C2" s="168"/>
      <c r="D2" s="168"/>
      <c r="E2" s="172"/>
      <c r="F2" s="171"/>
    </row>
    <row r="3" spans="1:6" ht="12.75">
      <c r="A3" s="169" t="s">
        <v>438</v>
      </c>
      <c r="E3" s="171"/>
      <c r="F3" s="171"/>
    </row>
    <row r="4" spans="5:6" ht="12.75">
      <c r="E4" s="171"/>
      <c r="F4" s="171"/>
    </row>
    <row r="5" spans="1:6" s="400" customFormat="1" ht="27" customHeight="1">
      <c r="A5" s="406" t="s">
        <v>420</v>
      </c>
      <c r="B5" s="487" t="s">
        <v>419</v>
      </c>
      <c r="C5" s="488"/>
      <c r="D5" s="488"/>
      <c r="E5" s="489"/>
      <c r="F5" s="401"/>
    </row>
    <row r="6" spans="1:6" ht="12.75">
      <c r="A6" s="169"/>
      <c r="B6" s="399"/>
      <c r="C6" s="400"/>
      <c r="D6" s="400"/>
      <c r="E6" s="401"/>
      <c r="F6" s="171"/>
    </row>
    <row r="7" spans="1:6" ht="12.75">
      <c r="A7" s="169" t="s">
        <v>439</v>
      </c>
      <c r="B7" s="399"/>
      <c r="C7" s="400"/>
      <c r="D7" s="400"/>
      <c r="E7" s="401"/>
      <c r="F7" s="171"/>
    </row>
    <row r="8" spans="1:6" ht="12.75">
      <c r="A8" s="169"/>
      <c r="B8" s="399"/>
      <c r="C8" s="400"/>
      <c r="D8" s="400"/>
      <c r="E8" s="401"/>
      <c r="F8" s="171"/>
    </row>
    <row r="9" spans="1:6" s="400" customFormat="1" ht="27" customHeight="1">
      <c r="A9" s="406" t="s">
        <v>421</v>
      </c>
      <c r="B9" s="487" t="s">
        <v>488</v>
      </c>
      <c r="C9" s="488"/>
      <c r="D9" s="488"/>
      <c r="E9" s="489"/>
      <c r="F9" s="401"/>
    </row>
    <row r="10" spans="1:6" s="400" customFormat="1" ht="27" customHeight="1">
      <c r="A10" s="406" t="s">
        <v>422</v>
      </c>
      <c r="B10" s="487" t="s">
        <v>489</v>
      </c>
      <c r="C10" s="488"/>
      <c r="D10" s="488"/>
      <c r="E10" s="489"/>
      <c r="F10" s="401"/>
    </row>
    <row r="11" spans="1:6" s="400" customFormat="1" ht="27" customHeight="1">
      <c r="A11" s="406" t="s">
        <v>423</v>
      </c>
      <c r="B11" s="487" t="s">
        <v>490</v>
      </c>
      <c r="C11" s="488"/>
      <c r="D11" s="488"/>
      <c r="E11" s="489"/>
      <c r="F11" s="401"/>
    </row>
    <row r="12" spans="1:6" s="400" customFormat="1" ht="27" customHeight="1">
      <c r="A12" s="406" t="s">
        <v>424</v>
      </c>
      <c r="B12" s="487" t="s">
        <v>491</v>
      </c>
      <c r="C12" s="488"/>
      <c r="D12" s="488"/>
      <c r="E12" s="489"/>
      <c r="F12" s="401"/>
    </row>
    <row r="13" spans="1:6" s="400" customFormat="1" ht="27" customHeight="1">
      <c r="A13" s="406" t="s">
        <v>425</v>
      </c>
      <c r="B13" s="487" t="s">
        <v>492</v>
      </c>
      <c r="C13" s="488"/>
      <c r="D13" s="488"/>
      <c r="E13" s="489"/>
      <c r="F13" s="401"/>
    </row>
    <row r="14" spans="1:6" s="400" customFormat="1" ht="27" customHeight="1">
      <c r="A14" s="406" t="s">
        <v>426</v>
      </c>
      <c r="B14" s="487" t="s">
        <v>493</v>
      </c>
      <c r="C14" s="488"/>
      <c r="D14" s="488"/>
      <c r="E14" s="489"/>
      <c r="F14" s="401"/>
    </row>
    <row r="15" spans="1:6" s="400" customFormat="1" ht="27" customHeight="1">
      <c r="A15" s="406" t="s">
        <v>427</v>
      </c>
      <c r="B15" s="487" t="s">
        <v>494</v>
      </c>
      <c r="C15" s="488"/>
      <c r="D15" s="488"/>
      <c r="E15" s="489"/>
      <c r="F15" s="401"/>
    </row>
    <row r="16" spans="1:6" ht="12.75">
      <c r="A16" s="169"/>
      <c r="B16" s="399"/>
      <c r="C16" s="400"/>
      <c r="D16" s="400"/>
      <c r="E16" s="401"/>
      <c r="F16" s="171"/>
    </row>
    <row r="17" spans="1:6" ht="12.75">
      <c r="A17" s="169" t="s">
        <v>440</v>
      </c>
      <c r="B17" s="399"/>
      <c r="C17" s="400"/>
      <c r="D17" s="400"/>
      <c r="E17" s="401"/>
      <c r="F17" s="171"/>
    </row>
    <row r="18" spans="1:6" ht="12.75">
      <c r="A18" s="169"/>
      <c r="B18" s="399"/>
      <c r="C18" s="400"/>
      <c r="D18" s="400"/>
      <c r="E18" s="401"/>
      <c r="F18" s="171"/>
    </row>
    <row r="19" spans="1:6" s="400" customFormat="1" ht="27" customHeight="1">
      <c r="A19" s="406" t="s">
        <v>428</v>
      </c>
      <c r="B19" s="487" t="s">
        <v>495</v>
      </c>
      <c r="C19" s="488"/>
      <c r="D19" s="488"/>
      <c r="E19" s="489"/>
      <c r="F19" s="401"/>
    </row>
    <row r="20" spans="1:6" s="400" customFormat="1" ht="27" customHeight="1">
      <c r="A20" s="406" t="s">
        <v>429</v>
      </c>
      <c r="B20" s="487" t="s">
        <v>496</v>
      </c>
      <c r="C20" s="488"/>
      <c r="D20" s="488"/>
      <c r="E20" s="489"/>
      <c r="F20" s="401"/>
    </row>
    <row r="21" spans="1:6" s="400" customFormat="1" ht="27" customHeight="1">
      <c r="A21" s="406" t="s">
        <v>430</v>
      </c>
      <c r="B21" s="487" t="s">
        <v>497</v>
      </c>
      <c r="C21" s="488"/>
      <c r="D21" s="488"/>
      <c r="E21" s="489"/>
      <c r="F21" s="401"/>
    </row>
    <row r="22" spans="1:6" ht="12.75">
      <c r="A22" s="169"/>
      <c r="B22" s="399"/>
      <c r="C22" s="400"/>
      <c r="D22" s="400"/>
      <c r="E22" s="401"/>
      <c r="F22" s="171"/>
    </row>
    <row r="23" spans="1:6" ht="12.75">
      <c r="A23" s="169" t="s">
        <v>441</v>
      </c>
      <c r="B23" s="399"/>
      <c r="C23" s="400"/>
      <c r="D23" s="400"/>
      <c r="E23" s="401"/>
      <c r="F23" s="171"/>
    </row>
    <row r="24" spans="1:6" ht="12.75">
      <c r="A24" s="169"/>
      <c r="B24" s="399"/>
      <c r="C24" s="400"/>
      <c r="D24" s="400"/>
      <c r="E24" s="401"/>
      <c r="F24" s="171"/>
    </row>
    <row r="25" spans="1:6" s="400" customFormat="1" ht="27" customHeight="1">
      <c r="A25" s="406" t="s">
        <v>431</v>
      </c>
      <c r="B25" s="487" t="s">
        <v>498</v>
      </c>
      <c r="C25" s="488"/>
      <c r="D25" s="488"/>
      <c r="E25" s="489"/>
      <c r="F25" s="401"/>
    </row>
    <row r="26" spans="1:6" s="400" customFormat="1" ht="27" customHeight="1">
      <c r="A26" s="406" t="s">
        <v>432</v>
      </c>
      <c r="B26" s="487" t="s">
        <v>499</v>
      </c>
      <c r="C26" s="488"/>
      <c r="D26" s="488"/>
      <c r="E26" s="489"/>
      <c r="F26" s="401"/>
    </row>
    <row r="27" spans="1:6" s="400" customFormat="1" ht="27" customHeight="1">
      <c r="A27" s="406" t="s">
        <v>433</v>
      </c>
      <c r="B27" s="487" t="s">
        <v>500</v>
      </c>
      <c r="C27" s="488"/>
      <c r="D27" s="488"/>
      <c r="E27" s="489"/>
      <c r="F27" s="401"/>
    </row>
    <row r="28" spans="1:6" s="400" customFormat="1" ht="27" customHeight="1">
      <c r="A28" s="406" t="s">
        <v>434</v>
      </c>
      <c r="B28" s="487" t="s">
        <v>501</v>
      </c>
      <c r="C28" s="488"/>
      <c r="D28" s="488"/>
      <c r="E28" s="489"/>
      <c r="F28" s="401"/>
    </row>
    <row r="29" spans="1:6" s="400" customFormat="1" ht="27" customHeight="1">
      <c r="A29" s="406" t="s">
        <v>435</v>
      </c>
      <c r="B29" s="487" t="s">
        <v>502</v>
      </c>
      <c r="C29" s="488"/>
      <c r="D29" s="488"/>
      <c r="E29" s="489"/>
      <c r="F29" s="401"/>
    </row>
    <row r="30" spans="1:6" ht="12.75">
      <c r="A30" s="169"/>
      <c r="B30" s="399"/>
      <c r="C30" s="400"/>
      <c r="D30" s="400"/>
      <c r="E30" s="401"/>
      <c r="F30" s="171"/>
    </row>
    <row r="31" spans="1:6" ht="12.75">
      <c r="A31" s="169" t="s">
        <v>24</v>
      </c>
      <c r="B31" s="399"/>
      <c r="C31" s="400"/>
      <c r="D31" s="400"/>
      <c r="E31" s="401"/>
      <c r="F31" s="171"/>
    </row>
    <row r="32" spans="1:6" ht="12.75">
      <c r="A32" s="169"/>
      <c r="B32" s="399"/>
      <c r="C32" s="400"/>
      <c r="D32" s="400"/>
      <c r="E32" s="401"/>
      <c r="F32" s="171"/>
    </row>
    <row r="33" spans="1:6" s="400" customFormat="1" ht="27" customHeight="1">
      <c r="A33" s="406" t="s">
        <v>436</v>
      </c>
      <c r="B33" s="487" t="s">
        <v>503</v>
      </c>
      <c r="C33" s="488"/>
      <c r="D33" s="488"/>
      <c r="E33" s="489"/>
      <c r="F33" s="401"/>
    </row>
    <row r="34" spans="1:6" s="400" customFormat="1" ht="27" customHeight="1">
      <c r="A34" s="406" t="s">
        <v>437</v>
      </c>
      <c r="B34" s="487" t="s">
        <v>504</v>
      </c>
      <c r="C34" s="488"/>
      <c r="D34" s="488"/>
      <c r="E34" s="489"/>
      <c r="F34" s="401"/>
    </row>
  </sheetData>
  <sheetProtection/>
  <mergeCells count="18">
    <mergeCell ref="B28:E28"/>
    <mergeCell ref="B29:E29"/>
    <mergeCell ref="B20:E20"/>
    <mergeCell ref="B5:E5"/>
    <mergeCell ref="B12:E12"/>
    <mergeCell ref="B13:E13"/>
    <mergeCell ref="B14:E14"/>
    <mergeCell ref="B19:E19"/>
    <mergeCell ref="B33:E33"/>
    <mergeCell ref="B34:E34"/>
    <mergeCell ref="B9:E9"/>
    <mergeCell ref="B10:E10"/>
    <mergeCell ref="B11:E11"/>
    <mergeCell ref="B15:E15"/>
    <mergeCell ref="B21:E21"/>
    <mergeCell ref="B25:E25"/>
    <mergeCell ref="B26:E26"/>
    <mergeCell ref="B27:E27"/>
  </mergeCells>
  <printOptions/>
  <pageMargins left="0.8203125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&amp;C&amp;"Arial,Negrita"&amp;18FORMATOS DEL PROYECTO DE PRESUPUESTO 2021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BP74"/>
  <sheetViews>
    <sheetView tabSelected="1" view="pageLayout" zoomScale="85" zoomScaleSheetLayoutView="90" zoomScalePageLayoutView="85" workbookViewId="0" topLeftCell="B2">
      <selection activeCell="BV13" sqref="BV13"/>
    </sheetView>
  </sheetViews>
  <sheetFormatPr defaultColWidth="11.421875" defaultRowHeight="12.75"/>
  <cols>
    <col min="1" max="1" width="41.28125" style="31" customWidth="1"/>
    <col min="2" max="2" width="7.00390625" style="31" customWidth="1"/>
    <col min="3" max="10" width="7.00390625" style="31" hidden="1" customWidth="1"/>
    <col min="11" max="13" width="7.00390625" style="31" customWidth="1"/>
    <col min="14" max="14" width="7.00390625" style="31" hidden="1" customWidth="1"/>
    <col min="15" max="15" width="7.00390625" style="31" customWidth="1"/>
    <col min="16" max="22" width="7.00390625" style="31" hidden="1" customWidth="1"/>
    <col min="23" max="24" width="7.00390625" style="31" customWidth="1"/>
    <col min="25" max="25" width="7.00390625" style="31" hidden="1" customWidth="1"/>
    <col min="26" max="26" width="7.00390625" style="31" customWidth="1"/>
    <col min="27" max="32" width="7.00390625" style="31" hidden="1" customWidth="1"/>
    <col min="33" max="35" width="7.00390625" style="31" customWidth="1"/>
    <col min="36" max="43" width="7.00390625" style="31" hidden="1" customWidth="1"/>
    <col min="44" max="45" width="7.00390625" style="31" customWidth="1"/>
    <col min="46" max="54" width="7.00390625" style="31" hidden="1" customWidth="1"/>
    <col min="55" max="56" width="7.00390625" style="31" customWidth="1"/>
    <col min="57" max="64" width="7.00390625" style="31" hidden="1" customWidth="1"/>
    <col min="65" max="67" width="7.00390625" style="31" customWidth="1"/>
    <col min="68" max="68" width="1.7109375" style="153" customWidth="1"/>
    <col min="69" max="16384" width="11.421875" style="3" customWidth="1"/>
  </cols>
  <sheetData>
    <row r="1" spans="1:68" s="177" customFormat="1" ht="15.75">
      <c r="A1" s="363" t="s">
        <v>465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8"/>
    </row>
    <row r="2" spans="1:68" s="177" customFormat="1" ht="15.75">
      <c r="A2" s="363" t="s">
        <v>382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8"/>
    </row>
    <row r="3" spans="1:68" s="157" customFormat="1" ht="15.75">
      <c r="A3" s="364" t="s">
        <v>385</v>
      </c>
      <c r="BP3" s="152"/>
    </row>
    <row r="4" spans="12:67" ht="12.75" thickBot="1"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O4" s="32"/>
    </row>
    <row r="5" spans="1:68" s="107" customFormat="1" ht="26.25" customHeight="1">
      <c r="A5" s="248" t="s">
        <v>10</v>
      </c>
      <c r="B5" s="534" t="s">
        <v>566</v>
      </c>
      <c r="C5" s="535"/>
      <c r="D5" s="535"/>
      <c r="E5" s="535"/>
      <c r="F5" s="535"/>
      <c r="G5" s="535"/>
      <c r="H5" s="535"/>
      <c r="I5" s="535"/>
      <c r="J5" s="535"/>
      <c r="K5" s="535"/>
      <c r="L5" s="536"/>
      <c r="M5" s="534" t="s">
        <v>567</v>
      </c>
      <c r="N5" s="535"/>
      <c r="O5" s="535"/>
      <c r="P5" s="535"/>
      <c r="Q5" s="535"/>
      <c r="R5" s="535"/>
      <c r="S5" s="535"/>
      <c r="T5" s="535"/>
      <c r="U5" s="535"/>
      <c r="V5" s="535"/>
      <c r="W5" s="536"/>
      <c r="X5" s="534" t="s">
        <v>568</v>
      </c>
      <c r="Y5" s="535"/>
      <c r="Z5" s="535"/>
      <c r="AA5" s="535"/>
      <c r="AB5" s="535"/>
      <c r="AC5" s="535"/>
      <c r="AD5" s="535"/>
      <c r="AE5" s="535"/>
      <c r="AF5" s="535"/>
      <c r="AG5" s="535"/>
      <c r="AH5" s="536"/>
      <c r="AI5" s="534" t="s">
        <v>569</v>
      </c>
      <c r="AJ5" s="535"/>
      <c r="AK5" s="535"/>
      <c r="AL5" s="535"/>
      <c r="AM5" s="535"/>
      <c r="AN5" s="535"/>
      <c r="AO5" s="535"/>
      <c r="AP5" s="535"/>
      <c r="AQ5" s="535"/>
      <c r="AR5" s="535"/>
      <c r="AS5" s="536"/>
      <c r="AT5" s="534" t="s">
        <v>570</v>
      </c>
      <c r="AU5" s="535"/>
      <c r="AV5" s="535"/>
      <c r="AW5" s="535"/>
      <c r="AX5" s="535"/>
      <c r="AY5" s="535"/>
      <c r="AZ5" s="535"/>
      <c r="BA5" s="535"/>
      <c r="BB5" s="535"/>
      <c r="BC5" s="535"/>
      <c r="BD5" s="536"/>
      <c r="BE5" s="534" t="s">
        <v>464</v>
      </c>
      <c r="BF5" s="535"/>
      <c r="BG5" s="535"/>
      <c r="BH5" s="535"/>
      <c r="BI5" s="535"/>
      <c r="BJ5" s="535"/>
      <c r="BK5" s="535"/>
      <c r="BL5" s="535"/>
      <c r="BM5" s="535"/>
      <c r="BN5" s="535"/>
      <c r="BO5" s="536"/>
      <c r="BP5" s="154"/>
    </row>
    <row r="6" spans="1:68" s="108" customFormat="1" ht="99.75" customHeight="1">
      <c r="A6" s="249" t="s">
        <v>9</v>
      </c>
      <c r="B6" s="250" t="s">
        <v>386</v>
      </c>
      <c r="C6" s="250" t="s">
        <v>151</v>
      </c>
      <c r="D6" s="251" t="s">
        <v>340</v>
      </c>
      <c r="E6" s="251" t="s">
        <v>334</v>
      </c>
      <c r="F6" s="251" t="s">
        <v>342</v>
      </c>
      <c r="G6" s="251" t="s">
        <v>343</v>
      </c>
      <c r="H6" s="251" t="s">
        <v>344</v>
      </c>
      <c r="I6" s="251" t="s">
        <v>351</v>
      </c>
      <c r="J6" s="252" t="s">
        <v>346</v>
      </c>
      <c r="K6" s="253" t="s">
        <v>348</v>
      </c>
      <c r="L6" s="254" t="s">
        <v>350</v>
      </c>
      <c r="M6" s="250" t="s">
        <v>386</v>
      </c>
      <c r="N6" s="250" t="s">
        <v>151</v>
      </c>
      <c r="O6" s="251" t="s">
        <v>340</v>
      </c>
      <c r="P6" s="251" t="s">
        <v>334</v>
      </c>
      <c r="Q6" s="251" t="s">
        <v>342</v>
      </c>
      <c r="R6" s="251" t="s">
        <v>343</v>
      </c>
      <c r="S6" s="251" t="s">
        <v>344</v>
      </c>
      <c r="T6" s="251" t="s">
        <v>351</v>
      </c>
      <c r="U6" s="252" t="s">
        <v>346</v>
      </c>
      <c r="V6" s="253" t="s">
        <v>348</v>
      </c>
      <c r="W6" s="254" t="s">
        <v>350</v>
      </c>
      <c r="X6" s="250" t="s">
        <v>386</v>
      </c>
      <c r="Y6" s="250" t="s">
        <v>151</v>
      </c>
      <c r="Z6" s="251" t="s">
        <v>340</v>
      </c>
      <c r="AA6" s="251" t="s">
        <v>334</v>
      </c>
      <c r="AB6" s="251" t="s">
        <v>342</v>
      </c>
      <c r="AC6" s="251" t="s">
        <v>343</v>
      </c>
      <c r="AD6" s="251" t="s">
        <v>344</v>
      </c>
      <c r="AE6" s="251" t="s">
        <v>351</v>
      </c>
      <c r="AF6" s="252" t="s">
        <v>346</v>
      </c>
      <c r="AG6" s="253" t="s">
        <v>348</v>
      </c>
      <c r="AH6" s="254" t="s">
        <v>350</v>
      </c>
      <c r="AI6" s="250" t="s">
        <v>386</v>
      </c>
      <c r="AJ6" s="250" t="s">
        <v>151</v>
      </c>
      <c r="AK6" s="251" t="s">
        <v>340</v>
      </c>
      <c r="AL6" s="251" t="s">
        <v>334</v>
      </c>
      <c r="AM6" s="251" t="s">
        <v>342</v>
      </c>
      <c r="AN6" s="251" t="s">
        <v>343</v>
      </c>
      <c r="AO6" s="251" t="s">
        <v>344</v>
      </c>
      <c r="AP6" s="251" t="s">
        <v>351</v>
      </c>
      <c r="AQ6" s="252" t="s">
        <v>346</v>
      </c>
      <c r="AR6" s="253" t="s">
        <v>348</v>
      </c>
      <c r="AS6" s="254" t="s">
        <v>350</v>
      </c>
      <c r="AT6" s="250" t="s">
        <v>386</v>
      </c>
      <c r="AU6" s="250" t="s">
        <v>151</v>
      </c>
      <c r="AV6" s="251" t="s">
        <v>340</v>
      </c>
      <c r="AW6" s="251" t="s">
        <v>334</v>
      </c>
      <c r="AX6" s="251" t="s">
        <v>342</v>
      </c>
      <c r="AY6" s="251" t="s">
        <v>343</v>
      </c>
      <c r="AZ6" s="251" t="s">
        <v>344</v>
      </c>
      <c r="BA6" s="251" t="s">
        <v>351</v>
      </c>
      <c r="BB6" s="252" t="s">
        <v>346</v>
      </c>
      <c r="BC6" s="253" t="s">
        <v>348</v>
      </c>
      <c r="BD6" s="254" t="s">
        <v>350</v>
      </c>
      <c r="BE6" s="250" t="s">
        <v>386</v>
      </c>
      <c r="BF6" s="250" t="s">
        <v>151</v>
      </c>
      <c r="BG6" s="251" t="s">
        <v>340</v>
      </c>
      <c r="BH6" s="251" t="s">
        <v>334</v>
      </c>
      <c r="BI6" s="251" t="s">
        <v>342</v>
      </c>
      <c r="BJ6" s="251" t="s">
        <v>343</v>
      </c>
      <c r="BK6" s="251" t="s">
        <v>344</v>
      </c>
      <c r="BL6" s="251" t="s">
        <v>351</v>
      </c>
      <c r="BM6" s="252" t="s">
        <v>346</v>
      </c>
      <c r="BN6" s="253" t="s">
        <v>348</v>
      </c>
      <c r="BO6" s="254" t="s">
        <v>349</v>
      </c>
      <c r="BP6" s="155"/>
    </row>
    <row r="7" spans="1:67" ht="12">
      <c r="A7" s="37"/>
      <c r="B7" s="33"/>
      <c r="C7" s="33"/>
      <c r="D7" s="33"/>
      <c r="E7" s="33"/>
      <c r="F7" s="33"/>
      <c r="G7" s="33"/>
      <c r="H7" s="33"/>
      <c r="I7" s="33"/>
      <c r="J7" s="33"/>
      <c r="K7" s="33"/>
      <c r="L7" s="44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44"/>
    </row>
    <row r="8" spans="1:68" ht="12">
      <c r="A8" s="38" t="s">
        <v>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40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156"/>
    </row>
    <row r="9" spans="1:67" ht="12">
      <c r="A9" s="37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44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44"/>
    </row>
    <row r="10" spans="1:67" ht="12">
      <c r="A10" s="37" t="s">
        <v>551</v>
      </c>
      <c r="B10" s="33">
        <v>1</v>
      </c>
      <c r="C10" s="33"/>
      <c r="D10" s="33"/>
      <c r="E10" s="33"/>
      <c r="F10" s="33"/>
      <c r="G10" s="33"/>
      <c r="H10" s="33"/>
      <c r="I10" s="33"/>
      <c r="J10" s="33"/>
      <c r="K10" s="33">
        <f>SUM(B10:J10)</f>
        <v>1</v>
      </c>
      <c r="L10" s="465">
        <v>91380.28</v>
      </c>
      <c r="M10" s="33">
        <v>1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467">
        <v>2212</v>
      </c>
      <c r="Y10" s="467"/>
      <c r="Z10" s="467"/>
      <c r="AA10" s="467"/>
      <c r="AB10" s="467"/>
      <c r="AC10" s="467"/>
      <c r="AD10" s="467"/>
      <c r="AE10" s="467"/>
      <c r="AF10" s="467"/>
      <c r="AG10" s="467">
        <f>SUM(X10:AF10)</f>
        <v>2212</v>
      </c>
      <c r="AH10" s="468">
        <f>+AG10*12</f>
        <v>26544</v>
      </c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44"/>
    </row>
    <row r="11" spans="1:67" ht="12">
      <c r="A11" s="37" t="s">
        <v>552</v>
      </c>
      <c r="B11" s="33">
        <v>9</v>
      </c>
      <c r="C11" s="33"/>
      <c r="D11" s="33"/>
      <c r="E11" s="33"/>
      <c r="F11" s="33"/>
      <c r="G11" s="33"/>
      <c r="H11" s="33"/>
      <c r="I11" s="33"/>
      <c r="J11" s="33"/>
      <c r="K11" s="33">
        <f>SUM(B11:J11)</f>
        <v>9</v>
      </c>
      <c r="L11" s="465">
        <v>556028.4</v>
      </c>
      <c r="M11" s="33">
        <v>13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467">
        <v>2171</v>
      </c>
      <c r="Y11" s="467"/>
      <c r="Z11" s="467"/>
      <c r="AA11" s="467"/>
      <c r="AB11" s="467"/>
      <c r="AC11" s="467"/>
      <c r="AD11" s="467"/>
      <c r="AE11" s="467"/>
      <c r="AF11" s="467"/>
      <c r="AG11" s="467">
        <f>SUM(X11:AF11)</f>
        <v>2171</v>
      </c>
      <c r="AH11" s="468">
        <f>+AG11*12</f>
        <v>26052</v>
      </c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44"/>
    </row>
    <row r="12" spans="1:67" ht="12">
      <c r="A12" s="37" t="s">
        <v>553</v>
      </c>
      <c r="B12" s="33">
        <v>21</v>
      </c>
      <c r="C12" s="33"/>
      <c r="D12" s="33"/>
      <c r="E12" s="33"/>
      <c r="F12" s="33"/>
      <c r="G12" s="33"/>
      <c r="H12" s="33"/>
      <c r="I12" s="33"/>
      <c r="J12" s="33"/>
      <c r="K12" s="33">
        <f>SUM(B12:J12)</f>
        <v>21</v>
      </c>
      <c r="L12" s="465">
        <v>1026786.96</v>
      </c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467">
        <v>6779</v>
      </c>
      <c r="Y12" s="467"/>
      <c r="Z12" s="467"/>
      <c r="AA12" s="467"/>
      <c r="AB12" s="467"/>
      <c r="AC12" s="467"/>
      <c r="AD12" s="467"/>
      <c r="AE12" s="467"/>
      <c r="AF12" s="467"/>
      <c r="AG12" s="467">
        <f>SUM(X12:AF12)</f>
        <v>6779</v>
      </c>
      <c r="AH12" s="468">
        <f>+AG12*12</f>
        <v>81348</v>
      </c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44"/>
    </row>
    <row r="13" spans="1:67" ht="12">
      <c r="A13" s="37" t="s">
        <v>554</v>
      </c>
      <c r="B13" s="33">
        <v>3</v>
      </c>
      <c r="C13" s="33"/>
      <c r="D13" s="33"/>
      <c r="E13" s="33"/>
      <c r="F13" s="33"/>
      <c r="G13" s="33"/>
      <c r="H13" s="33"/>
      <c r="I13" s="33"/>
      <c r="J13" s="33"/>
      <c r="K13" s="33">
        <f>SUM(B13:J13)</f>
        <v>3</v>
      </c>
      <c r="L13" s="465">
        <v>122565.96</v>
      </c>
      <c r="M13" s="33">
        <v>2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467">
        <v>19495</v>
      </c>
      <c r="Y13" s="467"/>
      <c r="Z13" s="467"/>
      <c r="AA13" s="467"/>
      <c r="AB13" s="467"/>
      <c r="AC13" s="467"/>
      <c r="AD13" s="467"/>
      <c r="AE13" s="467"/>
      <c r="AF13" s="467"/>
      <c r="AG13" s="467">
        <f>SUM(X13:AF13)</f>
        <v>19495</v>
      </c>
      <c r="AH13" s="468">
        <f>+AG13*12</f>
        <v>233940</v>
      </c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44"/>
    </row>
    <row r="14" spans="1:67" ht="12">
      <c r="A14" s="37" t="s">
        <v>12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465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467">
        <v>10513</v>
      </c>
      <c r="Y14" s="467"/>
      <c r="Z14" s="467"/>
      <c r="AA14" s="467"/>
      <c r="AB14" s="467"/>
      <c r="AC14" s="467"/>
      <c r="AD14" s="467"/>
      <c r="AE14" s="467"/>
      <c r="AF14" s="467"/>
      <c r="AG14" s="467">
        <f>SUM(X14:AF14)</f>
        <v>10513</v>
      </c>
      <c r="AH14" s="468">
        <f>+AG14*12</f>
        <v>126156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44"/>
    </row>
    <row r="15" spans="1:67" ht="12">
      <c r="A15" s="147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465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44"/>
    </row>
    <row r="16" spans="1:68" ht="12">
      <c r="A16" s="38" t="s">
        <v>4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40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40"/>
      <c r="BP16" s="156"/>
    </row>
    <row r="17" spans="1:67" ht="12">
      <c r="A17" s="37" t="s">
        <v>13</v>
      </c>
      <c r="B17" s="33">
        <v>1</v>
      </c>
      <c r="C17" s="33"/>
      <c r="D17" s="33"/>
      <c r="E17" s="33"/>
      <c r="F17" s="33"/>
      <c r="G17" s="33"/>
      <c r="H17" s="33"/>
      <c r="I17" s="33"/>
      <c r="J17" s="33"/>
      <c r="K17" s="33">
        <f>SUM(B17:J17)</f>
        <v>1</v>
      </c>
      <c r="L17" s="465">
        <v>34525.84</v>
      </c>
      <c r="M17" s="33">
        <v>6</v>
      </c>
      <c r="N17" s="33"/>
      <c r="O17" s="33">
        <v>27</v>
      </c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44"/>
    </row>
    <row r="18" spans="1:67" ht="12">
      <c r="A18" s="37" t="s">
        <v>555</v>
      </c>
      <c r="B18" s="33">
        <v>1</v>
      </c>
      <c r="C18" s="33"/>
      <c r="D18" s="33"/>
      <c r="E18" s="33"/>
      <c r="F18" s="33"/>
      <c r="G18" s="33"/>
      <c r="H18" s="33"/>
      <c r="I18" s="33"/>
      <c r="J18" s="33"/>
      <c r="K18" s="33">
        <f>SUM(B18:J18)</f>
        <v>1</v>
      </c>
      <c r="L18" s="465">
        <v>39424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467">
        <v>1766</v>
      </c>
      <c r="Y18" s="467"/>
      <c r="Z18" s="467">
        <v>1</v>
      </c>
      <c r="AA18" s="467"/>
      <c r="AB18" s="467"/>
      <c r="AC18" s="467"/>
      <c r="AD18" s="467"/>
      <c r="AE18" s="467"/>
      <c r="AF18" s="467"/>
      <c r="AG18" s="467">
        <f>SUM(X18:AF18)</f>
        <v>1767</v>
      </c>
      <c r="AH18" s="468">
        <f>+AG18*12</f>
        <v>21204</v>
      </c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44"/>
    </row>
    <row r="19" spans="1:67" ht="12">
      <c r="A19" s="37" t="s">
        <v>556</v>
      </c>
      <c r="B19" s="33">
        <v>9</v>
      </c>
      <c r="C19" s="33"/>
      <c r="D19" s="33"/>
      <c r="E19" s="33"/>
      <c r="F19" s="33"/>
      <c r="G19" s="33"/>
      <c r="H19" s="33"/>
      <c r="I19" s="33"/>
      <c r="J19" s="33"/>
      <c r="K19" s="33">
        <f>SUM(B19:J19)</f>
        <v>9</v>
      </c>
      <c r="L19" s="465">
        <v>335639.88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44"/>
    </row>
    <row r="20" spans="1:67" ht="12">
      <c r="A20" s="37" t="s">
        <v>14</v>
      </c>
      <c r="B20" s="33">
        <v>10</v>
      </c>
      <c r="C20" s="33"/>
      <c r="D20" s="33"/>
      <c r="E20" s="33"/>
      <c r="F20" s="33"/>
      <c r="G20" s="33"/>
      <c r="H20" s="33"/>
      <c r="I20" s="33"/>
      <c r="J20" s="33"/>
      <c r="K20" s="33">
        <f>SUM(B20:J20)</f>
        <v>10</v>
      </c>
      <c r="L20" s="465">
        <v>377273.2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469"/>
      <c r="AJ20" s="33"/>
      <c r="AK20" s="33"/>
      <c r="AL20" s="33"/>
      <c r="AM20" s="33"/>
      <c r="AN20" s="33"/>
      <c r="AO20" s="33"/>
      <c r="AP20" s="33"/>
      <c r="AQ20" s="33"/>
      <c r="AR20" s="470">
        <f>SUM(AI20:AQ20)</f>
        <v>0</v>
      </c>
      <c r="AS20" s="465">
        <v>133600.4</v>
      </c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44"/>
    </row>
    <row r="21" spans="1:67" ht="12">
      <c r="A21" s="37" t="s">
        <v>557</v>
      </c>
      <c r="B21" s="33">
        <v>4</v>
      </c>
      <c r="C21" s="33"/>
      <c r="D21" s="33"/>
      <c r="E21" s="33"/>
      <c r="F21" s="33"/>
      <c r="G21" s="33"/>
      <c r="H21" s="33"/>
      <c r="I21" s="33"/>
      <c r="J21" s="33"/>
      <c r="K21" s="33">
        <f>SUM(B21:J21)</f>
        <v>4</v>
      </c>
      <c r="L21" s="465">
        <v>141873.16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44"/>
    </row>
    <row r="22" spans="1:67" ht="12">
      <c r="A22" s="37" t="s">
        <v>571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465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467">
        <v>14050</v>
      </c>
      <c r="Y22" s="467"/>
      <c r="Z22" s="467"/>
      <c r="AA22" s="467"/>
      <c r="AB22" s="467"/>
      <c r="AC22" s="467"/>
      <c r="AD22" s="467"/>
      <c r="AE22" s="467"/>
      <c r="AF22" s="467"/>
      <c r="AG22" s="467">
        <f>SUM(X22:AF22)</f>
        <v>14050</v>
      </c>
      <c r="AH22" s="468">
        <f>+AG22*12</f>
        <v>168600</v>
      </c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44"/>
    </row>
    <row r="23" spans="1:68" ht="12">
      <c r="A23" s="38" t="s">
        <v>5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40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40"/>
      <c r="BP23" s="156"/>
    </row>
    <row r="24" spans="1:67" ht="12">
      <c r="A24" s="37" t="s">
        <v>15</v>
      </c>
      <c r="B24" s="33">
        <v>6</v>
      </c>
      <c r="C24" s="33"/>
      <c r="D24" s="33"/>
      <c r="E24" s="33"/>
      <c r="F24" s="33"/>
      <c r="G24" s="33"/>
      <c r="H24" s="33"/>
      <c r="I24" s="33"/>
      <c r="J24" s="33"/>
      <c r="K24" s="33">
        <f aca="true" t="shared" si="0" ref="K24:K29">SUM(B24:J24)</f>
        <v>6</v>
      </c>
      <c r="L24" s="465">
        <v>223220.4</v>
      </c>
      <c r="M24" s="33">
        <v>16</v>
      </c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467">
        <v>10400</v>
      </c>
      <c r="Y24" s="467"/>
      <c r="Z24" s="467"/>
      <c r="AA24" s="467"/>
      <c r="AB24" s="467"/>
      <c r="AC24" s="467"/>
      <c r="AD24" s="467"/>
      <c r="AE24" s="467"/>
      <c r="AF24" s="467"/>
      <c r="AG24" s="467">
        <f>SUM(X24:AF24)</f>
        <v>10400</v>
      </c>
      <c r="AH24" s="468">
        <f>+AG24*12</f>
        <v>124800</v>
      </c>
      <c r="AI24" s="471"/>
      <c r="AJ24" s="33"/>
      <c r="AK24" s="33"/>
      <c r="AL24" s="33"/>
      <c r="AM24" s="33"/>
      <c r="AN24" s="33"/>
      <c r="AO24" s="33"/>
      <c r="AP24" s="33"/>
      <c r="AQ24" s="33"/>
      <c r="AR24" s="471">
        <f aca="true" t="shared" si="1" ref="AR24:AR29">SUM(AI24:AQ24)</f>
        <v>0</v>
      </c>
      <c r="AS24" s="465">
        <v>76455.12</v>
      </c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44"/>
    </row>
    <row r="25" spans="1:67" ht="12">
      <c r="A25" s="37" t="s">
        <v>558</v>
      </c>
      <c r="B25" s="33">
        <v>9</v>
      </c>
      <c r="C25" s="33"/>
      <c r="D25" s="33"/>
      <c r="E25" s="33"/>
      <c r="F25" s="33"/>
      <c r="G25" s="33"/>
      <c r="H25" s="33"/>
      <c r="I25" s="33"/>
      <c r="J25" s="33"/>
      <c r="K25" s="33">
        <f t="shared" si="0"/>
        <v>9</v>
      </c>
      <c r="L25" s="465">
        <v>333992.52</v>
      </c>
      <c r="M25" s="33">
        <v>14</v>
      </c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467">
        <v>36791</v>
      </c>
      <c r="Y25" s="467"/>
      <c r="Z25" s="467"/>
      <c r="AA25" s="467"/>
      <c r="AB25" s="467"/>
      <c r="AC25" s="467"/>
      <c r="AD25" s="467"/>
      <c r="AE25" s="467"/>
      <c r="AF25" s="467"/>
      <c r="AG25" s="467">
        <f>SUM(X25:AF25)</f>
        <v>36791</v>
      </c>
      <c r="AH25" s="468">
        <f>+AG25*12</f>
        <v>441492</v>
      </c>
      <c r="AI25" s="471"/>
      <c r="AJ25" s="33"/>
      <c r="AK25" s="33"/>
      <c r="AL25" s="33"/>
      <c r="AM25" s="33"/>
      <c r="AN25" s="33"/>
      <c r="AO25" s="33"/>
      <c r="AP25" s="33"/>
      <c r="AQ25" s="33"/>
      <c r="AR25" s="471">
        <f t="shared" si="1"/>
        <v>0</v>
      </c>
      <c r="AS25" s="465">
        <v>76147.68</v>
      </c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44"/>
    </row>
    <row r="26" spans="1:67" ht="12">
      <c r="A26" s="37" t="s">
        <v>559</v>
      </c>
      <c r="B26" s="33">
        <v>20</v>
      </c>
      <c r="C26" s="33"/>
      <c r="D26" s="33"/>
      <c r="E26" s="33"/>
      <c r="F26" s="33"/>
      <c r="G26" s="33"/>
      <c r="H26" s="33"/>
      <c r="I26" s="33"/>
      <c r="J26" s="33"/>
      <c r="K26" s="33">
        <f t="shared" si="0"/>
        <v>20</v>
      </c>
      <c r="L26" s="465">
        <v>734842.4</v>
      </c>
      <c r="M26" s="33">
        <v>3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467">
        <v>41115</v>
      </c>
      <c r="Y26" s="467"/>
      <c r="Z26" s="467"/>
      <c r="AA26" s="467"/>
      <c r="AB26" s="467"/>
      <c r="AC26" s="467"/>
      <c r="AD26" s="467"/>
      <c r="AE26" s="467"/>
      <c r="AF26" s="467"/>
      <c r="AG26" s="467">
        <f>SUM(X26:AF26)</f>
        <v>41115</v>
      </c>
      <c r="AH26" s="468">
        <f>+AG26*12</f>
        <v>493380</v>
      </c>
      <c r="AI26" s="471"/>
      <c r="AJ26" s="33"/>
      <c r="AK26" s="33"/>
      <c r="AL26" s="33"/>
      <c r="AM26" s="33"/>
      <c r="AN26" s="33"/>
      <c r="AO26" s="33"/>
      <c r="AP26" s="33"/>
      <c r="AQ26" s="33"/>
      <c r="AR26" s="471">
        <f t="shared" si="1"/>
        <v>0</v>
      </c>
      <c r="AS26" s="465">
        <v>25279.84</v>
      </c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44"/>
    </row>
    <row r="27" spans="1:67" ht="12">
      <c r="A27" s="37" t="s">
        <v>560</v>
      </c>
      <c r="B27" s="33">
        <v>7</v>
      </c>
      <c r="C27" s="33"/>
      <c r="D27" s="33"/>
      <c r="E27" s="33"/>
      <c r="F27" s="33"/>
      <c r="G27" s="33"/>
      <c r="H27" s="33"/>
      <c r="I27" s="33"/>
      <c r="J27" s="33"/>
      <c r="K27" s="33">
        <f t="shared" si="0"/>
        <v>7</v>
      </c>
      <c r="L27" s="465">
        <v>253226.8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467">
        <v>3640</v>
      </c>
      <c r="Y27" s="467"/>
      <c r="Z27" s="467"/>
      <c r="AA27" s="467"/>
      <c r="AB27" s="467"/>
      <c r="AC27" s="467"/>
      <c r="AD27" s="467"/>
      <c r="AE27" s="467"/>
      <c r="AF27" s="467"/>
      <c r="AG27" s="467">
        <f>SUM(X27:AF27)</f>
        <v>3640</v>
      </c>
      <c r="AH27" s="468">
        <f>+AG27*12</f>
        <v>43680</v>
      </c>
      <c r="AI27" s="471"/>
      <c r="AJ27" s="33"/>
      <c r="AK27" s="33"/>
      <c r="AL27" s="33"/>
      <c r="AM27" s="33"/>
      <c r="AN27" s="33"/>
      <c r="AO27" s="33"/>
      <c r="AP27" s="33"/>
      <c r="AQ27" s="33"/>
      <c r="AR27" s="471">
        <f t="shared" si="1"/>
        <v>0</v>
      </c>
      <c r="AS27" s="465">
        <v>100855.84</v>
      </c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44"/>
    </row>
    <row r="28" spans="1:67" ht="12">
      <c r="A28" s="37" t="s">
        <v>16</v>
      </c>
      <c r="B28" s="33">
        <v>3</v>
      </c>
      <c r="C28" s="33"/>
      <c r="D28" s="33"/>
      <c r="E28" s="33"/>
      <c r="F28" s="33"/>
      <c r="G28" s="33"/>
      <c r="H28" s="33"/>
      <c r="I28" s="33"/>
      <c r="J28" s="33"/>
      <c r="K28" s="33">
        <f t="shared" si="0"/>
        <v>3</v>
      </c>
      <c r="L28" s="465">
        <v>110845.2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471"/>
      <c r="AJ28" s="33"/>
      <c r="AK28" s="33"/>
      <c r="AL28" s="33"/>
      <c r="AM28" s="33"/>
      <c r="AN28" s="33"/>
      <c r="AO28" s="33"/>
      <c r="AP28" s="33"/>
      <c r="AQ28" s="33"/>
      <c r="AR28" s="471">
        <f t="shared" si="1"/>
        <v>0</v>
      </c>
      <c r="AS28" s="465">
        <v>50384.96</v>
      </c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44"/>
    </row>
    <row r="29" spans="1:67" ht="12">
      <c r="A29" s="37" t="s">
        <v>561</v>
      </c>
      <c r="B29" s="33">
        <v>36</v>
      </c>
      <c r="C29" s="33"/>
      <c r="D29" s="33"/>
      <c r="E29" s="33"/>
      <c r="F29" s="33"/>
      <c r="G29" s="33"/>
      <c r="H29" s="33"/>
      <c r="I29" s="33"/>
      <c r="J29" s="33"/>
      <c r="K29" s="33">
        <f t="shared" si="0"/>
        <v>36</v>
      </c>
      <c r="L29" s="465">
        <v>1160668.92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471"/>
      <c r="AJ29" s="33"/>
      <c r="AK29" s="33"/>
      <c r="AL29" s="33"/>
      <c r="AM29" s="33"/>
      <c r="AN29" s="33"/>
      <c r="AO29" s="33"/>
      <c r="AP29" s="33"/>
      <c r="AQ29" s="33"/>
      <c r="AR29" s="471">
        <f t="shared" si="1"/>
        <v>0</v>
      </c>
      <c r="AS29" s="465">
        <v>125856.2</v>
      </c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44"/>
    </row>
    <row r="30" spans="1:67" ht="12">
      <c r="A30" s="37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44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44"/>
    </row>
    <row r="31" spans="1:68" ht="12">
      <c r="A31" s="38" t="s">
        <v>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40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40"/>
      <c r="BP31" s="156"/>
    </row>
    <row r="32" spans="1:67" ht="12">
      <c r="A32" s="37" t="s">
        <v>17</v>
      </c>
      <c r="B32" s="33">
        <v>1</v>
      </c>
      <c r="C32" s="33"/>
      <c r="D32" s="33"/>
      <c r="E32" s="33"/>
      <c r="F32" s="33"/>
      <c r="G32" s="33"/>
      <c r="H32" s="33"/>
      <c r="I32" s="33"/>
      <c r="J32" s="33"/>
      <c r="K32" s="33">
        <f aca="true" t="shared" si="2" ref="K32:K37">SUM(B32:J32)</f>
        <v>1</v>
      </c>
      <c r="L32" s="465">
        <v>36737.08</v>
      </c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471"/>
      <c r="AJ32" s="33"/>
      <c r="AK32" s="33"/>
      <c r="AL32" s="33"/>
      <c r="AM32" s="33"/>
      <c r="AN32" s="33"/>
      <c r="AO32" s="33"/>
      <c r="AP32" s="33"/>
      <c r="AQ32" s="33"/>
      <c r="AR32" s="471">
        <f aca="true" t="shared" si="3" ref="AR32:AR37">SUM(AI32:AQ32)</f>
        <v>0</v>
      </c>
      <c r="AS32" s="465">
        <v>149741.52</v>
      </c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44"/>
    </row>
    <row r="33" spans="1:67" ht="12">
      <c r="A33" s="37" t="s">
        <v>562</v>
      </c>
      <c r="B33" s="33">
        <v>6</v>
      </c>
      <c r="C33" s="33"/>
      <c r="D33" s="33"/>
      <c r="E33" s="33"/>
      <c r="F33" s="33"/>
      <c r="G33" s="33"/>
      <c r="H33" s="33"/>
      <c r="I33" s="33"/>
      <c r="J33" s="33"/>
      <c r="K33" s="33">
        <f t="shared" si="2"/>
        <v>6</v>
      </c>
      <c r="L33" s="465">
        <v>208870.32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471"/>
      <c r="AJ33" s="33"/>
      <c r="AK33" s="33"/>
      <c r="AL33" s="33"/>
      <c r="AM33" s="33"/>
      <c r="AN33" s="33"/>
      <c r="AO33" s="33"/>
      <c r="AP33" s="33"/>
      <c r="AQ33" s="33"/>
      <c r="AR33" s="471">
        <f t="shared" si="3"/>
        <v>0</v>
      </c>
      <c r="AS33" s="465">
        <v>223738.56</v>
      </c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44"/>
    </row>
    <row r="34" spans="1:67" ht="12">
      <c r="A34" s="37" t="s">
        <v>563</v>
      </c>
      <c r="B34" s="33">
        <v>5</v>
      </c>
      <c r="C34" s="33"/>
      <c r="D34" s="33"/>
      <c r="E34" s="33"/>
      <c r="F34" s="33"/>
      <c r="G34" s="33"/>
      <c r="H34" s="33"/>
      <c r="I34" s="33"/>
      <c r="J34" s="33"/>
      <c r="K34" s="33">
        <f t="shared" si="2"/>
        <v>5</v>
      </c>
      <c r="L34" s="465">
        <v>166263.8</v>
      </c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471"/>
      <c r="AJ34" s="33"/>
      <c r="AK34" s="33"/>
      <c r="AL34" s="33"/>
      <c r="AM34" s="33"/>
      <c r="AN34" s="33"/>
      <c r="AO34" s="33"/>
      <c r="AP34" s="33"/>
      <c r="AQ34" s="33"/>
      <c r="AR34" s="471">
        <f t="shared" si="3"/>
        <v>0</v>
      </c>
      <c r="AS34" s="465">
        <v>49525.52</v>
      </c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44"/>
    </row>
    <row r="35" spans="1:67" ht="12">
      <c r="A35" s="37" t="s">
        <v>564</v>
      </c>
      <c r="B35" s="33">
        <v>1</v>
      </c>
      <c r="C35" s="33"/>
      <c r="D35" s="33"/>
      <c r="E35" s="33"/>
      <c r="F35" s="33"/>
      <c r="G35" s="33"/>
      <c r="H35" s="33"/>
      <c r="I35" s="33"/>
      <c r="J35" s="33"/>
      <c r="K35" s="33">
        <f t="shared" si="2"/>
        <v>1</v>
      </c>
      <c r="L35" s="465">
        <v>36457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471"/>
      <c r="AJ35" s="33"/>
      <c r="AK35" s="33"/>
      <c r="AL35" s="33"/>
      <c r="AM35" s="33"/>
      <c r="AN35" s="33"/>
      <c r="AO35" s="33"/>
      <c r="AP35" s="33"/>
      <c r="AQ35" s="33"/>
      <c r="AR35" s="471">
        <f t="shared" si="3"/>
        <v>0</v>
      </c>
      <c r="AS35" s="465">
        <v>147993.36</v>
      </c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44"/>
    </row>
    <row r="36" spans="1:67" ht="12">
      <c r="A36" s="37" t="s">
        <v>18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465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471"/>
      <c r="AJ36" s="33"/>
      <c r="AK36" s="33"/>
      <c r="AL36" s="33"/>
      <c r="AM36" s="33"/>
      <c r="AN36" s="33"/>
      <c r="AO36" s="33"/>
      <c r="AP36" s="33"/>
      <c r="AQ36" s="33"/>
      <c r="AR36" s="471">
        <f t="shared" si="3"/>
        <v>0</v>
      </c>
      <c r="AS36" s="465">
        <v>1646088.16</v>
      </c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44"/>
    </row>
    <row r="37" spans="1:67" ht="12">
      <c r="A37" s="37" t="s">
        <v>565</v>
      </c>
      <c r="B37" s="33">
        <v>10</v>
      </c>
      <c r="C37" s="33"/>
      <c r="D37" s="33"/>
      <c r="E37" s="33"/>
      <c r="F37" s="33"/>
      <c r="G37" s="33"/>
      <c r="H37" s="33"/>
      <c r="I37" s="33"/>
      <c r="J37" s="33"/>
      <c r="K37" s="33">
        <f t="shared" si="2"/>
        <v>10</v>
      </c>
      <c r="L37" s="465">
        <v>313241.2</v>
      </c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471"/>
      <c r="AJ37" s="33"/>
      <c r="AK37" s="33"/>
      <c r="AL37" s="33"/>
      <c r="AM37" s="33"/>
      <c r="AN37" s="33"/>
      <c r="AO37" s="33"/>
      <c r="AP37" s="33"/>
      <c r="AQ37" s="33"/>
      <c r="AR37" s="471">
        <f t="shared" si="3"/>
        <v>0</v>
      </c>
      <c r="AS37" s="465">
        <v>48261.44</v>
      </c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44"/>
    </row>
    <row r="38" spans="1:67" ht="12.75" thickBot="1">
      <c r="A38" s="37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44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44"/>
    </row>
    <row r="39" spans="1:68" ht="12.75" thickBot="1">
      <c r="A39" s="46" t="s">
        <v>23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1"/>
      <c r="BP39" s="156"/>
    </row>
    <row r="40" spans="1:68" ht="12.75">
      <c r="A40" s="1" t="s">
        <v>347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7"/>
      <c r="BI40" s="153"/>
      <c r="BJ40"/>
      <c r="BK40"/>
      <c r="BL40" s="3"/>
      <c r="BM40" s="3"/>
      <c r="BN40" s="3"/>
      <c r="BO40" s="3"/>
      <c r="BP40" s="3"/>
    </row>
    <row r="41" spans="1:68" ht="12.75">
      <c r="A41" s="31" t="s">
        <v>341</v>
      </c>
      <c r="BH41" s="3"/>
      <c r="BI41" s="153"/>
      <c r="BJ41"/>
      <c r="BK41"/>
      <c r="BL41"/>
      <c r="BM41"/>
      <c r="BN41" s="3"/>
      <c r="BO41" s="3"/>
      <c r="BP41" s="3"/>
    </row>
    <row r="42" spans="1:68" ht="12.75">
      <c r="A42" s="31" t="s">
        <v>345</v>
      </c>
      <c r="BH42" s="3"/>
      <c r="BI42" s="153"/>
      <c r="BJ42"/>
      <c r="BK42"/>
      <c r="BL42"/>
      <c r="BM42"/>
      <c r="BN42" s="3"/>
      <c r="BO42" s="3"/>
      <c r="BP42" s="3"/>
    </row>
    <row r="43" ht="12">
      <c r="A43" s="31" t="s">
        <v>352</v>
      </c>
    </row>
    <row r="45" spans="16:26" ht="12"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44"/>
    </row>
    <row r="46" spans="16:26" ht="12">
      <c r="P46" s="33">
        <v>1</v>
      </c>
      <c r="Q46" s="33"/>
      <c r="R46" s="33"/>
      <c r="S46" s="33"/>
      <c r="T46" s="33"/>
      <c r="U46" s="33"/>
      <c r="V46" s="33"/>
      <c r="W46" s="33"/>
      <c r="X46" s="33"/>
      <c r="Y46" s="33">
        <f>SUM(P46:X46)</f>
        <v>1</v>
      </c>
      <c r="Z46" s="465">
        <v>91380.28</v>
      </c>
    </row>
    <row r="47" spans="16:26" ht="12">
      <c r="P47" s="33">
        <v>9</v>
      </c>
      <c r="Q47" s="33"/>
      <c r="R47" s="33"/>
      <c r="S47" s="33"/>
      <c r="T47" s="33"/>
      <c r="U47" s="33"/>
      <c r="V47" s="33"/>
      <c r="W47" s="33"/>
      <c r="X47" s="33"/>
      <c r="Y47" s="33">
        <f>SUM(P47:X47)</f>
        <v>9</v>
      </c>
      <c r="Z47" s="465">
        <v>556028.4</v>
      </c>
    </row>
    <row r="48" spans="16:26" ht="12">
      <c r="P48" s="33">
        <v>21</v>
      </c>
      <c r="Q48" s="33"/>
      <c r="R48" s="33"/>
      <c r="S48" s="33"/>
      <c r="T48" s="33"/>
      <c r="U48" s="33"/>
      <c r="V48" s="33"/>
      <c r="W48" s="33"/>
      <c r="X48" s="33"/>
      <c r="Y48" s="33">
        <f>SUM(P48:X48)</f>
        <v>21</v>
      </c>
      <c r="Z48" s="465">
        <v>1026786.96</v>
      </c>
    </row>
    <row r="49" spans="16:26" ht="12">
      <c r="P49" s="33">
        <v>3</v>
      </c>
      <c r="Q49" s="33"/>
      <c r="R49" s="33"/>
      <c r="S49" s="33"/>
      <c r="T49" s="33"/>
      <c r="U49" s="33"/>
      <c r="V49" s="33"/>
      <c r="W49" s="33"/>
      <c r="X49" s="33"/>
      <c r="Y49" s="33">
        <f>SUM(P49:X49)</f>
        <v>3</v>
      </c>
      <c r="Z49" s="465">
        <v>122565.96</v>
      </c>
    </row>
    <row r="50" spans="16:26" ht="12"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465"/>
    </row>
    <row r="51" spans="16:26" ht="12"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465"/>
    </row>
    <row r="52" spans="16:26" ht="12"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66"/>
    </row>
    <row r="53" spans="16:26" ht="12">
      <c r="P53" s="33">
        <v>1</v>
      </c>
      <c r="Q53" s="33"/>
      <c r="R53" s="33"/>
      <c r="S53" s="33"/>
      <c r="T53" s="33"/>
      <c r="U53" s="33"/>
      <c r="V53" s="33"/>
      <c r="W53" s="33"/>
      <c r="X53" s="33"/>
      <c r="Y53" s="33">
        <f>SUM(P53:X53)</f>
        <v>1</v>
      </c>
      <c r="Z53" s="465">
        <v>34525.84</v>
      </c>
    </row>
    <row r="54" spans="16:26" ht="12">
      <c r="P54" s="33">
        <v>1</v>
      </c>
      <c r="Q54" s="33"/>
      <c r="R54" s="33"/>
      <c r="S54" s="33"/>
      <c r="T54" s="33"/>
      <c r="U54" s="33"/>
      <c r="V54" s="33"/>
      <c r="W54" s="33"/>
      <c r="X54" s="33"/>
      <c r="Y54" s="33">
        <f>SUM(P54:X54)</f>
        <v>1</v>
      </c>
      <c r="Z54" s="465">
        <v>39424</v>
      </c>
    </row>
    <row r="55" spans="16:26" ht="12">
      <c r="P55" s="33">
        <v>9</v>
      </c>
      <c r="Q55" s="33"/>
      <c r="R55" s="33"/>
      <c r="S55" s="33"/>
      <c r="T55" s="33"/>
      <c r="U55" s="33"/>
      <c r="V55" s="33"/>
      <c r="W55" s="33"/>
      <c r="X55" s="33"/>
      <c r="Y55" s="33">
        <f>SUM(P55:X55)</f>
        <v>9</v>
      </c>
      <c r="Z55" s="465">
        <v>335639.88</v>
      </c>
    </row>
    <row r="56" spans="16:26" ht="12">
      <c r="P56" s="33">
        <v>10</v>
      </c>
      <c r="Q56" s="33"/>
      <c r="R56" s="33"/>
      <c r="S56" s="33"/>
      <c r="T56" s="33"/>
      <c r="U56" s="33"/>
      <c r="V56" s="33"/>
      <c r="W56" s="33"/>
      <c r="X56" s="33"/>
      <c r="Y56" s="33">
        <f>SUM(P56:X56)</f>
        <v>10</v>
      </c>
      <c r="Z56" s="465">
        <v>377273.2</v>
      </c>
    </row>
    <row r="57" spans="16:26" ht="12">
      <c r="P57" s="33">
        <v>4</v>
      </c>
      <c r="Q57" s="33"/>
      <c r="R57" s="33"/>
      <c r="S57" s="33"/>
      <c r="T57" s="33"/>
      <c r="U57" s="33"/>
      <c r="V57" s="33"/>
      <c r="W57" s="33"/>
      <c r="X57" s="33"/>
      <c r="Y57" s="33">
        <f>SUM(P57:X57)</f>
        <v>4</v>
      </c>
      <c r="Z57" s="465">
        <v>141873.16</v>
      </c>
    </row>
    <row r="58" spans="16:26" ht="12"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465"/>
    </row>
    <row r="59" spans="16:26" ht="12"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466"/>
    </row>
    <row r="60" spans="16:26" ht="12">
      <c r="P60" s="33">
        <v>6</v>
      </c>
      <c r="Q60" s="33"/>
      <c r="R60" s="33"/>
      <c r="S60" s="33"/>
      <c r="T60" s="33"/>
      <c r="U60" s="33"/>
      <c r="V60" s="33"/>
      <c r="W60" s="33"/>
      <c r="X60" s="33"/>
      <c r="Y60" s="33">
        <f aca="true" t="shared" si="4" ref="Y60:Y65">SUM(P60:X60)</f>
        <v>6</v>
      </c>
      <c r="Z60" s="465">
        <v>223220.4</v>
      </c>
    </row>
    <row r="61" spans="16:26" ht="12">
      <c r="P61" s="33">
        <v>9</v>
      </c>
      <c r="Q61" s="33"/>
      <c r="R61" s="33"/>
      <c r="S61" s="33"/>
      <c r="T61" s="33"/>
      <c r="U61" s="33"/>
      <c r="V61" s="33"/>
      <c r="W61" s="33"/>
      <c r="X61" s="33"/>
      <c r="Y61" s="33">
        <f t="shared" si="4"/>
        <v>9</v>
      </c>
      <c r="Z61" s="465">
        <v>333992.52</v>
      </c>
    </row>
    <row r="62" spans="16:26" ht="12">
      <c r="P62" s="33">
        <v>20</v>
      </c>
      <c r="Q62" s="33"/>
      <c r="R62" s="33"/>
      <c r="S62" s="33"/>
      <c r="T62" s="33"/>
      <c r="U62" s="33"/>
      <c r="V62" s="33"/>
      <c r="W62" s="33"/>
      <c r="X62" s="33"/>
      <c r="Y62" s="33">
        <f t="shared" si="4"/>
        <v>20</v>
      </c>
      <c r="Z62" s="465">
        <v>734842.4</v>
      </c>
    </row>
    <row r="63" spans="16:26" ht="12">
      <c r="P63" s="33">
        <v>7</v>
      </c>
      <c r="Q63" s="33"/>
      <c r="R63" s="33"/>
      <c r="S63" s="33"/>
      <c r="T63" s="33"/>
      <c r="U63" s="33"/>
      <c r="V63" s="33"/>
      <c r="W63" s="33"/>
      <c r="X63" s="33"/>
      <c r="Y63" s="33">
        <f t="shared" si="4"/>
        <v>7</v>
      </c>
      <c r="Z63" s="465">
        <v>253226.8</v>
      </c>
    </row>
    <row r="64" spans="16:26" ht="12">
      <c r="P64" s="33">
        <v>3</v>
      </c>
      <c r="Q64" s="33"/>
      <c r="R64" s="33"/>
      <c r="S64" s="33"/>
      <c r="T64" s="33"/>
      <c r="U64" s="33"/>
      <c r="V64" s="33"/>
      <c r="W64" s="33"/>
      <c r="X64" s="33"/>
      <c r="Y64" s="33">
        <f t="shared" si="4"/>
        <v>3</v>
      </c>
      <c r="Z64" s="465">
        <v>110845.2</v>
      </c>
    </row>
    <row r="65" spans="16:26" ht="12">
      <c r="P65" s="33">
        <v>36</v>
      </c>
      <c r="Q65" s="33"/>
      <c r="R65" s="33"/>
      <c r="S65" s="33"/>
      <c r="T65" s="33"/>
      <c r="U65" s="33"/>
      <c r="V65" s="33"/>
      <c r="W65" s="33"/>
      <c r="X65" s="33"/>
      <c r="Y65" s="33">
        <f t="shared" si="4"/>
        <v>36</v>
      </c>
      <c r="Z65" s="465">
        <v>1160668.92</v>
      </c>
    </row>
    <row r="66" spans="16:26" ht="12"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465"/>
    </row>
    <row r="67" spans="16:26" ht="12"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466"/>
    </row>
    <row r="68" spans="16:26" ht="12">
      <c r="P68" s="33">
        <v>1</v>
      </c>
      <c r="Q68" s="33"/>
      <c r="R68" s="33"/>
      <c r="S68" s="33"/>
      <c r="T68" s="33"/>
      <c r="U68" s="33"/>
      <c r="V68" s="33"/>
      <c r="W68" s="33"/>
      <c r="X68" s="33"/>
      <c r="Y68" s="33">
        <f>SUM(P68:X68)</f>
        <v>1</v>
      </c>
      <c r="Z68" s="465">
        <v>36737.08</v>
      </c>
    </row>
    <row r="69" spans="16:26" ht="12">
      <c r="P69" s="33">
        <v>6</v>
      </c>
      <c r="Q69" s="33"/>
      <c r="R69" s="33"/>
      <c r="S69" s="33"/>
      <c r="T69" s="33"/>
      <c r="U69" s="33"/>
      <c r="V69" s="33"/>
      <c r="W69" s="33"/>
      <c r="X69" s="33"/>
      <c r="Y69" s="33">
        <f>SUM(P69:X69)</f>
        <v>6</v>
      </c>
      <c r="Z69" s="465">
        <v>208870.32</v>
      </c>
    </row>
    <row r="70" spans="16:26" ht="12">
      <c r="P70" s="33">
        <v>5</v>
      </c>
      <c r="Q70" s="33"/>
      <c r="R70" s="33"/>
      <c r="S70" s="33"/>
      <c r="T70" s="33"/>
      <c r="U70" s="33"/>
      <c r="V70" s="33"/>
      <c r="W70" s="33"/>
      <c r="X70" s="33"/>
      <c r="Y70" s="33">
        <f>SUM(P70:X70)</f>
        <v>5</v>
      </c>
      <c r="Z70" s="465">
        <v>166263.8</v>
      </c>
    </row>
    <row r="71" spans="16:26" ht="12">
      <c r="P71" s="33">
        <v>1</v>
      </c>
      <c r="Q71" s="33"/>
      <c r="R71" s="33"/>
      <c r="S71" s="33"/>
      <c r="T71" s="33"/>
      <c r="U71" s="33"/>
      <c r="V71" s="33"/>
      <c r="W71" s="33"/>
      <c r="X71" s="33"/>
      <c r="Y71" s="33">
        <f>SUM(P71:X71)</f>
        <v>1</v>
      </c>
      <c r="Z71" s="465">
        <v>36457</v>
      </c>
    </row>
    <row r="72" spans="16:26" ht="12">
      <c r="P72" s="33">
        <v>10</v>
      </c>
      <c r="Q72" s="33"/>
      <c r="R72" s="33"/>
      <c r="S72" s="33"/>
      <c r="T72" s="33"/>
      <c r="U72" s="33"/>
      <c r="V72" s="33"/>
      <c r="W72" s="33"/>
      <c r="X72" s="33"/>
      <c r="Y72" s="33">
        <f>SUM(P72:X72)</f>
        <v>10</v>
      </c>
      <c r="Z72" s="465">
        <v>313241.2</v>
      </c>
    </row>
    <row r="73" spans="16:26" ht="12"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465"/>
    </row>
    <row r="74" spans="16:26" ht="12"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465"/>
    </row>
  </sheetData>
  <sheetProtection/>
  <mergeCells count="6">
    <mergeCell ref="B5:L5"/>
    <mergeCell ref="BE5:BO5"/>
    <mergeCell ref="M5:W5"/>
    <mergeCell ref="X5:AH5"/>
    <mergeCell ref="AI5:AS5"/>
    <mergeCell ref="AT5:BD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49" r:id="rId1"/>
  <headerFooter alignWithMargins="0">
    <oddHeader>&amp;C&amp;"Arial,Negrita"&amp;18PROYECTO DE PRESUPUESTO 2021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V25"/>
  <sheetViews>
    <sheetView view="pageLayout" zoomScale="90" zoomScaleSheetLayoutView="100" zoomScalePageLayoutView="90" workbookViewId="0" topLeftCell="A1">
      <selection activeCell="F4" sqref="F4:G4"/>
    </sheetView>
  </sheetViews>
  <sheetFormatPr defaultColWidth="11.421875" defaultRowHeight="12.75"/>
  <cols>
    <col min="1" max="1" width="62.00390625" style="3" customWidth="1"/>
    <col min="2" max="9" width="14.7109375" style="3" customWidth="1"/>
    <col min="10" max="16384" width="11.421875" style="3" customWidth="1"/>
  </cols>
  <sheetData>
    <row r="1" spans="1:9" s="175" customFormat="1" ht="15.75">
      <c r="A1" s="151"/>
      <c r="B1" s="180"/>
      <c r="C1" s="179"/>
      <c r="D1" s="179"/>
      <c r="E1" s="179"/>
      <c r="F1" s="179"/>
      <c r="H1" s="176"/>
      <c r="I1" s="176"/>
    </row>
    <row r="2" spans="1:22" s="177" customFormat="1" ht="15.75">
      <c r="A2" s="173" t="s">
        <v>382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1:5" ht="12.75" thickBot="1">
      <c r="A3" s="9"/>
      <c r="B3" s="11"/>
      <c r="E3" s="11"/>
    </row>
    <row r="4" spans="1:9" ht="12.75" thickBot="1">
      <c r="A4" s="255" t="s">
        <v>10</v>
      </c>
      <c r="B4" s="537" t="s">
        <v>388</v>
      </c>
      <c r="C4" s="537"/>
      <c r="D4" s="538" t="s">
        <v>466</v>
      </c>
      <c r="E4" s="540"/>
      <c r="F4" s="538" t="s">
        <v>467</v>
      </c>
      <c r="G4" s="539"/>
      <c r="H4" s="538" t="s">
        <v>387</v>
      </c>
      <c r="I4" s="539"/>
    </row>
    <row r="5" spans="1:9" s="95" customFormat="1" ht="24" customHeight="1">
      <c r="A5" s="256" t="s">
        <v>9</v>
      </c>
      <c r="B5" s="257" t="s">
        <v>169</v>
      </c>
      <c r="C5" s="258" t="s">
        <v>25</v>
      </c>
      <c r="D5" s="256" t="s">
        <v>169</v>
      </c>
      <c r="E5" s="259" t="s">
        <v>25</v>
      </c>
      <c r="F5" s="256" t="s">
        <v>169</v>
      </c>
      <c r="G5" s="259" t="s">
        <v>25</v>
      </c>
      <c r="H5" s="256" t="s">
        <v>169</v>
      </c>
      <c r="I5" s="259" t="s">
        <v>25</v>
      </c>
    </row>
    <row r="6" spans="1:9" ht="12">
      <c r="A6" s="158" t="s">
        <v>166</v>
      </c>
      <c r="B6" s="93"/>
      <c r="C6" s="89"/>
      <c r="D6" s="77"/>
      <c r="E6" s="78"/>
      <c r="F6" s="77"/>
      <c r="G6" s="78"/>
      <c r="H6" s="77"/>
      <c r="I6" s="78"/>
    </row>
    <row r="7" spans="1:9" ht="12">
      <c r="A7" s="158" t="s">
        <v>198</v>
      </c>
      <c r="B7" s="93"/>
      <c r="C7" s="89"/>
      <c r="D7" s="77"/>
      <c r="E7" s="78"/>
      <c r="F7" s="77"/>
      <c r="G7" s="78"/>
      <c r="H7" s="77"/>
      <c r="I7" s="78"/>
    </row>
    <row r="8" spans="1:9" ht="12">
      <c r="A8" s="158" t="s">
        <v>196</v>
      </c>
      <c r="B8" s="93"/>
      <c r="C8" s="89"/>
      <c r="D8" s="77"/>
      <c r="E8" s="78"/>
      <c r="F8" s="77"/>
      <c r="G8" s="78"/>
      <c r="H8" s="77"/>
      <c r="I8" s="78"/>
    </row>
    <row r="9" spans="1:9" ht="12">
      <c r="A9" s="59" t="s">
        <v>205</v>
      </c>
      <c r="B9" s="93"/>
      <c r="C9" s="89"/>
      <c r="D9" s="77"/>
      <c r="E9" s="78"/>
      <c r="F9" s="77"/>
      <c r="G9" s="78"/>
      <c r="H9" s="77"/>
      <c r="I9" s="78"/>
    </row>
    <row r="10" spans="1:9" ht="12">
      <c r="A10" s="158" t="s">
        <v>199</v>
      </c>
      <c r="B10" s="93"/>
      <c r="C10" s="89"/>
      <c r="D10" s="77"/>
      <c r="E10" s="78"/>
      <c r="F10" s="77"/>
      <c r="G10" s="78"/>
      <c r="H10" s="77"/>
      <c r="I10" s="78"/>
    </row>
    <row r="11" spans="1:9" ht="12">
      <c r="A11" s="59" t="s">
        <v>197</v>
      </c>
      <c r="B11" s="93"/>
      <c r="C11" s="89"/>
      <c r="D11" s="77"/>
      <c r="E11" s="78"/>
      <c r="F11" s="77"/>
      <c r="G11" s="78"/>
      <c r="H11" s="77"/>
      <c r="I11" s="78"/>
    </row>
    <row r="12" spans="1:9" ht="12">
      <c r="A12" s="158" t="s">
        <v>204</v>
      </c>
      <c r="B12" s="93"/>
      <c r="C12" s="89"/>
      <c r="D12" s="77"/>
      <c r="E12" s="78"/>
      <c r="F12" s="77"/>
      <c r="G12" s="78"/>
      <c r="H12" s="77"/>
      <c r="I12" s="78"/>
    </row>
    <row r="13" spans="1:9" ht="12">
      <c r="A13" s="158" t="s">
        <v>27</v>
      </c>
      <c r="B13" s="93"/>
      <c r="C13" s="89"/>
      <c r="D13" s="77"/>
      <c r="E13" s="78"/>
      <c r="F13" s="77"/>
      <c r="G13" s="78"/>
      <c r="H13" s="77"/>
      <c r="I13" s="78"/>
    </row>
    <row r="14" spans="1:9" ht="12">
      <c r="A14" s="158" t="s">
        <v>201</v>
      </c>
      <c r="B14" s="93"/>
      <c r="C14" s="89"/>
      <c r="D14" s="77"/>
      <c r="E14" s="78"/>
      <c r="F14" s="77"/>
      <c r="G14" s="78"/>
      <c r="H14" s="77"/>
      <c r="I14" s="78"/>
    </row>
    <row r="15" spans="1:9" ht="12">
      <c r="A15" s="158" t="s">
        <v>26</v>
      </c>
      <c r="B15" s="93"/>
      <c r="C15" s="89"/>
      <c r="D15" s="77"/>
      <c r="E15" s="78"/>
      <c r="F15" s="77"/>
      <c r="G15" s="78"/>
      <c r="H15" s="77"/>
      <c r="I15" s="78"/>
    </row>
    <row r="16" spans="1:9" ht="12">
      <c r="A16" s="158" t="s">
        <v>202</v>
      </c>
      <c r="B16" s="93"/>
      <c r="C16" s="89"/>
      <c r="D16" s="77"/>
      <c r="E16" s="78"/>
      <c r="F16" s="77"/>
      <c r="G16" s="78"/>
      <c r="H16" s="77"/>
      <c r="I16" s="78"/>
    </row>
    <row r="17" spans="1:9" ht="12">
      <c r="A17" s="158" t="s">
        <v>200</v>
      </c>
      <c r="B17" s="93"/>
      <c r="C17" s="89"/>
      <c r="D17" s="77"/>
      <c r="E17" s="78"/>
      <c r="F17" s="77"/>
      <c r="G17" s="78"/>
      <c r="H17" s="77"/>
      <c r="I17" s="78"/>
    </row>
    <row r="18" spans="1:9" ht="12">
      <c r="A18" s="158" t="s">
        <v>203</v>
      </c>
      <c r="B18" s="93"/>
      <c r="C18" s="89"/>
      <c r="D18" s="77"/>
      <c r="E18" s="78"/>
      <c r="F18" s="77"/>
      <c r="G18" s="78"/>
      <c r="H18" s="77"/>
      <c r="I18" s="78"/>
    </row>
    <row r="19" spans="1:9" ht="12">
      <c r="A19" s="158" t="s">
        <v>34</v>
      </c>
      <c r="B19" s="93"/>
      <c r="C19" s="89"/>
      <c r="D19" s="77"/>
      <c r="E19" s="78"/>
      <c r="F19" s="77"/>
      <c r="G19" s="78"/>
      <c r="H19" s="77"/>
      <c r="I19" s="78"/>
    </row>
    <row r="20" spans="1:9" ht="12">
      <c r="A20" s="158" t="s">
        <v>195</v>
      </c>
      <c r="B20" s="93"/>
      <c r="C20" s="89"/>
      <c r="D20" s="77"/>
      <c r="E20" s="78"/>
      <c r="F20" s="77"/>
      <c r="G20" s="78"/>
      <c r="H20" s="77"/>
      <c r="I20" s="78"/>
    </row>
    <row r="21" spans="1:9" ht="12.75" thickBot="1">
      <c r="A21" s="158" t="s">
        <v>58</v>
      </c>
      <c r="B21" s="93"/>
      <c r="C21" s="89"/>
      <c r="D21" s="77"/>
      <c r="E21" s="78"/>
      <c r="F21" s="77"/>
      <c r="G21" s="78"/>
      <c r="H21" s="77"/>
      <c r="I21" s="78"/>
    </row>
    <row r="22" spans="1:9" ht="12.75" thickBot="1">
      <c r="A22" s="46" t="s">
        <v>57</v>
      </c>
      <c r="B22" s="51"/>
      <c r="C22" s="51"/>
      <c r="D22" s="47"/>
      <c r="E22" s="52"/>
      <c r="F22" s="47"/>
      <c r="G22" s="52"/>
      <c r="H22" s="47"/>
      <c r="I22" s="52"/>
    </row>
    <row r="23" spans="1:9" ht="12">
      <c r="A23" s="1" t="s">
        <v>389</v>
      </c>
      <c r="B23" s="2"/>
      <c r="C23" s="2"/>
      <c r="D23" s="2"/>
      <c r="E23" s="2"/>
      <c r="F23" s="2"/>
      <c r="G23" s="2"/>
      <c r="H23" s="2"/>
      <c r="I23" s="2"/>
    </row>
    <row r="24" spans="1:9" ht="12">
      <c r="A24" s="1" t="s">
        <v>112</v>
      </c>
      <c r="B24" s="2"/>
      <c r="C24" s="2"/>
      <c r="D24" s="2"/>
      <c r="E24" s="2"/>
      <c r="F24" s="2"/>
      <c r="G24" s="2"/>
      <c r="H24" s="2"/>
      <c r="I24" s="2"/>
    </row>
    <row r="25" spans="1:9" ht="12">
      <c r="A25" s="1"/>
      <c r="B25" s="2"/>
      <c r="C25" s="2"/>
      <c r="D25" s="2"/>
      <c r="E25" s="2"/>
      <c r="F25" s="2"/>
      <c r="G25" s="2"/>
      <c r="H25" s="2"/>
      <c r="I25" s="2"/>
    </row>
  </sheetData>
  <sheetProtection/>
  <mergeCells count="4">
    <mergeCell ref="B4:C4"/>
    <mergeCell ref="F4:G4"/>
    <mergeCell ref="H4:I4"/>
    <mergeCell ref="D4:E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1" r:id="rId1"/>
  <headerFooter alignWithMargins="0">
    <oddHeader>&amp;C&amp;"Arial,Negrita"&amp;18PROYECTO DE PRESUPUESTO 2021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I70"/>
  <sheetViews>
    <sheetView view="pageLayout" zoomScale="85" zoomScaleSheetLayoutView="80" zoomScalePageLayoutView="85" workbookViewId="0" topLeftCell="A1">
      <selection activeCell="A1" sqref="A1"/>
    </sheetView>
  </sheetViews>
  <sheetFormatPr defaultColWidth="11.421875" defaultRowHeight="12.75"/>
  <cols>
    <col min="1" max="1" width="43.7109375" style="3" customWidth="1"/>
    <col min="2" max="35" width="8.7109375" style="3" customWidth="1"/>
    <col min="36" max="16384" width="11.421875" style="3" customWidth="1"/>
  </cols>
  <sheetData>
    <row r="1" s="162" customFormat="1" ht="12">
      <c r="A1" s="159" t="s">
        <v>484</v>
      </c>
    </row>
    <row r="2" spans="1:30" s="162" customFormat="1" ht="12">
      <c r="A2" s="160" t="s">
        <v>382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</row>
    <row r="3" spans="1:20" s="159" customFormat="1" ht="12.75" thickBot="1">
      <c r="A3" s="159" t="s">
        <v>390</v>
      </c>
      <c r="T3" s="161"/>
    </row>
    <row r="4" spans="1:35" ht="30.75" customHeight="1" thickBot="1">
      <c r="A4" s="532" t="s">
        <v>62</v>
      </c>
      <c r="B4" s="545" t="s">
        <v>391</v>
      </c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6" t="s">
        <v>485</v>
      </c>
      <c r="R4" s="545"/>
      <c r="S4" s="545"/>
      <c r="T4" s="545"/>
      <c r="U4" s="545"/>
      <c r="V4" s="545"/>
      <c r="W4" s="545"/>
      <c r="X4" s="545"/>
      <c r="Y4" s="545"/>
      <c r="Z4" s="545"/>
      <c r="AA4" s="545"/>
      <c r="AB4" s="545"/>
      <c r="AC4" s="545"/>
      <c r="AD4" s="545"/>
      <c r="AE4" s="547"/>
      <c r="AF4" s="541" t="s">
        <v>487</v>
      </c>
      <c r="AG4" s="542"/>
      <c r="AH4" s="541" t="s">
        <v>486</v>
      </c>
      <c r="AI4" s="542"/>
    </row>
    <row r="5" spans="1:35" ht="172.5" customHeight="1">
      <c r="A5" s="543"/>
      <c r="B5" s="260" t="s">
        <v>11</v>
      </c>
      <c r="C5" s="261" t="s">
        <v>170</v>
      </c>
      <c r="D5" s="262" t="s">
        <v>313</v>
      </c>
      <c r="E5" s="262" t="s">
        <v>172</v>
      </c>
      <c r="F5" s="262" t="s">
        <v>207</v>
      </c>
      <c r="G5" s="262" t="s">
        <v>208</v>
      </c>
      <c r="H5" s="262" t="s">
        <v>209</v>
      </c>
      <c r="I5" s="262" t="s">
        <v>210</v>
      </c>
      <c r="J5" s="262" t="s">
        <v>173</v>
      </c>
      <c r="K5" s="262" t="s">
        <v>174</v>
      </c>
      <c r="L5" s="262" t="s">
        <v>175</v>
      </c>
      <c r="M5" s="262" t="s">
        <v>206</v>
      </c>
      <c r="N5" s="263" t="s">
        <v>142</v>
      </c>
      <c r="O5" s="264" t="s">
        <v>180</v>
      </c>
      <c r="P5" s="265" t="s">
        <v>179</v>
      </c>
      <c r="Q5" s="260" t="s">
        <v>11</v>
      </c>
      <c r="R5" s="261" t="s">
        <v>170</v>
      </c>
      <c r="S5" s="262" t="s">
        <v>171</v>
      </c>
      <c r="T5" s="262" t="s">
        <v>172</v>
      </c>
      <c r="U5" s="262" t="s">
        <v>207</v>
      </c>
      <c r="V5" s="262" t="s">
        <v>208</v>
      </c>
      <c r="W5" s="262" t="s">
        <v>209</v>
      </c>
      <c r="X5" s="262" t="s">
        <v>210</v>
      </c>
      <c r="Y5" s="262" t="s">
        <v>173</v>
      </c>
      <c r="Z5" s="262" t="s">
        <v>174</v>
      </c>
      <c r="AA5" s="262" t="s">
        <v>175</v>
      </c>
      <c r="AB5" s="262" t="s">
        <v>206</v>
      </c>
      <c r="AC5" s="263" t="s">
        <v>142</v>
      </c>
      <c r="AD5" s="264" t="s">
        <v>180</v>
      </c>
      <c r="AE5" s="265" t="s">
        <v>392</v>
      </c>
      <c r="AF5" s="266" t="s">
        <v>184</v>
      </c>
      <c r="AG5" s="266" t="s">
        <v>183</v>
      </c>
      <c r="AH5" s="266" t="s">
        <v>11</v>
      </c>
      <c r="AI5" s="265" t="s">
        <v>393</v>
      </c>
    </row>
    <row r="6" spans="1:35" ht="15.75" customHeight="1" thickBot="1">
      <c r="A6" s="544"/>
      <c r="B6" s="267" t="s">
        <v>63</v>
      </c>
      <c r="C6" s="268" t="s">
        <v>64</v>
      </c>
      <c r="D6" s="269" t="s">
        <v>65</v>
      </c>
      <c r="E6" s="269" t="s">
        <v>66</v>
      </c>
      <c r="F6" s="270" t="s">
        <v>67</v>
      </c>
      <c r="G6" s="270" t="s">
        <v>68</v>
      </c>
      <c r="H6" s="270" t="s">
        <v>98</v>
      </c>
      <c r="I6" s="270" t="s">
        <v>141</v>
      </c>
      <c r="J6" s="270" t="s">
        <v>178</v>
      </c>
      <c r="K6" s="270" t="s">
        <v>182</v>
      </c>
      <c r="L6" s="270" t="s">
        <v>215</v>
      </c>
      <c r="M6" s="270" t="s">
        <v>216</v>
      </c>
      <c r="N6" s="271" t="s">
        <v>218</v>
      </c>
      <c r="O6" s="272" t="s">
        <v>219</v>
      </c>
      <c r="P6" s="273" t="s">
        <v>220</v>
      </c>
      <c r="Q6" s="267" t="s">
        <v>63</v>
      </c>
      <c r="R6" s="268" t="s">
        <v>64</v>
      </c>
      <c r="S6" s="269" t="s">
        <v>65</v>
      </c>
      <c r="T6" s="269" t="s">
        <v>66</v>
      </c>
      <c r="U6" s="270" t="s">
        <v>67</v>
      </c>
      <c r="V6" s="270" t="s">
        <v>68</v>
      </c>
      <c r="W6" s="270" t="s">
        <v>98</v>
      </c>
      <c r="X6" s="270" t="s">
        <v>141</v>
      </c>
      <c r="Y6" s="270" t="s">
        <v>178</v>
      </c>
      <c r="Z6" s="270" t="s">
        <v>182</v>
      </c>
      <c r="AA6" s="270" t="s">
        <v>215</v>
      </c>
      <c r="AB6" s="270" t="s">
        <v>216</v>
      </c>
      <c r="AC6" s="271" t="s">
        <v>218</v>
      </c>
      <c r="AD6" s="272" t="s">
        <v>219</v>
      </c>
      <c r="AE6" s="273" t="s">
        <v>220</v>
      </c>
      <c r="AF6" s="274"/>
      <c r="AG6" s="267"/>
      <c r="AH6" s="274"/>
      <c r="AI6" s="267"/>
    </row>
    <row r="7" spans="1:35" ht="12">
      <c r="A7" s="62"/>
      <c r="B7" s="16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9"/>
      <c r="O7" s="69"/>
      <c r="P7" s="17"/>
      <c r="Q7" s="16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9"/>
      <c r="AD7" s="69"/>
      <c r="AE7" s="17"/>
      <c r="AF7" s="17"/>
      <c r="AG7" s="16"/>
      <c r="AH7" s="17"/>
      <c r="AI7" s="16"/>
    </row>
    <row r="8" spans="1:35" ht="12">
      <c r="A8" s="16" t="s">
        <v>69</v>
      </c>
      <c r="B8" s="16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9"/>
      <c r="O8" s="69"/>
      <c r="P8" s="17"/>
      <c r="Q8" s="16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9"/>
      <c r="AD8" s="69"/>
      <c r="AE8" s="17"/>
      <c r="AF8" s="17"/>
      <c r="AG8" s="16"/>
      <c r="AH8" s="17"/>
      <c r="AI8" s="16"/>
    </row>
    <row r="9" spans="1:35" ht="12">
      <c r="A9" s="16" t="s">
        <v>70</v>
      </c>
      <c r="B9" s="16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9"/>
      <c r="O9" s="69"/>
      <c r="P9" s="17"/>
      <c r="Q9" s="16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9"/>
      <c r="AD9" s="69"/>
      <c r="AE9" s="17"/>
      <c r="AF9" s="17"/>
      <c r="AG9" s="16"/>
      <c r="AH9" s="17"/>
      <c r="AI9" s="16"/>
    </row>
    <row r="10" spans="1:35" ht="12">
      <c r="A10" s="16" t="s">
        <v>70</v>
      </c>
      <c r="B10" s="82"/>
      <c r="C10" s="83"/>
      <c r="D10" s="83"/>
      <c r="E10" s="83"/>
      <c r="F10" s="83"/>
      <c r="G10" s="83"/>
      <c r="H10" s="83"/>
      <c r="I10" s="83"/>
      <c r="J10" s="83"/>
      <c r="K10" s="12"/>
      <c r="L10" s="12"/>
      <c r="M10" s="12"/>
      <c r="N10" s="9"/>
      <c r="O10" s="69"/>
      <c r="P10" s="17"/>
      <c r="Q10" s="16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9"/>
      <c r="AD10" s="69"/>
      <c r="AE10" s="17"/>
      <c r="AF10" s="17"/>
      <c r="AG10" s="16"/>
      <c r="AH10" s="17"/>
      <c r="AI10" s="16"/>
    </row>
    <row r="11" spans="1:35" ht="12">
      <c r="A11" s="16" t="s">
        <v>71</v>
      </c>
      <c r="B11" s="1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9"/>
      <c r="O11" s="69"/>
      <c r="P11" s="17"/>
      <c r="Q11" s="16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9"/>
      <c r="AD11" s="69"/>
      <c r="AE11" s="17"/>
      <c r="AF11" s="17"/>
      <c r="AG11" s="16"/>
      <c r="AH11" s="17"/>
      <c r="AI11" s="16"/>
    </row>
    <row r="12" spans="1:35" ht="12">
      <c r="A12" s="16" t="s">
        <v>70</v>
      </c>
      <c r="B12" s="1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9"/>
      <c r="O12" s="69"/>
      <c r="P12" s="17"/>
      <c r="Q12" s="16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9"/>
      <c r="AD12" s="69"/>
      <c r="AE12" s="17"/>
      <c r="AF12" s="17"/>
      <c r="AG12" s="16"/>
      <c r="AH12" s="17"/>
      <c r="AI12" s="16"/>
    </row>
    <row r="13" spans="1:35" ht="12">
      <c r="A13" s="16" t="s">
        <v>70</v>
      </c>
      <c r="B13" s="1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9"/>
      <c r="O13" s="69"/>
      <c r="P13" s="17"/>
      <c r="Q13" s="16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9"/>
      <c r="AD13" s="69"/>
      <c r="AE13" s="17"/>
      <c r="AF13" s="17"/>
      <c r="AG13" s="16"/>
      <c r="AH13" s="17"/>
      <c r="AI13" s="16"/>
    </row>
    <row r="14" spans="1:35" ht="12">
      <c r="A14" s="16" t="s">
        <v>72</v>
      </c>
      <c r="B14" s="1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9"/>
      <c r="O14" s="69"/>
      <c r="P14" s="17"/>
      <c r="Q14" s="16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9"/>
      <c r="AD14" s="69"/>
      <c r="AE14" s="17"/>
      <c r="AF14" s="17"/>
      <c r="AG14" s="16"/>
      <c r="AH14" s="17"/>
      <c r="AI14" s="16"/>
    </row>
    <row r="15" spans="1:35" ht="12">
      <c r="A15" s="16" t="s">
        <v>70</v>
      </c>
      <c r="B15" s="16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9"/>
      <c r="O15" s="69"/>
      <c r="P15" s="17"/>
      <c r="Q15" s="16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9"/>
      <c r="AD15" s="69"/>
      <c r="AE15" s="17"/>
      <c r="AF15" s="17"/>
      <c r="AG15" s="16"/>
      <c r="AH15" s="17"/>
      <c r="AI15" s="16"/>
    </row>
    <row r="16" spans="1:35" ht="12">
      <c r="A16" s="16" t="s">
        <v>70</v>
      </c>
      <c r="B16" s="16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9"/>
      <c r="O16" s="69"/>
      <c r="P16" s="17"/>
      <c r="Q16" s="16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9"/>
      <c r="AD16" s="69"/>
      <c r="AE16" s="17"/>
      <c r="AF16" s="17"/>
      <c r="AG16" s="16"/>
      <c r="AH16" s="17"/>
      <c r="AI16" s="16"/>
    </row>
    <row r="17" spans="1:35" ht="12">
      <c r="A17" s="16" t="s">
        <v>73</v>
      </c>
      <c r="B17" s="16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9"/>
      <c r="O17" s="69"/>
      <c r="P17" s="17"/>
      <c r="Q17" s="16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9"/>
      <c r="AD17" s="69"/>
      <c r="AE17" s="17"/>
      <c r="AF17" s="17"/>
      <c r="AG17" s="16"/>
      <c r="AH17" s="17"/>
      <c r="AI17" s="16"/>
    </row>
    <row r="18" spans="1:35" ht="12">
      <c r="A18" s="16" t="s">
        <v>70</v>
      </c>
      <c r="B18" s="1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9"/>
      <c r="O18" s="69"/>
      <c r="P18" s="17"/>
      <c r="Q18" s="16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9"/>
      <c r="AD18" s="69"/>
      <c r="AE18" s="17"/>
      <c r="AF18" s="17"/>
      <c r="AG18" s="16"/>
      <c r="AH18" s="17"/>
      <c r="AI18" s="16"/>
    </row>
    <row r="19" spans="1:35" ht="12">
      <c r="A19" s="16" t="s">
        <v>70</v>
      </c>
      <c r="B19" s="16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9"/>
      <c r="O19" s="69"/>
      <c r="P19" s="17"/>
      <c r="Q19" s="16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9"/>
      <c r="AD19" s="69"/>
      <c r="AE19" s="17"/>
      <c r="AF19" s="17"/>
      <c r="AG19" s="16"/>
      <c r="AH19" s="17"/>
      <c r="AI19" s="16"/>
    </row>
    <row r="20" spans="1:35" ht="12">
      <c r="A20" s="16" t="s">
        <v>74</v>
      </c>
      <c r="B20" s="16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9"/>
      <c r="O20" s="69"/>
      <c r="P20" s="17"/>
      <c r="Q20" s="16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9"/>
      <c r="AD20" s="69"/>
      <c r="AE20" s="17"/>
      <c r="AF20" s="17"/>
      <c r="AG20" s="16"/>
      <c r="AH20" s="17"/>
      <c r="AI20" s="16"/>
    </row>
    <row r="21" spans="1:35" ht="12">
      <c r="A21" s="16" t="s">
        <v>70</v>
      </c>
      <c r="B21" s="16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9"/>
      <c r="O21" s="69"/>
      <c r="P21" s="17"/>
      <c r="Q21" s="16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9"/>
      <c r="AD21" s="69"/>
      <c r="AE21" s="17"/>
      <c r="AF21" s="17"/>
      <c r="AG21" s="16"/>
      <c r="AH21" s="17"/>
      <c r="AI21" s="16"/>
    </row>
    <row r="22" spans="1:35" ht="12">
      <c r="A22" s="16" t="s">
        <v>70</v>
      </c>
      <c r="B22" s="16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9"/>
      <c r="O22" s="69"/>
      <c r="P22" s="17"/>
      <c r="Q22" s="16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9"/>
      <c r="AD22" s="69"/>
      <c r="AE22" s="17"/>
      <c r="AF22" s="17"/>
      <c r="AG22" s="16"/>
      <c r="AH22" s="17"/>
      <c r="AI22" s="16"/>
    </row>
    <row r="23" spans="1:35" ht="12">
      <c r="A23" s="16" t="s">
        <v>75</v>
      </c>
      <c r="B23" s="16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9"/>
      <c r="O23" s="69"/>
      <c r="P23" s="17"/>
      <c r="Q23" s="16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9"/>
      <c r="AD23" s="69"/>
      <c r="AE23" s="17"/>
      <c r="AF23" s="17"/>
      <c r="AG23" s="16"/>
      <c r="AH23" s="17"/>
      <c r="AI23" s="16"/>
    </row>
    <row r="24" spans="1:35" ht="12">
      <c r="A24" s="16" t="s">
        <v>70</v>
      </c>
      <c r="B24" s="16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9"/>
      <c r="O24" s="69"/>
      <c r="P24" s="17"/>
      <c r="Q24" s="16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9"/>
      <c r="AD24" s="69"/>
      <c r="AE24" s="17"/>
      <c r="AF24" s="17"/>
      <c r="AG24" s="16"/>
      <c r="AH24" s="17"/>
      <c r="AI24" s="16"/>
    </row>
    <row r="25" spans="1:35" ht="12">
      <c r="A25" s="16" t="s">
        <v>70</v>
      </c>
      <c r="B25" s="16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9"/>
      <c r="O25" s="69"/>
      <c r="P25" s="17"/>
      <c r="Q25" s="16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9"/>
      <c r="AD25" s="69"/>
      <c r="AE25" s="17"/>
      <c r="AF25" s="17"/>
      <c r="AG25" s="16"/>
      <c r="AH25" s="17"/>
      <c r="AI25" s="16"/>
    </row>
    <row r="26" spans="1:35" ht="12">
      <c r="A26" s="16" t="s">
        <v>76</v>
      </c>
      <c r="B26" s="16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9"/>
      <c r="O26" s="69"/>
      <c r="P26" s="17"/>
      <c r="Q26" s="16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9"/>
      <c r="AD26" s="69"/>
      <c r="AE26" s="17"/>
      <c r="AF26" s="17"/>
      <c r="AG26" s="16"/>
      <c r="AH26" s="17"/>
      <c r="AI26" s="16"/>
    </row>
    <row r="27" spans="1:35" ht="12">
      <c r="A27" s="16" t="s">
        <v>70</v>
      </c>
      <c r="B27" s="16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9"/>
      <c r="O27" s="69"/>
      <c r="P27" s="17"/>
      <c r="Q27" s="16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9"/>
      <c r="AD27" s="69"/>
      <c r="AE27" s="17"/>
      <c r="AF27" s="17"/>
      <c r="AG27" s="16"/>
      <c r="AH27" s="17"/>
      <c r="AI27" s="16"/>
    </row>
    <row r="28" spans="1:35" ht="12">
      <c r="A28" s="16" t="s">
        <v>70</v>
      </c>
      <c r="B28" s="1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9"/>
      <c r="O28" s="69"/>
      <c r="P28" s="17"/>
      <c r="Q28" s="16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9"/>
      <c r="AD28" s="69"/>
      <c r="AE28" s="17"/>
      <c r="AF28" s="17"/>
      <c r="AG28" s="16"/>
      <c r="AH28" s="17"/>
      <c r="AI28" s="16"/>
    </row>
    <row r="29" spans="1:35" ht="12">
      <c r="A29" s="16" t="s">
        <v>77</v>
      </c>
      <c r="B29" s="16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9"/>
      <c r="O29" s="69"/>
      <c r="P29" s="17"/>
      <c r="Q29" s="16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9"/>
      <c r="AD29" s="69"/>
      <c r="AE29" s="17"/>
      <c r="AF29" s="17"/>
      <c r="AG29" s="16"/>
      <c r="AH29" s="17"/>
      <c r="AI29" s="16"/>
    </row>
    <row r="30" spans="1:35" ht="12">
      <c r="A30" s="16" t="s">
        <v>70</v>
      </c>
      <c r="B30" s="1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9"/>
      <c r="O30" s="69"/>
      <c r="P30" s="17"/>
      <c r="Q30" s="16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9"/>
      <c r="AD30" s="69"/>
      <c r="AE30" s="17"/>
      <c r="AF30" s="17"/>
      <c r="AG30" s="16"/>
      <c r="AH30" s="17"/>
      <c r="AI30" s="16"/>
    </row>
    <row r="31" spans="1:35" ht="12">
      <c r="A31" s="16" t="s">
        <v>70</v>
      </c>
      <c r="B31" s="16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9"/>
      <c r="O31" s="69"/>
      <c r="P31" s="17"/>
      <c r="Q31" s="16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9"/>
      <c r="AD31" s="69"/>
      <c r="AE31" s="17"/>
      <c r="AF31" s="17"/>
      <c r="AG31" s="16"/>
      <c r="AH31" s="17"/>
      <c r="AI31" s="16"/>
    </row>
    <row r="32" spans="1:35" ht="12">
      <c r="A32" s="16" t="s">
        <v>78</v>
      </c>
      <c r="B32" s="16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9"/>
      <c r="O32" s="69"/>
      <c r="P32" s="17"/>
      <c r="Q32" s="16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9"/>
      <c r="AD32" s="69"/>
      <c r="AE32" s="17"/>
      <c r="AF32" s="17"/>
      <c r="AG32" s="16"/>
      <c r="AH32" s="17"/>
      <c r="AI32" s="16"/>
    </row>
    <row r="33" spans="1:35" ht="12">
      <c r="A33" s="16" t="s">
        <v>70</v>
      </c>
      <c r="B33" s="16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9"/>
      <c r="O33" s="69"/>
      <c r="P33" s="17"/>
      <c r="Q33" s="16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9"/>
      <c r="AD33" s="69"/>
      <c r="AE33" s="17"/>
      <c r="AF33" s="17"/>
      <c r="AG33" s="16"/>
      <c r="AH33" s="17"/>
      <c r="AI33" s="16"/>
    </row>
    <row r="34" spans="1:35" ht="12">
      <c r="A34" s="16" t="s">
        <v>70</v>
      </c>
      <c r="B34" s="16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9"/>
      <c r="O34" s="69"/>
      <c r="P34" s="17"/>
      <c r="Q34" s="16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9"/>
      <c r="AD34" s="69"/>
      <c r="AE34" s="17"/>
      <c r="AF34" s="17"/>
      <c r="AG34" s="16"/>
      <c r="AH34" s="17"/>
      <c r="AI34" s="16"/>
    </row>
    <row r="35" spans="1:35" ht="12">
      <c r="A35" s="16" t="s">
        <v>79</v>
      </c>
      <c r="B35" s="16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9"/>
      <c r="O35" s="69"/>
      <c r="P35" s="17"/>
      <c r="Q35" s="16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9"/>
      <c r="AD35" s="69"/>
      <c r="AE35" s="17"/>
      <c r="AF35" s="17"/>
      <c r="AG35" s="16"/>
      <c r="AH35" s="17"/>
      <c r="AI35" s="16"/>
    </row>
    <row r="36" spans="1:35" ht="12">
      <c r="A36" s="16" t="s">
        <v>70</v>
      </c>
      <c r="B36" s="16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9"/>
      <c r="O36" s="69"/>
      <c r="P36" s="17"/>
      <c r="Q36" s="16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9"/>
      <c r="AD36" s="69"/>
      <c r="AE36" s="17"/>
      <c r="AF36" s="17"/>
      <c r="AG36" s="16"/>
      <c r="AH36" s="17"/>
      <c r="AI36" s="16"/>
    </row>
    <row r="37" spans="1:35" ht="12">
      <c r="A37" s="16" t="s">
        <v>70</v>
      </c>
      <c r="B37" s="1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9"/>
      <c r="O37" s="69"/>
      <c r="P37" s="17"/>
      <c r="Q37" s="16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9"/>
      <c r="AD37" s="69"/>
      <c r="AE37" s="17"/>
      <c r="AF37" s="17"/>
      <c r="AG37" s="16"/>
      <c r="AH37" s="17"/>
      <c r="AI37" s="16"/>
    </row>
    <row r="38" spans="1:35" ht="12">
      <c r="A38" s="16" t="s">
        <v>24</v>
      </c>
      <c r="B38" s="16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9"/>
      <c r="O38" s="69"/>
      <c r="P38" s="17"/>
      <c r="Q38" s="16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9"/>
      <c r="AD38" s="69"/>
      <c r="AE38" s="17"/>
      <c r="AF38" s="17"/>
      <c r="AG38" s="16"/>
      <c r="AH38" s="17"/>
      <c r="AI38" s="16"/>
    </row>
    <row r="39" spans="1:35" ht="12">
      <c r="A39" s="16" t="s">
        <v>80</v>
      </c>
      <c r="B39" s="16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9"/>
      <c r="O39" s="69"/>
      <c r="P39" s="17"/>
      <c r="Q39" s="16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9"/>
      <c r="AD39" s="69"/>
      <c r="AE39" s="17"/>
      <c r="AF39" s="17"/>
      <c r="AG39" s="16"/>
      <c r="AH39" s="17"/>
      <c r="AI39" s="16"/>
    </row>
    <row r="40" spans="1:35" ht="12">
      <c r="A40" s="16" t="s">
        <v>81</v>
      </c>
      <c r="B40" s="16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9"/>
      <c r="O40" s="69"/>
      <c r="P40" s="17"/>
      <c r="Q40" s="16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9"/>
      <c r="AD40" s="69"/>
      <c r="AE40" s="17"/>
      <c r="AF40" s="17"/>
      <c r="AG40" s="16"/>
      <c r="AH40" s="17"/>
      <c r="AI40" s="16"/>
    </row>
    <row r="41" spans="1:35" ht="12">
      <c r="A41" s="16" t="s">
        <v>81</v>
      </c>
      <c r="B41" s="16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9"/>
      <c r="O41" s="69"/>
      <c r="P41" s="17"/>
      <c r="Q41" s="16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9"/>
      <c r="AD41" s="69"/>
      <c r="AE41" s="17"/>
      <c r="AF41" s="17"/>
      <c r="AG41" s="16"/>
      <c r="AH41" s="17"/>
      <c r="AI41" s="16"/>
    </row>
    <row r="42" spans="1:35" ht="12">
      <c r="A42" s="16" t="s">
        <v>82</v>
      </c>
      <c r="B42" s="16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9"/>
      <c r="O42" s="69"/>
      <c r="P42" s="17"/>
      <c r="Q42" s="16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9"/>
      <c r="AD42" s="69"/>
      <c r="AE42" s="17"/>
      <c r="AF42" s="17"/>
      <c r="AG42" s="16"/>
      <c r="AH42" s="17"/>
      <c r="AI42" s="16"/>
    </row>
    <row r="43" spans="1:35" ht="12">
      <c r="A43" s="16" t="s">
        <v>81</v>
      </c>
      <c r="B43" s="1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9"/>
      <c r="O43" s="69"/>
      <c r="P43" s="17"/>
      <c r="Q43" s="16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9"/>
      <c r="AD43" s="69"/>
      <c r="AE43" s="17"/>
      <c r="AF43" s="17"/>
      <c r="AG43" s="16"/>
      <c r="AH43" s="17"/>
      <c r="AI43" s="16"/>
    </row>
    <row r="44" spans="1:35" ht="12">
      <c r="A44" s="16" t="s">
        <v>83</v>
      </c>
      <c r="B44" s="1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9"/>
      <c r="O44" s="69"/>
      <c r="P44" s="17"/>
      <c r="Q44" s="16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9"/>
      <c r="AD44" s="69"/>
      <c r="AE44" s="17"/>
      <c r="AF44" s="17"/>
      <c r="AG44" s="16"/>
      <c r="AH44" s="17"/>
      <c r="AI44" s="16"/>
    </row>
    <row r="45" spans="1:35" ht="12">
      <c r="A45" s="16" t="s">
        <v>81</v>
      </c>
      <c r="B45" s="16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9"/>
      <c r="O45" s="69"/>
      <c r="P45" s="17"/>
      <c r="Q45" s="16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9"/>
      <c r="AD45" s="69"/>
      <c r="AE45" s="17"/>
      <c r="AF45" s="17"/>
      <c r="AG45" s="16"/>
      <c r="AH45" s="17"/>
      <c r="AI45" s="16"/>
    </row>
    <row r="46" spans="1:35" ht="12">
      <c r="A46" s="16"/>
      <c r="B46" s="16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9"/>
      <c r="O46" s="69"/>
      <c r="P46" s="17"/>
      <c r="Q46" s="16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9"/>
      <c r="AD46" s="69"/>
      <c r="AE46" s="17"/>
      <c r="AF46" s="17"/>
      <c r="AG46" s="16"/>
      <c r="AH46" s="17"/>
      <c r="AI46" s="16"/>
    </row>
    <row r="47" spans="1:35" ht="12">
      <c r="A47" s="16" t="s">
        <v>84</v>
      </c>
      <c r="B47" s="16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9"/>
      <c r="O47" s="69"/>
      <c r="P47" s="17"/>
      <c r="Q47" s="16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9"/>
      <c r="AD47" s="69"/>
      <c r="AE47" s="17"/>
      <c r="AF47" s="17"/>
      <c r="AG47" s="16"/>
      <c r="AH47" s="17"/>
      <c r="AI47" s="16"/>
    </row>
    <row r="48" spans="1:35" ht="12">
      <c r="A48" s="16" t="s">
        <v>81</v>
      </c>
      <c r="B48" s="16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9"/>
      <c r="O48" s="69"/>
      <c r="P48" s="17"/>
      <c r="Q48" s="16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9"/>
      <c r="AD48" s="69"/>
      <c r="AE48" s="17"/>
      <c r="AF48" s="17"/>
      <c r="AG48" s="16"/>
      <c r="AH48" s="17"/>
      <c r="AI48" s="16"/>
    </row>
    <row r="49" spans="1:35" ht="12">
      <c r="A49" s="16"/>
      <c r="B49" s="16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9"/>
      <c r="O49" s="69"/>
      <c r="P49" s="17"/>
      <c r="Q49" s="16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9"/>
      <c r="AD49" s="69"/>
      <c r="AE49" s="17"/>
      <c r="AF49" s="17"/>
      <c r="AG49" s="16"/>
      <c r="AH49" s="17"/>
      <c r="AI49" s="16"/>
    </row>
    <row r="50" spans="1:35" ht="12.75" thickBot="1">
      <c r="A50" s="63"/>
      <c r="B50" s="149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0"/>
      <c r="P50" s="71"/>
      <c r="Q50" s="149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3"/>
      <c r="AD50" s="70"/>
      <c r="AE50" s="71"/>
      <c r="AF50" s="71"/>
      <c r="AG50" s="149"/>
      <c r="AH50" s="71"/>
      <c r="AI50" s="149"/>
    </row>
    <row r="51" spans="1:35" ht="12.75" thickBot="1">
      <c r="A51" s="110" t="s">
        <v>0</v>
      </c>
      <c r="B51" s="150"/>
      <c r="C51" s="148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9"/>
      <c r="O51" s="96"/>
      <c r="P51" s="8"/>
      <c r="Q51" s="63"/>
      <c r="R51" s="148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9"/>
      <c r="AD51" s="96"/>
      <c r="AE51" s="8"/>
      <c r="AF51" s="8"/>
      <c r="AG51" s="63"/>
      <c r="AH51" s="8"/>
      <c r="AI51" s="63"/>
    </row>
    <row r="52" ht="12">
      <c r="A52" s="3" t="s">
        <v>85</v>
      </c>
    </row>
    <row r="53" spans="1:2" ht="12">
      <c r="A53" s="3" t="s">
        <v>86</v>
      </c>
      <c r="B53" s="3" t="s">
        <v>185</v>
      </c>
    </row>
    <row r="54" spans="1:2" ht="12">
      <c r="A54" s="3" t="s">
        <v>87</v>
      </c>
      <c r="B54" s="3" t="s">
        <v>88</v>
      </c>
    </row>
    <row r="55" spans="1:2" ht="12">
      <c r="A55" s="3" t="s">
        <v>89</v>
      </c>
      <c r="B55" s="3" t="s">
        <v>90</v>
      </c>
    </row>
    <row r="56" spans="1:2" ht="12">
      <c r="A56" s="3" t="s">
        <v>91</v>
      </c>
      <c r="B56" s="3" t="s">
        <v>92</v>
      </c>
    </row>
    <row r="57" ht="12">
      <c r="B57" s="3" t="s">
        <v>93</v>
      </c>
    </row>
    <row r="58" spans="1:2" ht="12">
      <c r="A58" s="3" t="s">
        <v>94</v>
      </c>
      <c r="B58" s="3" t="s">
        <v>176</v>
      </c>
    </row>
    <row r="59" ht="12">
      <c r="B59" s="3" t="s">
        <v>95</v>
      </c>
    </row>
    <row r="60" ht="12">
      <c r="B60" s="3" t="s">
        <v>96</v>
      </c>
    </row>
    <row r="61" ht="12">
      <c r="B61" s="3" t="s">
        <v>97</v>
      </c>
    </row>
    <row r="62" spans="1:2" ht="12">
      <c r="A62" s="3" t="s">
        <v>211</v>
      </c>
      <c r="B62" s="3" t="s">
        <v>212</v>
      </c>
    </row>
    <row r="63" spans="1:2" ht="12">
      <c r="A63" s="3" t="s">
        <v>213</v>
      </c>
      <c r="B63" s="3" t="s">
        <v>181</v>
      </c>
    </row>
    <row r="64" spans="1:2" ht="12">
      <c r="A64" s="3" t="s">
        <v>214</v>
      </c>
      <c r="B64" s="3" t="s">
        <v>177</v>
      </c>
    </row>
    <row r="65" ht="12">
      <c r="B65" s="3" t="s">
        <v>95</v>
      </c>
    </row>
    <row r="66" ht="12">
      <c r="B66" s="3" t="s">
        <v>96</v>
      </c>
    </row>
    <row r="67" ht="12">
      <c r="B67" s="3" t="s">
        <v>140</v>
      </c>
    </row>
    <row r="68" spans="1:2" ht="12">
      <c r="A68" s="3" t="s">
        <v>223</v>
      </c>
      <c r="B68" s="3" t="s">
        <v>224</v>
      </c>
    </row>
    <row r="69" spans="1:2" ht="12">
      <c r="A69" s="3" t="s">
        <v>221</v>
      </c>
      <c r="B69" s="3" t="s">
        <v>217</v>
      </c>
    </row>
    <row r="70" spans="1:2" ht="12">
      <c r="A70" s="3" t="s">
        <v>222</v>
      </c>
      <c r="B70" s="3" t="s">
        <v>225</v>
      </c>
    </row>
  </sheetData>
  <sheetProtection/>
  <mergeCells count="5">
    <mergeCell ref="AH4:AI4"/>
    <mergeCell ref="A4:A6"/>
    <mergeCell ref="B4:P4"/>
    <mergeCell ref="Q4:AE4"/>
    <mergeCell ref="AF4:AG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42" r:id="rId1"/>
  <headerFooter alignWithMargins="0">
    <oddHeader>&amp;C&amp;"Arial,Negrita"&amp;18PROYECTO DE PRESUPUESTO 2021
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U42"/>
  <sheetViews>
    <sheetView view="pageLayout" zoomScaleSheetLayoutView="80" workbookViewId="0" topLeftCell="A1">
      <selection activeCell="C6" sqref="C6"/>
    </sheetView>
  </sheetViews>
  <sheetFormatPr defaultColWidth="11.421875" defaultRowHeight="12.75"/>
  <cols>
    <col min="1" max="1" width="57.140625" style="3" customWidth="1"/>
    <col min="2" max="4" width="12.7109375" style="3" customWidth="1"/>
    <col min="5" max="5" width="13.140625" style="3" customWidth="1"/>
    <col min="6" max="6" width="12.7109375" style="3" customWidth="1"/>
    <col min="7" max="7" width="14.28125" style="3" customWidth="1"/>
    <col min="8" max="8" width="12.7109375" style="3" customWidth="1"/>
    <col min="9" max="9" width="15.00390625" style="3" customWidth="1"/>
    <col min="10" max="10" width="12.7109375" style="3" customWidth="1"/>
    <col min="11" max="16384" width="11.421875" style="3" customWidth="1"/>
  </cols>
  <sheetData>
    <row r="1" spans="1:9" s="151" customFormat="1" ht="12">
      <c r="A1" s="173" t="s">
        <v>468</v>
      </c>
      <c r="B1" s="173"/>
      <c r="C1" s="173"/>
      <c r="D1" s="173"/>
      <c r="E1" s="173"/>
      <c r="F1" s="173"/>
      <c r="G1" s="173"/>
      <c r="H1" s="173"/>
      <c r="I1" s="173"/>
    </row>
    <row r="2" spans="1:21" s="5" customFormat="1" ht="12">
      <c r="A2" s="173" t="s">
        <v>382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</row>
    <row r="3" spans="1:5" ht="12.75" thickBot="1">
      <c r="A3" s="9"/>
      <c r="B3" s="11"/>
      <c r="E3" s="11"/>
    </row>
    <row r="4" spans="1:10" ht="12" customHeight="1" thickBot="1">
      <c r="A4" s="548" t="s">
        <v>35</v>
      </c>
      <c r="B4" s="558" t="s">
        <v>394</v>
      </c>
      <c r="C4" s="554" t="s">
        <v>469</v>
      </c>
      <c r="D4" s="559" t="s">
        <v>470</v>
      </c>
      <c r="E4" s="552" t="s">
        <v>471</v>
      </c>
      <c r="F4" s="556" t="s">
        <v>472</v>
      </c>
      <c r="G4" s="550" t="s">
        <v>395</v>
      </c>
      <c r="H4" s="552" t="s">
        <v>396</v>
      </c>
      <c r="I4" s="550" t="s">
        <v>474</v>
      </c>
      <c r="J4" s="554" t="s">
        <v>473</v>
      </c>
    </row>
    <row r="5" spans="1:10" ht="31.5" customHeight="1" thickBot="1">
      <c r="A5" s="549"/>
      <c r="B5" s="549"/>
      <c r="C5" s="555"/>
      <c r="D5" s="560"/>
      <c r="E5" s="553"/>
      <c r="F5" s="557"/>
      <c r="G5" s="551"/>
      <c r="H5" s="553"/>
      <c r="I5" s="551"/>
      <c r="J5" s="555"/>
    </row>
    <row r="6" spans="1:10" ht="12">
      <c r="A6" s="59" t="s">
        <v>38</v>
      </c>
      <c r="B6" s="2"/>
      <c r="C6" s="54"/>
      <c r="D6" s="365"/>
      <c r="E6" s="2"/>
      <c r="F6" s="60"/>
      <c r="G6" s="53"/>
      <c r="H6" s="367"/>
      <c r="I6" s="65"/>
      <c r="J6" s="61"/>
    </row>
    <row r="7" spans="1:10" ht="12">
      <c r="A7" s="59" t="s">
        <v>302</v>
      </c>
      <c r="B7" s="2"/>
      <c r="C7" s="54"/>
      <c r="D7" s="365"/>
      <c r="E7" s="2"/>
      <c r="F7" s="60"/>
      <c r="G7" s="53"/>
      <c r="H7" s="367"/>
      <c r="I7" s="65"/>
      <c r="J7" s="61"/>
    </row>
    <row r="8" spans="1:10" ht="12">
      <c r="A8" s="59" t="s">
        <v>37</v>
      </c>
      <c r="B8" s="2"/>
      <c r="C8" s="54"/>
      <c r="D8" s="365"/>
      <c r="E8" s="2"/>
      <c r="F8" s="60"/>
      <c r="G8" s="53"/>
      <c r="H8" s="367"/>
      <c r="I8" s="65"/>
      <c r="J8" s="61"/>
    </row>
    <row r="9" spans="1:10" ht="12">
      <c r="A9" s="59" t="s">
        <v>31</v>
      </c>
      <c r="B9" s="2"/>
      <c r="C9" s="54"/>
      <c r="D9" s="365"/>
      <c r="E9" s="2"/>
      <c r="F9" s="60"/>
      <c r="G9" s="53"/>
      <c r="H9" s="367"/>
      <c r="I9" s="65"/>
      <c r="J9" s="61"/>
    </row>
    <row r="10" spans="1:10" ht="12">
      <c r="A10" s="59" t="s">
        <v>28</v>
      </c>
      <c r="B10" s="2"/>
      <c r="C10" s="54"/>
      <c r="D10" s="365"/>
      <c r="E10" s="2"/>
      <c r="F10" s="60"/>
      <c r="G10" s="53"/>
      <c r="H10" s="367"/>
      <c r="I10" s="65"/>
      <c r="J10" s="61"/>
    </row>
    <row r="11" spans="1:10" ht="12">
      <c r="A11" s="59" t="s">
        <v>299</v>
      </c>
      <c r="B11" s="2"/>
      <c r="C11" s="54"/>
      <c r="D11" s="365"/>
      <c r="E11" s="2"/>
      <c r="F11" s="60"/>
      <c r="G11" s="53"/>
      <c r="H11" s="367"/>
      <c r="I11" s="65"/>
      <c r="J11" s="61"/>
    </row>
    <row r="12" spans="1:10" ht="12">
      <c r="A12" s="59" t="s">
        <v>312</v>
      </c>
      <c r="B12" s="2"/>
      <c r="C12" s="54"/>
      <c r="D12" s="365"/>
      <c r="E12" s="2"/>
      <c r="F12" s="60"/>
      <c r="G12" s="53"/>
      <c r="H12" s="367"/>
      <c r="I12" s="65"/>
      <c r="J12" s="61"/>
    </row>
    <row r="13" spans="1:10" ht="12">
      <c r="A13" s="59" t="s">
        <v>33</v>
      </c>
      <c r="B13" s="2"/>
      <c r="C13" s="54"/>
      <c r="D13" s="365"/>
      <c r="E13" s="2"/>
      <c r="F13" s="60"/>
      <c r="G13" s="53"/>
      <c r="H13" s="367"/>
      <c r="I13" s="65"/>
      <c r="J13" s="61"/>
    </row>
    <row r="14" spans="1:10" ht="12">
      <c r="A14" s="59" t="s">
        <v>308</v>
      </c>
      <c r="B14" s="2"/>
      <c r="C14" s="54"/>
      <c r="D14" s="365"/>
      <c r="E14" s="2"/>
      <c r="F14" s="60"/>
      <c r="G14" s="53"/>
      <c r="H14" s="367"/>
      <c r="I14" s="65"/>
      <c r="J14" s="61"/>
    </row>
    <row r="15" spans="1:10" ht="12">
      <c r="A15" s="59" t="s">
        <v>306</v>
      </c>
      <c r="B15" s="2"/>
      <c r="C15" s="54"/>
      <c r="D15" s="365"/>
      <c r="E15" s="2"/>
      <c r="F15" s="60"/>
      <c r="G15" s="53"/>
      <c r="H15" s="367"/>
      <c r="I15" s="65"/>
      <c r="J15" s="61"/>
    </row>
    <row r="16" spans="1:10" ht="12">
      <c r="A16" s="59" t="s">
        <v>303</v>
      </c>
      <c r="B16" s="2"/>
      <c r="C16" s="54"/>
      <c r="D16" s="365"/>
      <c r="E16" s="2"/>
      <c r="F16" s="60"/>
      <c r="G16" s="53"/>
      <c r="H16" s="367"/>
      <c r="I16" s="65"/>
      <c r="J16" s="61"/>
    </row>
    <row r="17" spans="1:10" ht="12">
      <c r="A17" s="59" t="s">
        <v>310</v>
      </c>
      <c r="B17" s="2"/>
      <c r="C17" s="54"/>
      <c r="D17" s="365"/>
      <c r="E17" s="2"/>
      <c r="F17" s="60"/>
      <c r="G17" s="53"/>
      <c r="H17" s="367"/>
      <c r="I17" s="65"/>
      <c r="J17" s="61"/>
    </row>
    <row r="18" spans="1:10" ht="12">
      <c r="A18" s="59" t="s">
        <v>40</v>
      </c>
      <c r="B18" s="2"/>
      <c r="C18" s="54"/>
      <c r="D18" s="365"/>
      <c r="E18" s="2"/>
      <c r="F18" s="60"/>
      <c r="G18" s="53"/>
      <c r="H18" s="367"/>
      <c r="I18" s="65"/>
      <c r="J18" s="61"/>
    </row>
    <row r="19" spans="1:10" ht="12">
      <c r="A19" s="59" t="s">
        <v>36</v>
      </c>
      <c r="B19" s="2"/>
      <c r="C19" s="54"/>
      <c r="D19" s="365"/>
      <c r="E19" s="2"/>
      <c r="F19" s="60"/>
      <c r="G19" s="53"/>
      <c r="H19" s="367"/>
      <c r="I19" s="65"/>
      <c r="J19" s="61"/>
    </row>
    <row r="20" spans="1:10" ht="12">
      <c r="A20" s="59" t="s">
        <v>32</v>
      </c>
      <c r="B20" s="2"/>
      <c r="C20" s="54"/>
      <c r="D20" s="365"/>
      <c r="E20" s="2"/>
      <c r="F20" s="60"/>
      <c r="G20" s="53"/>
      <c r="H20" s="367"/>
      <c r="I20" s="65"/>
      <c r="J20" s="61"/>
    </row>
    <row r="21" spans="1:10" ht="12">
      <c r="A21" s="59" t="s">
        <v>30</v>
      </c>
      <c r="B21" s="2"/>
      <c r="C21" s="54"/>
      <c r="D21" s="365"/>
      <c r="E21" s="2"/>
      <c r="F21" s="60"/>
      <c r="G21" s="53"/>
      <c r="H21" s="367"/>
      <c r="I21" s="65"/>
      <c r="J21" s="61"/>
    </row>
    <row r="22" spans="1:10" ht="12">
      <c r="A22" s="59" t="s">
        <v>304</v>
      </c>
      <c r="B22" s="2"/>
      <c r="C22" s="54"/>
      <c r="D22" s="365"/>
      <c r="E22" s="2"/>
      <c r="F22" s="60"/>
      <c r="G22" s="53"/>
      <c r="H22" s="367"/>
      <c r="I22" s="65"/>
      <c r="J22" s="61"/>
    </row>
    <row r="23" spans="1:10" ht="12">
      <c r="A23" s="59" t="s">
        <v>41</v>
      </c>
      <c r="B23" s="2"/>
      <c r="C23" s="54"/>
      <c r="D23" s="365"/>
      <c r="E23" s="2"/>
      <c r="F23" s="60"/>
      <c r="G23" s="53"/>
      <c r="H23" s="367"/>
      <c r="I23" s="65"/>
      <c r="J23" s="61"/>
    </row>
    <row r="24" spans="1:10" ht="12">
      <c r="A24" s="59" t="s">
        <v>44</v>
      </c>
      <c r="B24" s="2"/>
      <c r="C24" s="54"/>
      <c r="D24" s="365"/>
      <c r="E24" s="2"/>
      <c r="F24" s="60"/>
      <c r="G24" s="53"/>
      <c r="H24" s="367"/>
      <c r="I24" s="65"/>
      <c r="J24" s="61"/>
    </row>
    <row r="25" spans="1:10" ht="12">
      <c r="A25" s="59" t="s">
        <v>301</v>
      </c>
      <c r="B25" s="2"/>
      <c r="C25" s="54"/>
      <c r="D25" s="365"/>
      <c r="E25" s="2"/>
      <c r="F25" s="60"/>
      <c r="G25" s="53"/>
      <c r="H25" s="367"/>
      <c r="I25" s="65"/>
      <c r="J25" s="61"/>
    </row>
    <row r="26" spans="1:10" ht="12">
      <c r="A26" s="59" t="s">
        <v>305</v>
      </c>
      <c r="B26" s="2"/>
      <c r="C26" s="54"/>
      <c r="D26" s="365"/>
      <c r="E26" s="2"/>
      <c r="F26" s="60"/>
      <c r="G26" s="53"/>
      <c r="H26" s="367"/>
      <c r="I26" s="65"/>
      <c r="J26" s="61"/>
    </row>
    <row r="27" spans="1:10" ht="12">
      <c r="A27" s="59" t="s">
        <v>298</v>
      </c>
      <c r="B27" s="2"/>
      <c r="C27" s="54"/>
      <c r="D27" s="365"/>
      <c r="E27" s="2"/>
      <c r="F27" s="60"/>
      <c r="G27" s="53"/>
      <c r="H27" s="367"/>
      <c r="I27" s="65"/>
      <c r="J27" s="61"/>
    </row>
    <row r="28" spans="1:10" ht="12">
      <c r="A28" s="59" t="s">
        <v>300</v>
      </c>
      <c r="B28" s="2"/>
      <c r="C28" s="54"/>
      <c r="D28" s="365"/>
      <c r="E28" s="2"/>
      <c r="F28" s="60"/>
      <c r="G28" s="53"/>
      <c r="H28" s="367"/>
      <c r="I28" s="65"/>
      <c r="J28" s="61"/>
    </row>
    <row r="29" spans="1:10" ht="12">
      <c r="A29" s="59" t="s">
        <v>29</v>
      </c>
      <c r="B29" s="2"/>
      <c r="C29" s="54"/>
      <c r="D29" s="365"/>
      <c r="E29" s="2"/>
      <c r="F29" s="60"/>
      <c r="G29" s="53"/>
      <c r="H29" s="367"/>
      <c r="I29" s="65"/>
      <c r="J29" s="61"/>
    </row>
    <row r="30" spans="1:10" ht="12">
      <c r="A30" s="59" t="s">
        <v>307</v>
      </c>
      <c r="B30" s="2"/>
      <c r="C30" s="54"/>
      <c r="D30" s="365"/>
      <c r="E30" s="2"/>
      <c r="F30" s="60"/>
      <c r="G30" s="53"/>
      <c r="H30" s="367"/>
      <c r="I30" s="65"/>
      <c r="J30" s="61"/>
    </row>
    <row r="31" spans="1:10" ht="12">
      <c r="A31" s="59" t="s">
        <v>309</v>
      </c>
      <c r="B31" s="2"/>
      <c r="C31" s="54"/>
      <c r="D31" s="365"/>
      <c r="E31" s="2"/>
      <c r="F31" s="60"/>
      <c r="G31" s="53"/>
      <c r="H31" s="367"/>
      <c r="I31" s="65"/>
      <c r="J31" s="61"/>
    </row>
    <row r="32" spans="1:10" ht="12">
      <c r="A32" s="59" t="s">
        <v>297</v>
      </c>
      <c r="B32" s="2"/>
      <c r="C32" s="54"/>
      <c r="D32" s="365"/>
      <c r="E32" s="2"/>
      <c r="F32" s="60"/>
      <c r="G32" s="53"/>
      <c r="H32" s="367"/>
      <c r="I32" s="65"/>
      <c r="J32" s="61"/>
    </row>
    <row r="33" spans="1:10" ht="12">
      <c r="A33" s="59" t="s">
        <v>311</v>
      </c>
      <c r="B33" s="2"/>
      <c r="C33" s="54"/>
      <c r="D33" s="365"/>
      <c r="E33" s="2"/>
      <c r="F33" s="60"/>
      <c r="G33" s="53"/>
      <c r="H33" s="367"/>
      <c r="I33" s="65"/>
      <c r="J33" s="61"/>
    </row>
    <row r="34" spans="1:10" ht="12">
      <c r="A34" s="59" t="s">
        <v>39</v>
      </c>
      <c r="B34" s="2"/>
      <c r="C34" s="54"/>
      <c r="D34" s="365"/>
      <c r="E34" s="2"/>
      <c r="F34" s="60"/>
      <c r="G34" s="53"/>
      <c r="H34" s="367"/>
      <c r="I34" s="65"/>
      <c r="J34" s="61"/>
    </row>
    <row r="35" spans="1:10" ht="12">
      <c r="A35" s="59" t="s">
        <v>296</v>
      </c>
      <c r="B35" s="2"/>
      <c r="C35" s="54"/>
      <c r="D35" s="365"/>
      <c r="E35" s="2"/>
      <c r="F35" s="60"/>
      <c r="G35" s="53"/>
      <c r="H35" s="367"/>
      <c r="I35" s="65"/>
      <c r="J35" s="61"/>
    </row>
    <row r="36" spans="1:10" ht="12">
      <c r="A36" s="59" t="s">
        <v>42</v>
      </c>
      <c r="B36" s="2"/>
      <c r="C36" s="54"/>
      <c r="D36" s="365"/>
      <c r="E36" s="2"/>
      <c r="F36" s="60"/>
      <c r="G36" s="53"/>
      <c r="H36" s="367"/>
      <c r="I36" s="65"/>
      <c r="J36" s="61"/>
    </row>
    <row r="37" spans="1:10" ht="12.75" thickBot="1">
      <c r="A37" s="59"/>
      <c r="B37" s="33"/>
      <c r="C37" s="45"/>
      <c r="D37" s="42"/>
      <c r="E37" s="33"/>
      <c r="F37" s="57"/>
      <c r="G37" s="43"/>
      <c r="H37" s="368"/>
      <c r="I37" s="41"/>
      <c r="J37" s="44"/>
    </row>
    <row r="38" spans="1:10" ht="12.75" thickBot="1">
      <c r="A38" s="34" t="s">
        <v>57</v>
      </c>
      <c r="B38" s="49"/>
      <c r="C38" s="52"/>
      <c r="D38" s="366"/>
      <c r="E38" s="50"/>
      <c r="F38" s="58"/>
      <c r="G38" s="49"/>
      <c r="H38" s="48"/>
      <c r="I38" s="47"/>
      <c r="J38" s="51"/>
    </row>
    <row r="39" spans="1:9" ht="12">
      <c r="A39" s="1" t="s">
        <v>59</v>
      </c>
      <c r="B39" s="2"/>
      <c r="C39" s="2"/>
      <c r="D39" s="2"/>
      <c r="E39" s="2"/>
      <c r="F39" s="2"/>
      <c r="G39" s="2"/>
      <c r="H39" s="2"/>
      <c r="I39" s="2"/>
    </row>
    <row r="40" spans="1:9" ht="12">
      <c r="A40" s="1" t="s">
        <v>397</v>
      </c>
      <c r="B40" s="99"/>
      <c r="C40" s="99"/>
      <c r="D40" s="99"/>
      <c r="E40" s="99"/>
      <c r="F40" s="99"/>
      <c r="G40" s="99"/>
      <c r="H40" s="99"/>
      <c r="I40" s="99"/>
    </row>
    <row r="41" spans="1:9" ht="12">
      <c r="A41" s="1" t="s">
        <v>186</v>
      </c>
      <c r="B41" s="2"/>
      <c r="C41" s="2"/>
      <c r="D41" s="2"/>
      <c r="E41" s="2"/>
      <c r="F41" s="2"/>
      <c r="G41" s="2"/>
      <c r="H41" s="2"/>
      <c r="I41" s="2"/>
    </row>
    <row r="42" spans="1:9" ht="12">
      <c r="A42" s="1"/>
      <c r="B42" s="2"/>
      <c r="C42" s="2"/>
      <c r="D42" s="2"/>
      <c r="E42" s="2"/>
      <c r="F42" s="2"/>
      <c r="G42" s="2"/>
      <c r="H42" s="2"/>
      <c r="I42" s="2"/>
    </row>
  </sheetData>
  <sheetProtection/>
  <mergeCells count="10">
    <mergeCell ref="A4:A5"/>
    <mergeCell ref="G4:G5"/>
    <mergeCell ref="I4:I5"/>
    <mergeCell ref="H4:H5"/>
    <mergeCell ref="J4:J5"/>
    <mergeCell ref="C4:C5"/>
    <mergeCell ref="E4:E5"/>
    <mergeCell ref="F4:F5"/>
    <mergeCell ref="B4:B5"/>
    <mergeCell ref="D4:D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2" r:id="rId1"/>
  <headerFooter alignWithMargins="0">
    <oddHeader>&amp;C&amp;"Arial,Negrita"&amp;18PROYECTO DE PRESUPUESTO 2021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Y32"/>
  <sheetViews>
    <sheetView view="pageLayout" zoomScale="85" zoomScaleSheetLayoutView="90" zoomScalePageLayoutView="85" workbookViewId="0" topLeftCell="A1">
      <selection activeCell="H14" sqref="H14"/>
    </sheetView>
  </sheetViews>
  <sheetFormatPr defaultColWidth="11.421875" defaultRowHeight="12.75"/>
  <cols>
    <col min="1" max="1" width="31.421875" style="3" customWidth="1"/>
    <col min="2" max="14" width="15.57421875" style="3" customWidth="1"/>
    <col min="15" max="16384" width="11.421875" style="3" customWidth="1"/>
  </cols>
  <sheetData>
    <row r="1" spans="1:14" s="5" customFormat="1" ht="15.75" customHeight="1">
      <c r="A1" s="173" t="s">
        <v>475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25" s="5" customFormat="1" ht="12">
      <c r="A2" s="173" t="s">
        <v>382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</row>
    <row r="3" spans="1:8" ht="12.75" thickBot="1">
      <c r="A3" s="9"/>
      <c r="B3" s="11"/>
      <c r="G3" s="11"/>
      <c r="H3" s="11"/>
    </row>
    <row r="4" spans="1:14" ht="13.5" customHeight="1" hidden="1">
      <c r="A4" s="92" t="s">
        <v>99</v>
      </c>
      <c r="B4" s="88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57" customHeight="1" thickBot="1">
      <c r="A5" s="275" t="s">
        <v>103</v>
      </c>
      <c r="B5" s="278" t="s">
        <v>104</v>
      </c>
      <c r="C5" s="276" t="s">
        <v>105</v>
      </c>
      <c r="D5" s="276" t="s">
        <v>227</v>
      </c>
      <c r="E5" s="276" t="s">
        <v>228</v>
      </c>
      <c r="F5" s="276" t="s">
        <v>264</v>
      </c>
      <c r="G5" s="276" t="s">
        <v>188</v>
      </c>
      <c r="H5" s="276" t="s">
        <v>226</v>
      </c>
      <c r="I5" s="276" t="s">
        <v>190</v>
      </c>
      <c r="J5" s="276" t="s">
        <v>189</v>
      </c>
      <c r="K5" s="276" t="s">
        <v>191</v>
      </c>
      <c r="L5" s="276" t="s">
        <v>192</v>
      </c>
      <c r="M5" s="276" t="s">
        <v>193</v>
      </c>
      <c r="N5" s="276" t="s">
        <v>194</v>
      </c>
    </row>
    <row r="6" spans="1:14" ht="12">
      <c r="A6" s="67">
        <v>1</v>
      </c>
      <c r="B6" s="87"/>
      <c r="C6" s="61"/>
      <c r="D6" s="61"/>
      <c r="E6" s="61"/>
      <c r="F6" s="61"/>
      <c r="G6" s="61"/>
      <c r="H6" s="61"/>
      <c r="I6" s="61"/>
      <c r="J6" s="61"/>
      <c r="K6" s="61"/>
      <c r="L6" s="61"/>
      <c r="M6" s="60"/>
      <c r="N6" s="60"/>
    </row>
    <row r="7" spans="1:14" ht="12">
      <c r="A7" s="67">
        <v>2</v>
      </c>
      <c r="B7" s="87"/>
      <c r="C7" s="61"/>
      <c r="D7" s="61"/>
      <c r="E7" s="61"/>
      <c r="F7" s="61"/>
      <c r="G7" s="61"/>
      <c r="H7" s="61"/>
      <c r="I7" s="61"/>
      <c r="J7" s="61"/>
      <c r="K7" s="61"/>
      <c r="L7" s="61"/>
      <c r="M7" s="60"/>
      <c r="N7" s="60"/>
    </row>
    <row r="8" spans="1:14" ht="12">
      <c r="A8" s="67">
        <v>3</v>
      </c>
      <c r="B8" s="87"/>
      <c r="C8" s="61"/>
      <c r="D8" s="61"/>
      <c r="E8" s="61"/>
      <c r="F8" s="61"/>
      <c r="G8" s="61"/>
      <c r="H8" s="61"/>
      <c r="I8" s="61"/>
      <c r="J8" s="61"/>
      <c r="K8" s="61"/>
      <c r="L8" s="61"/>
      <c r="M8" s="60"/>
      <c r="N8" s="60"/>
    </row>
    <row r="9" spans="1:14" ht="12">
      <c r="A9" s="67">
        <v>4</v>
      </c>
      <c r="B9" s="87"/>
      <c r="C9" s="61"/>
      <c r="D9" s="61"/>
      <c r="E9" s="61"/>
      <c r="F9" s="61"/>
      <c r="G9" s="61"/>
      <c r="H9" s="61"/>
      <c r="I9" s="61"/>
      <c r="J9" s="61"/>
      <c r="K9" s="61"/>
      <c r="L9" s="61"/>
      <c r="M9" s="60"/>
      <c r="N9" s="60"/>
    </row>
    <row r="10" spans="1:14" ht="12">
      <c r="A10" s="67">
        <v>5</v>
      </c>
      <c r="B10" s="8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0"/>
      <c r="N10" s="60"/>
    </row>
    <row r="11" spans="1:14" ht="12">
      <c r="A11" s="67">
        <v>6</v>
      </c>
      <c r="B11" s="87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0"/>
      <c r="N11" s="60"/>
    </row>
    <row r="12" spans="1:14" ht="12">
      <c r="A12" s="67">
        <v>7</v>
      </c>
      <c r="B12" s="87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0"/>
      <c r="N12" s="60"/>
    </row>
    <row r="13" spans="1:14" ht="12">
      <c r="A13" s="67">
        <v>8</v>
      </c>
      <c r="B13" s="87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0"/>
      <c r="N13" s="60"/>
    </row>
    <row r="14" spans="1:14" ht="12">
      <c r="A14" s="67">
        <v>9</v>
      </c>
      <c r="B14" s="87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0"/>
      <c r="N14" s="60"/>
    </row>
    <row r="15" spans="1:14" ht="12">
      <c r="A15" s="67">
        <v>10</v>
      </c>
      <c r="B15" s="87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0"/>
      <c r="N15" s="60"/>
    </row>
    <row r="16" spans="1:14" ht="12">
      <c r="A16" s="67">
        <v>11</v>
      </c>
      <c r="B16" s="87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0"/>
      <c r="N16" s="60"/>
    </row>
    <row r="17" spans="1:14" ht="12">
      <c r="A17" s="67">
        <v>12</v>
      </c>
      <c r="B17" s="87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0"/>
      <c r="N17" s="60"/>
    </row>
    <row r="18" spans="1:14" ht="12">
      <c r="A18" s="67">
        <v>13</v>
      </c>
      <c r="B18" s="87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0"/>
      <c r="N18" s="60"/>
    </row>
    <row r="19" spans="1:14" ht="12">
      <c r="A19" s="67">
        <v>14</v>
      </c>
      <c r="B19" s="87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0"/>
      <c r="N19" s="60"/>
    </row>
    <row r="20" spans="1:14" ht="12">
      <c r="A20" s="67">
        <v>15</v>
      </c>
      <c r="B20" s="87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0"/>
      <c r="N20" s="60"/>
    </row>
    <row r="21" spans="1:14" ht="12">
      <c r="A21" s="67">
        <v>16</v>
      </c>
      <c r="B21" s="87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0"/>
      <c r="N21" s="60"/>
    </row>
    <row r="22" spans="1:14" ht="12">
      <c r="A22" s="67">
        <v>17</v>
      </c>
      <c r="B22" s="87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0"/>
      <c r="N22" s="60"/>
    </row>
    <row r="23" spans="1:14" ht="12">
      <c r="A23" s="67">
        <v>18</v>
      </c>
      <c r="B23" s="87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0"/>
      <c r="N23" s="60"/>
    </row>
    <row r="24" spans="1:14" ht="12">
      <c r="A24" s="67">
        <v>19</v>
      </c>
      <c r="B24" s="87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0"/>
      <c r="N24" s="60"/>
    </row>
    <row r="25" spans="1:14" ht="12">
      <c r="A25" s="67">
        <v>20</v>
      </c>
      <c r="B25" s="87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0"/>
      <c r="N25" s="60"/>
    </row>
    <row r="26" spans="1:14" ht="12.75" thickBot="1">
      <c r="A26" s="94" t="s">
        <v>119</v>
      </c>
      <c r="B26" s="91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57"/>
      <c r="N26" s="57"/>
    </row>
    <row r="27" spans="1:14" ht="12.75" thickBot="1">
      <c r="A27" s="36" t="s">
        <v>0</v>
      </c>
      <c r="B27" s="64"/>
      <c r="C27" s="58"/>
      <c r="D27" s="51"/>
      <c r="E27" s="51"/>
      <c r="F27" s="51"/>
      <c r="G27" s="58"/>
      <c r="H27" s="58"/>
      <c r="I27" s="58"/>
      <c r="J27" s="58"/>
      <c r="K27" s="58"/>
      <c r="L27" s="58"/>
      <c r="M27" s="58"/>
      <c r="N27" s="58"/>
    </row>
    <row r="28" spans="1:12" ht="12">
      <c r="A28" s="1" t="s">
        <v>401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2" ht="12">
      <c r="A29" s="22"/>
      <c r="B29" s="22"/>
    </row>
    <row r="30" ht="12">
      <c r="A30" s="22"/>
    </row>
    <row r="31" ht="12">
      <c r="A31" s="22"/>
    </row>
    <row r="32" ht="12">
      <c r="A32" s="22"/>
    </row>
  </sheetData>
  <sheetProtection/>
  <printOptions horizontalCentered="1"/>
  <pageMargins left="0.25" right="0.25" top="0.75" bottom="0.75" header="0.3" footer="0.3"/>
  <pageSetup fitToHeight="1" fitToWidth="1" horizontalDpi="600" verticalDpi="600" orientation="landscape" paperSize="9" scale="62" r:id="rId1"/>
  <headerFooter alignWithMargins="0">
    <oddHeader>&amp;C&amp;"Arial,Negrita"&amp;18PROYECTO DE PRESUPUESTO 2021
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Y32"/>
  <sheetViews>
    <sheetView view="pageLayout" zoomScaleSheetLayoutView="100" workbookViewId="0" topLeftCell="A1">
      <selection activeCell="A2" sqref="A2"/>
    </sheetView>
  </sheetViews>
  <sheetFormatPr defaultColWidth="11.421875" defaultRowHeight="12.75"/>
  <cols>
    <col min="1" max="1" width="45.7109375" style="3" customWidth="1"/>
    <col min="2" max="3" width="20.28125" style="3" customWidth="1"/>
    <col min="4" max="9" width="17.7109375" style="3" customWidth="1"/>
    <col min="10" max="10" width="36.421875" style="3" customWidth="1"/>
    <col min="11" max="16384" width="11.421875" style="3" customWidth="1"/>
  </cols>
  <sheetData>
    <row r="1" spans="1:10" s="5" customFormat="1" ht="15.75" customHeight="1">
      <c r="A1" s="173" t="s">
        <v>476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25" s="5" customFormat="1" ht="12">
      <c r="A2" s="173" t="s">
        <v>187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</row>
    <row r="3" spans="1:7" ht="14.25" customHeight="1" thickBot="1">
      <c r="A3" s="10"/>
      <c r="B3" s="10"/>
      <c r="C3" s="10"/>
      <c r="D3" s="15"/>
      <c r="E3" s="15"/>
      <c r="F3" s="15"/>
      <c r="G3" s="21"/>
    </row>
    <row r="4" spans="1:10" ht="13.5" customHeight="1" hidden="1">
      <c r="A4" s="88" t="s">
        <v>99</v>
      </c>
      <c r="B4" s="92"/>
      <c r="C4" s="92"/>
      <c r="D4" s="35"/>
      <c r="E4" s="35"/>
      <c r="F4" s="35"/>
      <c r="G4" s="35" t="s">
        <v>43</v>
      </c>
      <c r="H4" s="35" t="s">
        <v>100</v>
      </c>
      <c r="I4" s="66"/>
      <c r="J4" s="66"/>
    </row>
    <row r="5" spans="1:10" ht="36.75" thickBot="1">
      <c r="A5" s="277" t="s">
        <v>106</v>
      </c>
      <c r="B5" s="278" t="s">
        <v>105</v>
      </c>
      <c r="C5" s="278" t="s">
        <v>227</v>
      </c>
      <c r="D5" s="276" t="s">
        <v>228</v>
      </c>
      <c r="E5" s="276" t="s">
        <v>2</v>
      </c>
      <c r="F5" s="276" t="s">
        <v>226</v>
      </c>
      <c r="G5" s="278" t="s">
        <v>108</v>
      </c>
      <c r="H5" s="276" t="s">
        <v>188</v>
      </c>
      <c r="I5" s="276" t="s">
        <v>193</v>
      </c>
      <c r="J5" s="276" t="s">
        <v>107</v>
      </c>
    </row>
    <row r="6" spans="1:10" ht="12">
      <c r="A6" s="67">
        <v>1</v>
      </c>
      <c r="B6" s="87"/>
      <c r="C6" s="67"/>
      <c r="D6" s="55"/>
      <c r="E6" s="68"/>
      <c r="F6" s="68"/>
      <c r="G6" s="60"/>
      <c r="H6" s="61"/>
      <c r="I6" s="61"/>
      <c r="J6" s="60"/>
    </row>
    <row r="7" spans="1:10" ht="12">
      <c r="A7" s="67">
        <v>2</v>
      </c>
      <c r="B7" s="87"/>
      <c r="C7" s="67"/>
      <c r="D7" s="55"/>
      <c r="E7" s="68"/>
      <c r="F7" s="68"/>
      <c r="G7" s="60"/>
      <c r="H7" s="61"/>
      <c r="I7" s="61"/>
      <c r="J7" s="60"/>
    </row>
    <row r="8" spans="1:10" ht="12">
      <c r="A8" s="67">
        <v>3</v>
      </c>
      <c r="B8" s="87"/>
      <c r="C8" s="67"/>
      <c r="D8" s="55"/>
      <c r="E8" s="68"/>
      <c r="F8" s="68"/>
      <c r="G8" s="60"/>
      <c r="H8" s="61"/>
      <c r="I8" s="61"/>
      <c r="J8" s="60"/>
    </row>
    <row r="9" spans="1:10" ht="12">
      <c r="A9" s="67">
        <v>4</v>
      </c>
      <c r="B9" s="87"/>
      <c r="C9" s="67"/>
      <c r="D9" s="55"/>
      <c r="E9" s="68"/>
      <c r="F9" s="68"/>
      <c r="G9" s="60"/>
      <c r="H9" s="61"/>
      <c r="I9" s="61"/>
      <c r="J9" s="60"/>
    </row>
    <row r="10" spans="1:10" ht="12">
      <c r="A10" s="67">
        <v>5</v>
      </c>
      <c r="B10" s="87"/>
      <c r="C10" s="67"/>
      <c r="D10" s="55"/>
      <c r="E10" s="68"/>
      <c r="F10" s="68"/>
      <c r="G10" s="60"/>
      <c r="H10" s="61"/>
      <c r="I10" s="61"/>
      <c r="J10" s="60"/>
    </row>
    <row r="11" spans="1:10" ht="12">
      <c r="A11" s="67">
        <v>6</v>
      </c>
      <c r="B11" s="87"/>
      <c r="C11" s="67"/>
      <c r="D11" s="55"/>
      <c r="E11" s="68"/>
      <c r="F11" s="68"/>
      <c r="G11" s="60"/>
      <c r="H11" s="61"/>
      <c r="I11" s="61"/>
      <c r="J11" s="60"/>
    </row>
    <row r="12" spans="1:10" ht="12">
      <c r="A12" s="67">
        <v>7</v>
      </c>
      <c r="B12" s="87"/>
      <c r="C12" s="67"/>
      <c r="D12" s="2"/>
      <c r="E12" s="53"/>
      <c r="F12" s="53"/>
      <c r="G12" s="60"/>
      <c r="H12" s="61"/>
      <c r="I12" s="61"/>
      <c r="J12" s="60"/>
    </row>
    <row r="13" spans="1:10" ht="12">
      <c r="A13" s="67">
        <v>8</v>
      </c>
      <c r="B13" s="87"/>
      <c r="C13" s="67"/>
      <c r="D13" s="55"/>
      <c r="E13" s="68"/>
      <c r="F13" s="68"/>
      <c r="G13" s="60"/>
      <c r="H13" s="61"/>
      <c r="I13" s="61"/>
      <c r="J13" s="60"/>
    </row>
    <row r="14" spans="1:10" ht="12">
      <c r="A14" s="67">
        <v>9</v>
      </c>
      <c r="B14" s="87"/>
      <c r="C14" s="67"/>
      <c r="D14" s="55"/>
      <c r="E14" s="68"/>
      <c r="F14" s="68"/>
      <c r="G14" s="60"/>
      <c r="H14" s="61"/>
      <c r="I14" s="61"/>
      <c r="J14" s="60"/>
    </row>
    <row r="15" spans="1:10" ht="12">
      <c r="A15" s="67">
        <v>10</v>
      </c>
      <c r="B15" s="87"/>
      <c r="C15" s="67"/>
      <c r="D15" s="55"/>
      <c r="E15" s="68"/>
      <c r="F15" s="68"/>
      <c r="G15" s="60"/>
      <c r="H15" s="61"/>
      <c r="I15" s="61"/>
      <c r="J15" s="60"/>
    </row>
    <row r="16" spans="1:10" ht="12">
      <c r="A16" s="67">
        <v>11</v>
      </c>
      <c r="B16" s="87"/>
      <c r="C16" s="67"/>
      <c r="D16" s="55"/>
      <c r="E16" s="68"/>
      <c r="F16" s="68"/>
      <c r="G16" s="60"/>
      <c r="H16" s="61"/>
      <c r="I16" s="61"/>
      <c r="J16" s="60"/>
    </row>
    <row r="17" spans="1:10" ht="12">
      <c r="A17" s="67">
        <v>12</v>
      </c>
      <c r="B17" s="87"/>
      <c r="C17" s="67"/>
      <c r="D17" s="55"/>
      <c r="E17" s="68"/>
      <c r="F17" s="68"/>
      <c r="G17" s="60"/>
      <c r="H17" s="61"/>
      <c r="I17" s="61"/>
      <c r="J17" s="60"/>
    </row>
    <row r="18" spans="1:10" ht="12">
      <c r="A18" s="67">
        <v>13</v>
      </c>
      <c r="B18" s="87"/>
      <c r="C18" s="67"/>
      <c r="D18" s="55"/>
      <c r="E18" s="68"/>
      <c r="F18" s="68"/>
      <c r="G18" s="60"/>
      <c r="H18" s="61"/>
      <c r="I18" s="61"/>
      <c r="J18" s="60"/>
    </row>
    <row r="19" spans="1:10" ht="12">
      <c r="A19" s="67">
        <v>14</v>
      </c>
      <c r="B19" s="87"/>
      <c r="C19" s="67"/>
      <c r="D19" s="55"/>
      <c r="E19" s="68"/>
      <c r="F19" s="68"/>
      <c r="G19" s="60"/>
      <c r="H19" s="61"/>
      <c r="I19" s="61"/>
      <c r="J19" s="60"/>
    </row>
    <row r="20" spans="1:10" ht="12">
      <c r="A20" s="67">
        <v>15</v>
      </c>
      <c r="B20" s="87"/>
      <c r="C20" s="67"/>
      <c r="D20" s="55"/>
      <c r="E20" s="68"/>
      <c r="F20" s="68"/>
      <c r="G20" s="60"/>
      <c r="H20" s="61"/>
      <c r="I20" s="61"/>
      <c r="J20" s="60"/>
    </row>
    <row r="21" spans="1:10" ht="12">
      <c r="A21" s="67">
        <v>16</v>
      </c>
      <c r="B21" s="87"/>
      <c r="C21" s="67"/>
      <c r="D21" s="55"/>
      <c r="E21" s="68"/>
      <c r="F21" s="68"/>
      <c r="G21" s="60"/>
      <c r="H21" s="61"/>
      <c r="I21" s="61"/>
      <c r="J21" s="60"/>
    </row>
    <row r="22" spans="1:10" ht="12">
      <c r="A22" s="67">
        <v>17</v>
      </c>
      <c r="B22" s="87"/>
      <c r="C22" s="67"/>
      <c r="D22" s="55"/>
      <c r="E22" s="68"/>
      <c r="F22" s="68"/>
      <c r="G22" s="60"/>
      <c r="H22" s="61"/>
      <c r="I22" s="61"/>
      <c r="J22" s="60"/>
    </row>
    <row r="23" spans="1:10" ht="12">
      <c r="A23" s="67">
        <v>18</v>
      </c>
      <c r="B23" s="87"/>
      <c r="C23" s="67"/>
      <c r="D23" s="55"/>
      <c r="E23" s="68"/>
      <c r="F23" s="68"/>
      <c r="G23" s="60"/>
      <c r="H23" s="61"/>
      <c r="I23" s="61"/>
      <c r="J23" s="60"/>
    </row>
    <row r="24" spans="1:10" ht="12">
      <c r="A24" s="67">
        <v>19</v>
      </c>
      <c r="B24" s="87"/>
      <c r="C24" s="67"/>
      <c r="D24" s="55"/>
      <c r="E24" s="68"/>
      <c r="F24" s="68"/>
      <c r="G24" s="60"/>
      <c r="H24" s="61"/>
      <c r="I24" s="61"/>
      <c r="J24" s="60"/>
    </row>
    <row r="25" spans="1:10" ht="12">
      <c r="A25" s="67">
        <v>20</v>
      </c>
      <c r="B25" s="87"/>
      <c r="C25" s="67"/>
      <c r="D25" s="55"/>
      <c r="E25" s="68"/>
      <c r="F25" s="68"/>
      <c r="G25" s="60"/>
      <c r="H25" s="61"/>
      <c r="I25" s="61"/>
      <c r="J25" s="60"/>
    </row>
    <row r="26" spans="1:10" ht="12.75" thickBot="1">
      <c r="A26" s="94"/>
      <c r="B26" s="91"/>
      <c r="C26" s="37"/>
      <c r="D26" s="80"/>
      <c r="E26" s="56"/>
      <c r="F26" s="56"/>
      <c r="G26" s="57"/>
      <c r="H26" s="44"/>
      <c r="I26" s="44"/>
      <c r="J26" s="57"/>
    </row>
    <row r="27" spans="1:10" ht="12.75" thickBot="1">
      <c r="A27" s="36" t="s">
        <v>0</v>
      </c>
      <c r="B27" s="64"/>
      <c r="C27" s="46"/>
      <c r="D27" s="136"/>
      <c r="E27" s="34"/>
      <c r="F27" s="34"/>
      <c r="G27" s="58"/>
      <c r="H27" s="51"/>
      <c r="I27" s="51"/>
      <c r="J27" s="58"/>
    </row>
    <row r="28" spans="1:7" ht="12">
      <c r="A28" s="32"/>
      <c r="B28" s="32"/>
      <c r="C28" s="32"/>
      <c r="D28" s="32"/>
      <c r="E28" s="32"/>
      <c r="F28" s="32"/>
      <c r="G28" s="2"/>
    </row>
    <row r="29" spans="1:7" ht="12">
      <c r="A29" s="22"/>
      <c r="B29" s="22"/>
      <c r="C29" s="22"/>
      <c r="D29" s="22"/>
      <c r="E29" s="22"/>
      <c r="F29" s="22"/>
      <c r="G29" s="2"/>
    </row>
    <row r="30" ht="12">
      <c r="A30" s="22"/>
    </row>
    <row r="31" ht="12">
      <c r="A31" s="22"/>
    </row>
    <row r="32" ht="12">
      <c r="A32" s="22"/>
    </row>
  </sheetData>
  <sheetProtection/>
  <printOptions horizontalCentered="1"/>
  <pageMargins left="0.25" right="0.25" top="0.75" bottom="0.75" header="0.3" footer="0.3"/>
  <pageSetup fitToHeight="1" fitToWidth="1" horizontalDpi="600" verticalDpi="600" orientation="landscape" paperSize="9" scale="63" r:id="rId1"/>
  <headerFooter alignWithMargins="0">
    <oddHeader>&amp;C&amp;"Arial,Negrita"&amp;18PROYECTO DE PRESUPUESTO 2021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W20"/>
  <sheetViews>
    <sheetView view="pageLayout" zoomScale="85" zoomScaleSheetLayoutView="100" zoomScalePageLayoutView="85" workbookViewId="0" topLeftCell="A1">
      <selection activeCell="A2" sqref="A2"/>
    </sheetView>
  </sheetViews>
  <sheetFormatPr defaultColWidth="11.421875" defaultRowHeight="12.75"/>
  <cols>
    <col min="1" max="1" width="35.7109375" style="3" customWidth="1"/>
    <col min="2" max="2" width="30.7109375" style="3" customWidth="1"/>
    <col min="3" max="3" width="31.140625" style="3" customWidth="1"/>
    <col min="4" max="4" width="23.28125" style="3" customWidth="1"/>
    <col min="5" max="5" width="22.28125" style="3" customWidth="1"/>
    <col min="6" max="6" width="32.8515625" style="3" customWidth="1"/>
    <col min="7" max="7" width="39.57421875" style="3" customWidth="1"/>
    <col min="8" max="8" width="23.57421875" style="3" customWidth="1"/>
    <col min="9" max="16384" width="11.421875" style="3" customWidth="1"/>
  </cols>
  <sheetData>
    <row r="1" spans="1:7" s="5" customFormat="1" ht="12">
      <c r="A1" s="173" t="s">
        <v>477</v>
      </c>
      <c r="B1" s="173"/>
      <c r="C1" s="173"/>
      <c r="D1" s="173"/>
      <c r="E1" s="173"/>
      <c r="F1" s="173"/>
      <c r="G1" s="173"/>
    </row>
    <row r="2" spans="1:23" s="5" customFormat="1" ht="12">
      <c r="A2" s="173" t="s">
        <v>382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</row>
    <row r="3" spans="1:6" ht="12.75" thickBot="1">
      <c r="A3" s="15"/>
      <c r="B3" s="15"/>
      <c r="C3" s="15"/>
      <c r="D3" s="21"/>
      <c r="E3" s="21"/>
      <c r="F3" s="21"/>
    </row>
    <row r="4" spans="1:8" ht="12.75" thickBot="1">
      <c r="A4" s="561" t="s">
        <v>45</v>
      </c>
      <c r="B4" s="561" t="s">
        <v>402</v>
      </c>
      <c r="C4" s="561" t="s">
        <v>403</v>
      </c>
      <c r="D4" s="279" t="s">
        <v>442</v>
      </c>
      <c r="E4" s="279" t="s">
        <v>399</v>
      </c>
      <c r="F4" s="405" t="s">
        <v>400</v>
      </c>
      <c r="G4" s="561" t="s">
        <v>60</v>
      </c>
      <c r="H4" s="561" t="s">
        <v>143</v>
      </c>
    </row>
    <row r="5" spans="1:8" ht="12.75" customHeight="1" thickBot="1">
      <c r="A5" s="562"/>
      <c r="B5" s="562"/>
      <c r="C5" s="562"/>
      <c r="D5" s="280" t="s">
        <v>398</v>
      </c>
      <c r="E5" s="280" t="s">
        <v>398</v>
      </c>
      <c r="F5" s="280" t="s">
        <v>398</v>
      </c>
      <c r="G5" s="563"/>
      <c r="H5" s="563"/>
    </row>
    <row r="6" spans="1:8" ht="12" customHeight="1">
      <c r="A6" s="67">
        <v>1</v>
      </c>
      <c r="B6" s="67" t="s">
        <v>119</v>
      </c>
      <c r="C6" s="67" t="s">
        <v>119</v>
      </c>
      <c r="D6" s="65"/>
      <c r="E6" s="2"/>
      <c r="F6" s="369"/>
      <c r="G6" s="54"/>
      <c r="H6" s="54"/>
    </row>
    <row r="7" spans="1:8" ht="12">
      <c r="A7" s="67">
        <v>2</v>
      </c>
      <c r="B7" s="67" t="s">
        <v>119</v>
      </c>
      <c r="C7" s="67" t="s">
        <v>119</v>
      </c>
      <c r="D7" s="65"/>
      <c r="E7" s="2"/>
      <c r="F7" s="369"/>
      <c r="G7" s="54"/>
      <c r="H7" s="54"/>
    </row>
    <row r="8" spans="1:8" ht="12">
      <c r="A8" s="67">
        <v>3</v>
      </c>
      <c r="B8" s="67" t="s">
        <v>119</v>
      </c>
      <c r="C8" s="67" t="s">
        <v>119</v>
      </c>
      <c r="D8" s="65"/>
      <c r="E8" s="2"/>
      <c r="F8" s="369"/>
      <c r="G8" s="54"/>
      <c r="H8" s="54"/>
    </row>
    <row r="9" spans="1:8" ht="12">
      <c r="A9" s="67">
        <v>4</v>
      </c>
      <c r="B9" s="67" t="s">
        <v>119</v>
      </c>
      <c r="C9" s="67" t="s">
        <v>119</v>
      </c>
      <c r="D9" s="65"/>
      <c r="E9" s="2"/>
      <c r="F9" s="369"/>
      <c r="G9" s="54"/>
      <c r="H9" s="54"/>
    </row>
    <row r="10" spans="1:8" ht="12">
      <c r="A10" s="67">
        <v>5</v>
      </c>
      <c r="B10" s="67" t="s">
        <v>119</v>
      </c>
      <c r="C10" s="67" t="s">
        <v>119</v>
      </c>
      <c r="D10" s="65"/>
      <c r="E10" s="2"/>
      <c r="F10" s="369"/>
      <c r="G10" s="54"/>
      <c r="H10" s="54"/>
    </row>
    <row r="11" spans="1:8" ht="12">
      <c r="A11" s="67">
        <v>6</v>
      </c>
      <c r="B11" s="67"/>
      <c r="C11" s="67"/>
      <c r="D11" s="65"/>
      <c r="E11" s="2"/>
      <c r="F11" s="369"/>
      <c r="G11" s="54"/>
      <c r="H11" s="54"/>
    </row>
    <row r="12" spans="1:8" ht="12">
      <c r="A12" s="67">
        <v>7</v>
      </c>
      <c r="B12" s="67"/>
      <c r="C12" s="67"/>
      <c r="D12" s="65"/>
      <c r="E12" s="2"/>
      <c r="F12" s="369"/>
      <c r="G12" s="54"/>
      <c r="H12" s="54"/>
    </row>
    <row r="13" spans="1:8" ht="12">
      <c r="A13" s="67">
        <v>8</v>
      </c>
      <c r="B13" s="67"/>
      <c r="C13" s="67"/>
      <c r="D13" s="65"/>
      <c r="E13" s="2"/>
      <c r="F13" s="369"/>
      <c r="G13" s="54"/>
      <c r="H13" s="54"/>
    </row>
    <row r="14" spans="1:8" ht="12">
      <c r="A14" s="67">
        <v>9</v>
      </c>
      <c r="B14" s="67"/>
      <c r="C14" s="67"/>
      <c r="D14" s="65"/>
      <c r="E14" s="2"/>
      <c r="F14" s="369"/>
      <c r="G14" s="54"/>
      <c r="H14" s="54"/>
    </row>
    <row r="15" spans="1:8" ht="12">
      <c r="A15" s="67"/>
      <c r="B15" s="67"/>
      <c r="C15" s="67"/>
      <c r="D15" s="65"/>
      <c r="E15" s="2"/>
      <c r="F15" s="369"/>
      <c r="G15" s="54"/>
      <c r="H15" s="54"/>
    </row>
    <row r="16" spans="1:8" ht="12.75" thickBot="1">
      <c r="A16" s="90"/>
      <c r="B16" s="90"/>
      <c r="C16" s="90"/>
      <c r="D16" s="41"/>
      <c r="E16" s="33"/>
      <c r="F16" s="370"/>
      <c r="G16" s="45"/>
      <c r="H16" s="45"/>
    </row>
    <row r="17" spans="1:8" ht="12.75" thickBot="1">
      <c r="A17" s="36" t="s">
        <v>46</v>
      </c>
      <c r="B17" s="64"/>
      <c r="C17" s="64"/>
      <c r="D17" s="47"/>
      <c r="E17" s="50"/>
      <c r="F17" s="371"/>
      <c r="G17" s="52"/>
      <c r="H17" s="52"/>
    </row>
    <row r="18" spans="1:6" ht="12">
      <c r="A18" s="32"/>
      <c r="B18" s="32"/>
      <c r="C18" s="32"/>
      <c r="D18" s="2"/>
      <c r="E18" s="2"/>
      <c r="F18" s="2"/>
    </row>
    <row r="19" spans="1:6" ht="12">
      <c r="A19" s="22" t="s">
        <v>61</v>
      </c>
      <c r="B19" s="22"/>
      <c r="C19" s="22"/>
      <c r="D19" s="2"/>
      <c r="E19" s="2"/>
      <c r="F19" s="2"/>
    </row>
    <row r="20" spans="1:6" ht="12">
      <c r="A20" s="1" t="s">
        <v>144</v>
      </c>
      <c r="B20" s="1"/>
      <c r="C20" s="1"/>
      <c r="D20" s="2"/>
      <c r="E20" s="2"/>
      <c r="F20" s="2"/>
    </row>
  </sheetData>
  <sheetProtection/>
  <mergeCells count="5">
    <mergeCell ref="B4:B5"/>
    <mergeCell ref="H4:H5"/>
    <mergeCell ref="A4:A5"/>
    <mergeCell ref="G4:G5"/>
    <mergeCell ref="C4:C5"/>
  </mergeCells>
  <printOptions horizontalCentered="1"/>
  <pageMargins left="0.25" right="0.2995098039215686" top="0.75" bottom="0.75" header="0.3" footer="0.3"/>
  <pageSetup fitToHeight="1" fitToWidth="1" horizontalDpi="600" verticalDpi="600" orientation="landscape" paperSize="9" scale="60" r:id="rId1"/>
  <headerFooter alignWithMargins="0">
    <oddHeader>&amp;C&amp;"Arial,Negrita"&amp;18PROYECTO DE PRESUPUESTO 2021</oddHeader>
    <oddFooter>&amp;L&amp;"Arial,Negrita"&amp;8PROYECTO DE PRESUPUESTO PARA EL AÑO FISCAL 2020
INFORMACIÓN PARA LA COMISIÓN DE PRESUPUESTO Y CUENTA GENERAL DE LA REPÚBLICA DEL CONGRESO DE LA REPÚBLICA</oddFooter>
  </headerFooter>
  <colBreaks count="1" manualBreakCount="1">
    <brk id="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V27"/>
  <sheetViews>
    <sheetView view="pageLayout" zoomScale="85" zoomScaleSheetLayoutView="100" zoomScalePageLayoutView="85" workbookViewId="0" topLeftCell="A1">
      <selection activeCell="A28" sqref="A28"/>
    </sheetView>
  </sheetViews>
  <sheetFormatPr defaultColWidth="11.421875" defaultRowHeight="12.75"/>
  <cols>
    <col min="1" max="1" width="42.00390625" style="372" bestFit="1" customWidth="1"/>
    <col min="2" max="2" width="23.57421875" style="372" customWidth="1"/>
    <col min="3" max="3" width="35.421875" style="372" customWidth="1"/>
    <col min="4" max="8" width="15.57421875" style="372" customWidth="1"/>
    <col min="9" max="16384" width="11.421875" style="372" customWidth="1"/>
  </cols>
  <sheetData>
    <row r="1" spans="1:8" s="396" customFormat="1" ht="15.75">
      <c r="A1" s="398" t="s">
        <v>478</v>
      </c>
      <c r="B1" s="397"/>
      <c r="C1" s="397"/>
      <c r="D1" s="397"/>
      <c r="E1" s="397"/>
      <c r="F1" s="397"/>
      <c r="G1" s="397"/>
      <c r="H1" s="397"/>
    </row>
    <row r="2" spans="1:22" s="395" customFormat="1" ht="15.75">
      <c r="A2" s="173" t="s">
        <v>382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ht="12.75" thickBot="1"/>
    <row r="4" spans="1:8" ht="12.75" thickBot="1">
      <c r="A4" s="566" t="s">
        <v>411</v>
      </c>
      <c r="B4" s="566" t="s">
        <v>121</v>
      </c>
      <c r="C4" s="564" t="s">
        <v>410</v>
      </c>
      <c r="D4" s="565"/>
      <c r="E4" s="565"/>
      <c r="F4" s="565"/>
      <c r="G4" s="565"/>
      <c r="H4" s="565"/>
    </row>
    <row r="5" spans="1:8" s="390" customFormat="1" ht="13.5" customHeight="1" thickBot="1">
      <c r="A5" s="567"/>
      <c r="B5" s="567"/>
      <c r="C5" s="394" t="s">
        <v>409</v>
      </c>
      <c r="D5" s="393" t="s">
        <v>408</v>
      </c>
      <c r="E5" s="392" t="s">
        <v>407</v>
      </c>
      <c r="F5" s="391" t="s">
        <v>406</v>
      </c>
      <c r="G5" s="391" t="s">
        <v>412</v>
      </c>
      <c r="H5" s="391" t="s">
        <v>413</v>
      </c>
    </row>
    <row r="6" spans="1:8" ht="12">
      <c r="A6" s="389"/>
      <c r="B6" s="388"/>
      <c r="C6" s="382"/>
      <c r="D6" s="384"/>
      <c r="E6" s="383"/>
      <c r="F6" s="382"/>
      <c r="G6" s="382"/>
      <c r="H6" s="382"/>
    </row>
    <row r="7" spans="1:8" ht="12">
      <c r="A7" s="378" t="s">
        <v>47</v>
      </c>
      <c r="B7" s="377"/>
      <c r="C7" s="382"/>
      <c r="D7" s="384"/>
      <c r="E7" s="383"/>
      <c r="F7" s="382"/>
      <c r="G7" s="382"/>
      <c r="H7" s="382"/>
    </row>
    <row r="8" spans="1:8" ht="12">
      <c r="A8" s="378"/>
      <c r="B8" s="377"/>
      <c r="C8" s="382"/>
      <c r="D8" s="384"/>
      <c r="E8" s="383"/>
      <c r="F8" s="382"/>
      <c r="G8" s="382"/>
      <c r="H8" s="382"/>
    </row>
    <row r="9" spans="1:8" ht="12">
      <c r="A9" s="378" t="s">
        <v>48</v>
      </c>
      <c r="B9" s="377"/>
      <c r="C9" s="382"/>
      <c r="D9" s="384"/>
      <c r="E9" s="383"/>
      <c r="F9" s="382"/>
      <c r="G9" s="382"/>
      <c r="H9" s="382"/>
    </row>
    <row r="10" spans="1:8" ht="12">
      <c r="A10" s="378"/>
      <c r="B10" s="377"/>
      <c r="C10" s="382"/>
      <c r="D10" s="384"/>
      <c r="E10" s="383"/>
      <c r="F10" s="382"/>
      <c r="G10" s="382"/>
      <c r="H10" s="382"/>
    </row>
    <row r="11" spans="1:8" ht="12">
      <c r="A11" s="378" t="s">
        <v>49</v>
      </c>
      <c r="B11" s="377"/>
      <c r="C11" s="382"/>
      <c r="D11" s="384"/>
      <c r="E11" s="383"/>
      <c r="F11" s="382"/>
      <c r="G11" s="382"/>
      <c r="H11" s="382"/>
    </row>
    <row r="12" spans="1:8" ht="12">
      <c r="A12" s="378" t="s">
        <v>405</v>
      </c>
      <c r="B12" s="377"/>
      <c r="C12" s="382"/>
      <c r="D12" s="384"/>
      <c r="E12" s="383"/>
      <c r="F12" s="382"/>
      <c r="G12" s="382"/>
      <c r="H12" s="382"/>
    </row>
    <row r="13" spans="1:8" ht="12">
      <c r="A13" s="378"/>
      <c r="B13" s="377"/>
      <c r="C13" s="382"/>
      <c r="D13" s="384"/>
      <c r="E13" s="383"/>
      <c r="F13" s="382"/>
      <c r="G13" s="382"/>
      <c r="H13" s="382"/>
    </row>
    <row r="14" spans="1:8" ht="12">
      <c r="A14" s="378" t="s">
        <v>50</v>
      </c>
      <c r="B14" s="377"/>
      <c r="C14" s="385"/>
      <c r="D14" s="387"/>
      <c r="E14" s="386"/>
      <c r="F14" s="385"/>
      <c r="G14" s="382"/>
      <c r="H14" s="382"/>
    </row>
    <row r="15" spans="1:8" ht="12">
      <c r="A15" s="378"/>
      <c r="B15" s="377"/>
      <c r="C15" s="382"/>
      <c r="D15" s="384"/>
      <c r="E15" s="383"/>
      <c r="F15" s="382"/>
      <c r="G15" s="382"/>
      <c r="H15" s="382"/>
    </row>
    <row r="16" spans="1:8" ht="12">
      <c r="A16" s="378" t="s">
        <v>51</v>
      </c>
      <c r="B16" s="377"/>
      <c r="C16" s="382"/>
      <c r="D16" s="384"/>
      <c r="E16" s="383"/>
      <c r="F16" s="382"/>
      <c r="G16" s="382"/>
      <c r="H16" s="382"/>
    </row>
    <row r="17" spans="1:8" ht="12">
      <c r="A17" s="378"/>
      <c r="B17" s="377"/>
      <c r="C17" s="382"/>
      <c r="D17" s="384"/>
      <c r="E17" s="383"/>
      <c r="F17" s="382"/>
      <c r="G17" s="382"/>
      <c r="H17" s="382"/>
    </row>
    <row r="18" spans="1:8" ht="12">
      <c r="A18" s="378" t="s">
        <v>55</v>
      </c>
      <c r="B18" s="377"/>
      <c r="C18" s="382"/>
      <c r="D18" s="384"/>
      <c r="E18" s="383"/>
      <c r="F18" s="382"/>
      <c r="G18" s="382"/>
      <c r="H18" s="382"/>
    </row>
    <row r="19" spans="1:8" ht="12">
      <c r="A19" s="378" t="s">
        <v>56</v>
      </c>
      <c r="B19" s="377"/>
      <c r="C19" s="382"/>
      <c r="D19" s="384"/>
      <c r="E19" s="383"/>
      <c r="F19" s="382"/>
      <c r="G19" s="382"/>
      <c r="H19" s="382"/>
    </row>
    <row r="20" spans="1:8" ht="12">
      <c r="A20" s="378" t="s">
        <v>52</v>
      </c>
      <c r="B20" s="377"/>
      <c r="C20" s="382"/>
      <c r="D20" s="384"/>
      <c r="E20" s="383"/>
      <c r="F20" s="382"/>
      <c r="G20" s="382"/>
      <c r="H20" s="382"/>
    </row>
    <row r="21" spans="1:8" ht="12">
      <c r="A21" s="378" t="s">
        <v>53</v>
      </c>
      <c r="B21" s="377"/>
      <c r="C21" s="382"/>
      <c r="D21" s="384"/>
      <c r="E21" s="383"/>
      <c r="F21" s="382"/>
      <c r="G21" s="382"/>
      <c r="H21" s="382"/>
    </row>
    <row r="22" spans="1:8" ht="12">
      <c r="A22" s="378" t="s">
        <v>54</v>
      </c>
      <c r="B22" s="377"/>
      <c r="C22" s="382"/>
      <c r="D22" s="384"/>
      <c r="E22" s="383"/>
      <c r="F22" s="382"/>
      <c r="G22" s="382"/>
      <c r="H22" s="382"/>
    </row>
    <row r="23" spans="1:8" ht="12">
      <c r="A23" s="378" t="s">
        <v>404</v>
      </c>
      <c r="B23" s="377"/>
      <c r="C23" s="382"/>
      <c r="D23" s="384"/>
      <c r="E23" s="383"/>
      <c r="F23" s="382"/>
      <c r="G23" s="382"/>
      <c r="H23" s="382"/>
    </row>
    <row r="24" spans="1:8" ht="12.75" thickBot="1">
      <c r="A24" s="381"/>
      <c r="B24" s="380"/>
      <c r="C24" s="377"/>
      <c r="D24" s="379"/>
      <c r="E24" s="378"/>
      <c r="F24" s="377"/>
      <c r="G24" s="377"/>
      <c r="H24" s="377"/>
    </row>
    <row r="25" spans="1:8" ht="12.75" thickBot="1">
      <c r="A25" s="376" t="s">
        <v>0</v>
      </c>
      <c r="B25" s="375"/>
      <c r="C25" s="374"/>
      <c r="D25" s="374"/>
      <c r="E25" s="374"/>
      <c r="F25" s="374"/>
      <c r="G25" s="374"/>
      <c r="H25" s="373"/>
    </row>
    <row r="26" ht="12">
      <c r="A26" s="372" t="s">
        <v>479</v>
      </c>
    </row>
    <row r="27" ht="12">
      <c r="A27" s="372" t="s">
        <v>480</v>
      </c>
    </row>
  </sheetData>
  <sheetProtection/>
  <mergeCells count="3">
    <mergeCell ref="C4:H4"/>
    <mergeCell ref="B4:B5"/>
    <mergeCell ref="A4:A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1" r:id="rId1"/>
  <headerFooter alignWithMargins="0">
    <oddHeader>&amp;C&amp;"Arial,Negrita"&amp;18PROYECTO DE PRESUPUESTO 2021
</oddHeader>
    <oddFooter>&amp;L&amp;"Arial,Negrita"&amp;8PROYECTO DE PRESUPUESTO PARA EL AÑO FISCAL 2020
INFORMACIÓN PARA LA COMISIÓN DE PRESUPUESTO Y CUENTA GENERAL DE LA REPÚBLICA DEL CONGRESO DE LA REPÚBLICA</oddFooter>
  </headerFooter>
  <colBreaks count="1" manualBreakCount="1">
    <brk id="8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V19"/>
  <sheetViews>
    <sheetView view="pageLayout" zoomScale="75" zoomScaleSheetLayoutView="100" zoomScalePageLayoutView="75" workbookViewId="0" topLeftCell="A1">
      <selection activeCell="A20" sqref="A20"/>
    </sheetView>
  </sheetViews>
  <sheetFormatPr defaultColWidth="11.421875" defaultRowHeight="12.75"/>
  <cols>
    <col min="1" max="10" width="18.7109375" style="3" customWidth="1"/>
    <col min="11" max="12" width="7.140625" style="75" customWidth="1"/>
    <col min="13" max="16" width="7.140625" style="3" customWidth="1"/>
    <col min="17" max="16384" width="11.421875" style="3" customWidth="1"/>
  </cols>
  <sheetData>
    <row r="1" spans="1:12" s="151" customFormat="1" ht="12">
      <c r="A1" s="174" t="s">
        <v>481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22" s="5" customFormat="1" ht="12">
      <c r="A2" s="173" t="s">
        <v>382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ht="12.75" thickBot="1"/>
    <row r="4" spans="1:16" s="102" customFormat="1" ht="12.75" customHeight="1" thickBot="1">
      <c r="A4" s="571" t="s">
        <v>164</v>
      </c>
      <c r="B4" s="572"/>
      <c r="C4" s="572"/>
      <c r="D4" s="572"/>
      <c r="E4" s="573"/>
      <c r="F4" s="574" t="s">
        <v>165</v>
      </c>
      <c r="G4" s="575"/>
      <c r="H4" s="576"/>
      <c r="I4" s="576"/>
      <c r="J4" s="577"/>
      <c r="K4" s="568" t="s">
        <v>414</v>
      </c>
      <c r="L4" s="569"/>
      <c r="M4" s="570"/>
      <c r="N4" s="568" t="s">
        <v>415</v>
      </c>
      <c r="O4" s="569"/>
      <c r="P4" s="570"/>
    </row>
    <row r="5" spans="1:16" s="105" customFormat="1" ht="79.5" customHeight="1" thickBot="1">
      <c r="A5" s="281" t="s">
        <v>121</v>
      </c>
      <c r="B5" s="282" t="s">
        <v>8</v>
      </c>
      <c r="C5" s="282" t="s">
        <v>115</v>
      </c>
      <c r="D5" s="283" t="s">
        <v>123</v>
      </c>
      <c r="E5" s="284" t="s">
        <v>145</v>
      </c>
      <c r="F5" s="281" t="s">
        <v>152</v>
      </c>
      <c r="G5" s="283" t="s">
        <v>153</v>
      </c>
      <c r="H5" s="283" t="s">
        <v>167</v>
      </c>
      <c r="I5" s="282" t="s">
        <v>168</v>
      </c>
      <c r="J5" s="285" t="s">
        <v>157</v>
      </c>
      <c r="K5" s="286" t="s">
        <v>154</v>
      </c>
      <c r="L5" s="287" t="s">
        <v>155</v>
      </c>
      <c r="M5" s="288" t="s">
        <v>156</v>
      </c>
      <c r="N5" s="286" t="s">
        <v>154</v>
      </c>
      <c r="O5" s="287" t="s">
        <v>155</v>
      </c>
      <c r="P5" s="288" t="s">
        <v>156</v>
      </c>
    </row>
    <row r="6" spans="1:16" ht="12">
      <c r="A6" s="100"/>
      <c r="B6" s="30"/>
      <c r="C6" s="30"/>
      <c r="D6" s="24"/>
      <c r="E6" s="25"/>
      <c r="F6" s="12"/>
      <c r="G6" s="139"/>
      <c r="H6" s="139"/>
      <c r="I6" s="140"/>
      <c r="J6" s="9"/>
      <c r="K6" s="141"/>
      <c r="L6" s="144"/>
      <c r="M6" s="17"/>
      <c r="N6" s="141"/>
      <c r="O6" s="144"/>
      <c r="P6" s="137"/>
    </row>
    <row r="7" spans="1:16" ht="12">
      <c r="A7" s="69"/>
      <c r="B7" s="12"/>
      <c r="C7" s="12" t="s">
        <v>114</v>
      </c>
      <c r="D7" s="27"/>
      <c r="E7" s="17"/>
      <c r="F7" s="12"/>
      <c r="G7" s="27"/>
      <c r="H7" s="27"/>
      <c r="I7" s="12"/>
      <c r="J7" s="9"/>
      <c r="K7" s="142"/>
      <c r="L7" s="145"/>
      <c r="M7" s="17"/>
      <c r="N7" s="142"/>
      <c r="O7" s="145"/>
      <c r="P7" s="137"/>
    </row>
    <row r="8" spans="1:16" ht="12">
      <c r="A8" s="69"/>
      <c r="B8" s="12"/>
      <c r="C8" s="12" t="s">
        <v>119</v>
      </c>
      <c r="D8" s="27"/>
      <c r="E8" s="17"/>
      <c r="F8" s="12"/>
      <c r="G8" s="27"/>
      <c r="H8" s="27"/>
      <c r="I8" s="12"/>
      <c r="J8" s="9"/>
      <c r="K8" s="142"/>
      <c r="L8" s="145"/>
      <c r="M8" s="17"/>
      <c r="N8" s="142"/>
      <c r="O8" s="145"/>
      <c r="P8" s="137"/>
    </row>
    <row r="9" spans="1:16" ht="12">
      <c r="A9" s="69"/>
      <c r="B9" s="12"/>
      <c r="C9" s="12" t="s">
        <v>116</v>
      </c>
      <c r="D9" s="27"/>
      <c r="E9" s="17"/>
      <c r="F9" s="12"/>
      <c r="G9" s="27"/>
      <c r="H9" s="27"/>
      <c r="I9" s="12"/>
      <c r="J9" s="9"/>
      <c r="K9" s="142"/>
      <c r="L9" s="145"/>
      <c r="M9" s="17"/>
      <c r="N9" s="142"/>
      <c r="O9" s="145"/>
      <c r="P9" s="137"/>
    </row>
    <row r="10" spans="1:16" ht="12">
      <c r="A10" s="69"/>
      <c r="B10" s="12"/>
      <c r="C10" s="12" t="s">
        <v>119</v>
      </c>
      <c r="D10" s="84"/>
      <c r="E10" s="86"/>
      <c r="F10" s="12"/>
      <c r="G10" s="84"/>
      <c r="H10" s="84"/>
      <c r="I10" s="83"/>
      <c r="J10" s="85"/>
      <c r="K10" s="142"/>
      <c r="L10" s="145"/>
      <c r="M10" s="17"/>
      <c r="N10" s="142"/>
      <c r="O10" s="145"/>
      <c r="P10" s="137"/>
    </row>
    <row r="11" spans="1:16" ht="12">
      <c r="A11" s="69"/>
      <c r="B11" s="12"/>
      <c r="C11" s="12" t="s">
        <v>117</v>
      </c>
      <c r="D11" s="27"/>
      <c r="E11" s="17"/>
      <c r="F11" s="12"/>
      <c r="G11" s="27"/>
      <c r="H11" s="27"/>
      <c r="I11" s="12"/>
      <c r="J11" s="9"/>
      <c r="K11" s="142"/>
      <c r="L11" s="145"/>
      <c r="M11" s="17"/>
      <c r="N11" s="142"/>
      <c r="O11" s="145"/>
      <c r="P11" s="137"/>
    </row>
    <row r="12" spans="1:16" ht="12">
      <c r="A12" s="69"/>
      <c r="B12" s="12"/>
      <c r="C12" s="12" t="s">
        <v>119</v>
      </c>
      <c r="D12" s="27"/>
      <c r="E12" s="17"/>
      <c r="F12" s="12"/>
      <c r="G12" s="27"/>
      <c r="H12" s="27"/>
      <c r="I12" s="12"/>
      <c r="J12" s="9"/>
      <c r="K12" s="142"/>
      <c r="L12" s="145"/>
      <c r="M12" s="17"/>
      <c r="N12" s="142"/>
      <c r="O12" s="145"/>
      <c r="P12" s="137"/>
    </row>
    <row r="13" spans="1:16" ht="12">
      <c r="A13" s="69"/>
      <c r="B13" s="12"/>
      <c r="C13" s="12" t="s">
        <v>118</v>
      </c>
      <c r="D13" s="27"/>
      <c r="E13" s="17"/>
      <c r="F13" s="12"/>
      <c r="G13" s="27"/>
      <c r="H13" s="27"/>
      <c r="I13" s="12"/>
      <c r="J13" s="9"/>
      <c r="K13" s="142"/>
      <c r="L13" s="145"/>
      <c r="M13" s="17"/>
      <c r="N13" s="142"/>
      <c r="O13" s="145"/>
      <c r="P13" s="137"/>
    </row>
    <row r="14" spans="1:16" ht="12">
      <c r="A14" s="69"/>
      <c r="B14" s="12"/>
      <c r="C14" s="12" t="s">
        <v>119</v>
      </c>
      <c r="D14" s="27"/>
      <c r="E14" s="17"/>
      <c r="F14" s="12"/>
      <c r="G14" s="27"/>
      <c r="H14" s="27"/>
      <c r="I14" s="12"/>
      <c r="J14" s="9"/>
      <c r="K14" s="142"/>
      <c r="L14" s="145"/>
      <c r="M14" s="17"/>
      <c r="N14" s="142"/>
      <c r="O14" s="145"/>
      <c r="P14" s="137"/>
    </row>
    <row r="15" spans="1:16" ht="12">
      <c r="A15" s="69"/>
      <c r="B15" s="12"/>
      <c r="C15" s="12" t="s">
        <v>122</v>
      </c>
      <c r="D15" s="27"/>
      <c r="E15" s="17"/>
      <c r="F15" s="12"/>
      <c r="G15" s="27"/>
      <c r="H15" s="27"/>
      <c r="I15" s="12"/>
      <c r="J15" s="9"/>
      <c r="K15" s="142"/>
      <c r="L15" s="145"/>
      <c r="M15" s="17"/>
      <c r="N15" s="142"/>
      <c r="O15" s="145"/>
      <c r="P15" s="137"/>
    </row>
    <row r="16" spans="1:16" ht="12">
      <c r="A16" s="69"/>
      <c r="B16" s="12"/>
      <c r="C16" s="12" t="s">
        <v>119</v>
      </c>
      <c r="D16" s="27"/>
      <c r="E16" s="17"/>
      <c r="F16" s="12"/>
      <c r="G16" s="27"/>
      <c r="H16" s="27"/>
      <c r="I16" s="12"/>
      <c r="J16" s="9"/>
      <c r="K16" s="142"/>
      <c r="L16" s="145"/>
      <c r="M16" s="17"/>
      <c r="N16" s="142"/>
      <c r="O16" s="145"/>
      <c r="P16" s="137"/>
    </row>
    <row r="17" spans="1:16" ht="12.75" thickBot="1">
      <c r="A17" s="72"/>
      <c r="B17" s="109"/>
      <c r="C17" s="109"/>
      <c r="D17" s="104"/>
      <c r="E17" s="8"/>
      <c r="F17" s="12"/>
      <c r="G17" s="27"/>
      <c r="H17" s="104"/>
      <c r="I17" s="12"/>
      <c r="J17" s="9"/>
      <c r="K17" s="142"/>
      <c r="L17" s="145"/>
      <c r="M17" s="17"/>
      <c r="N17" s="142"/>
      <c r="O17" s="145"/>
      <c r="P17" s="137"/>
    </row>
    <row r="18" spans="1:16" ht="12.75" thickBot="1">
      <c r="A18" s="101"/>
      <c r="B18" s="103"/>
      <c r="C18" s="103"/>
      <c r="D18" s="74"/>
      <c r="E18" s="20"/>
      <c r="F18" s="103"/>
      <c r="G18" s="74"/>
      <c r="H18" s="74"/>
      <c r="I18" s="76"/>
      <c r="J18" s="18"/>
      <c r="K18" s="143"/>
      <c r="L18" s="146"/>
      <c r="M18" s="20"/>
      <c r="N18" s="143"/>
      <c r="O18" s="146"/>
      <c r="P18" s="138"/>
    </row>
    <row r="19" ht="12">
      <c r="A19" s="3" t="s">
        <v>456</v>
      </c>
    </row>
  </sheetData>
  <sheetProtection/>
  <mergeCells count="4">
    <mergeCell ref="K4:M4"/>
    <mergeCell ref="N4:P4"/>
    <mergeCell ref="A4:E4"/>
    <mergeCell ref="F4:J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3" r:id="rId1"/>
  <headerFooter alignWithMargins="0">
    <oddHeader>&amp;C&amp;"Arial,Negrita"&amp;18PROYECTO DE PRESUPUESTO 2021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S19"/>
  <sheetViews>
    <sheetView view="pageLayout" zoomScale="85" zoomScaleSheetLayoutView="100" zoomScalePageLayoutView="85" workbookViewId="0" topLeftCell="A1">
      <selection activeCell="A20" sqref="A20"/>
    </sheetView>
  </sheetViews>
  <sheetFormatPr defaultColWidth="11.421875" defaultRowHeight="12.75"/>
  <cols>
    <col min="1" max="6" width="18.7109375" style="3" customWidth="1"/>
    <col min="7" max="8" width="6.7109375" style="75" customWidth="1"/>
    <col min="9" max="9" width="6.7109375" style="3" customWidth="1"/>
    <col min="10" max="12" width="18.7109375" style="3" customWidth="1"/>
    <col min="13" max="13" width="18.28125" style="3" customWidth="1"/>
    <col min="14" max="14" width="20.421875" style="3" customWidth="1"/>
    <col min="15" max="16384" width="11.421875" style="3" customWidth="1"/>
  </cols>
  <sheetData>
    <row r="1" spans="1:14" s="151" customFormat="1" ht="12">
      <c r="A1" s="174" t="s">
        <v>482</v>
      </c>
      <c r="B1" s="174"/>
      <c r="C1" s="174"/>
      <c r="D1" s="174"/>
      <c r="E1" s="174"/>
      <c r="F1" s="174"/>
      <c r="G1" s="174"/>
      <c r="H1" s="174"/>
      <c r="J1" s="174"/>
      <c r="K1" s="174"/>
      <c r="L1" s="174"/>
      <c r="M1" s="174"/>
      <c r="N1" s="174"/>
    </row>
    <row r="2" spans="1:19" s="5" customFormat="1" ht="12">
      <c r="A2" s="173" t="s">
        <v>382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3" ht="12.75" thickBot="1"/>
    <row r="4" spans="1:14" s="102" customFormat="1" ht="12.75" customHeight="1" thickBot="1">
      <c r="A4" s="571" t="s">
        <v>353</v>
      </c>
      <c r="B4" s="573"/>
      <c r="C4" s="572" t="s">
        <v>354</v>
      </c>
      <c r="D4" s="572"/>
      <c r="E4" s="574" t="s">
        <v>357</v>
      </c>
      <c r="F4" s="575"/>
      <c r="G4" s="575"/>
      <c r="H4" s="575"/>
      <c r="I4" s="577"/>
      <c r="J4" s="572" t="s">
        <v>358</v>
      </c>
      <c r="K4" s="572"/>
      <c r="L4" s="573"/>
      <c r="M4" s="532" t="s">
        <v>416</v>
      </c>
      <c r="N4" s="578" t="s">
        <v>417</v>
      </c>
    </row>
    <row r="5" spans="1:14" s="105" customFormat="1" ht="86.25" customHeight="1" thickBot="1">
      <c r="A5" s="281" t="s">
        <v>120</v>
      </c>
      <c r="B5" s="289" t="s">
        <v>121</v>
      </c>
      <c r="C5" s="282" t="s">
        <v>356</v>
      </c>
      <c r="D5" s="290" t="s">
        <v>355</v>
      </c>
      <c r="E5" s="281" t="s">
        <v>361</v>
      </c>
      <c r="F5" s="283" t="s">
        <v>362</v>
      </c>
      <c r="G5" s="291" t="s">
        <v>363</v>
      </c>
      <c r="H5" s="291" t="s">
        <v>364</v>
      </c>
      <c r="I5" s="292" t="s">
        <v>24</v>
      </c>
      <c r="J5" s="281" t="s">
        <v>359</v>
      </c>
      <c r="K5" s="282" t="s">
        <v>360</v>
      </c>
      <c r="L5" s="293" t="s">
        <v>365</v>
      </c>
      <c r="M5" s="533"/>
      <c r="N5" s="579"/>
    </row>
    <row r="6" spans="1:14" ht="12">
      <c r="A6" s="100"/>
      <c r="B6" s="25"/>
      <c r="C6" s="140"/>
      <c r="D6" s="220"/>
      <c r="E6" s="69"/>
      <c r="F6" s="27"/>
      <c r="G6" s="27"/>
      <c r="H6" s="27"/>
      <c r="I6" s="81"/>
      <c r="J6" s="69"/>
      <c r="K6" s="140"/>
      <c r="L6" s="17"/>
      <c r="M6" s="17"/>
      <c r="N6" s="17"/>
    </row>
    <row r="7" spans="1:14" ht="12">
      <c r="A7" s="69"/>
      <c r="B7" s="17"/>
      <c r="C7" s="12"/>
      <c r="D7" s="221"/>
      <c r="E7" s="69"/>
      <c r="F7" s="27"/>
      <c r="G7" s="27"/>
      <c r="H7" s="27"/>
      <c r="I7" s="81"/>
      <c r="J7" s="69"/>
      <c r="K7" s="12"/>
      <c r="L7" s="17"/>
      <c r="M7" s="17"/>
      <c r="N7" s="17"/>
    </row>
    <row r="8" spans="1:14" ht="12">
      <c r="A8" s="69"/>
      <c r="B8" s="17"/>
      <c r="C8" s="12"/>
      <c r="D8" s="221"/>
      <c r="E8" s="69"/>
      <c r="F8" s="84"/>
      <c r="G8" s="84"/>
      <c r="H8" s="84"/>
      <c r="I8" s="134"/>
      <c r="J8" s="135"/>
      <c r="K8" s="12"/>
      <c r="L8" s="17"/>
      <c r="M8" s="17"/>
      <c r="N8" s="17"/>
    </row>
    <row r="9" spans="1:14" ht="12">
      <c r="A9" s="69"/>
      <c r="B9" s="17"/>
      <c r="C9" s="12"/>
      <c r="D9" s="221"/>
      <c r="E9" s="69"/>
      <c r="F9" s="27"/>
      <c r="G9" s="27"/>
      <c r="H9" s="27"/>
      <c r="I9" s="81"/>
      <c r="J9" s="69"/>
      <c r="K9" s="12"/>
      <c r="L9" s="17"/>
      <c r="M9" s="17"/>
      <c r="N9" s="17"/>
    </row>
    <row r="10" spans="1:14" ht="12">
      <c r="A10" s="69"/>
      <c r="B10" s="17"/>
      <c r="C10" s="83"/>
      <c r="D10" s="222"/>
      <c r="E10" s="135"/>
      <c r="F10" s="27"/>
      <c r="G10" s="27"/>
      <c r="H10" s="27"/>
      <c r="I10" s="81"/>
      <c r="J10" s="69"/>
      <c r="K10" s="83"/>
      <c r="L10" s="86"/>
      <c r="M10" s="86"/>
      <c r="N10" s="86"/>
    </row>
    <row r="11" spans="1:14" ht="12">
      <c r="A11" s="69"/>
      <c r="B11" s="17"/>
      <c r="C11" s="12"/>
      <c r="D11" s="221"/>
      <c r="E11" s="69"/>
      <c r="F11" s="27"/>
      <c r="G11" s="27"/>
      <c r="H11" s="27"/>
      <c r="I11" s="81"/>
      <c r="J11" s="69"/>
      <c r="K11" s="12"/>
      <c r="L11" s="17"/>
      <c r="M11" s="17"/>
      <c r="N11" s="17"/>
    </row>
    <row r="12" spans="1:14" ht="12">
      <c r="A12" s="69"/>
      <c r="B12" s="17"/>
      <c r="C12" s="12"/>
      <c r="D12" s="221"/>
      <c r="E12" s="69"/>
      <c r="F12" s="27"/>
      <c r="G12" s="27"/>
      <c r="H12" s="27"/>
      <c r="I12" s="81"/>
      <c r="J12" s="69"/>
      <c r="K12" s="12"/>
      <c r="L12" s="17"/>
      <c r="M12" s="17"/>
      <c r="N12" s="17"/>
    </row>
    <row r="13" spans="1:14" ht="12">
      <c r="A13" s="69"/>
      <c r="B13" s="17"/>
      <c r="C13" s="12"/>
      <c r="D13" s="221"/>
      <c r="E13" s="69"/>
      <c r="F13" s="27"/>
      <c r="G13" s="27"/>
      <c r="H13" s="27"/>
      <c r="I13" s="81"/>
      <c r="J13" s="69"/>
      <c r="K13" s="12"/>
      <c r="L13" s="17"/>
      <c r="M13" s="17"/>
      <c r="N13" s="17"/>
    </row>
    <row r="14" spans="1:14" ht="12">
      <c r="A14" s="69"/>
      <c r="B14" s="17"/>
      <c r="C14" s="12"/>
      <c r="D14" s="221"/>
      <c r="E14" s="69"/>
      <c r="F14" s="84"/>
      <c r="G14" s="84"/>
      <c r="H14" s="84"/>
      <c r="I14" s="134"/>
      <c r="J14" s="135"/>
      <c r="K14" s="12"/>
      <c r="L14" s="17"/>
      <c r="M14" s="17"/>
      <c r="N14" s="17"/>
    </row>
    <row r="15" spans="1:14" ht="12">
      <c r="A15" s="69"/>
      <c r="B15" s="17"/>
      <c r="C15" s="12"/>
      <c r="D15" s="221"/>
      <c r="E15" s="69"/>
      <c r="F15" s="27"/>
      <c r="G15" s="27"/>
      <c r="H15" s="27"/>
      <c r="I15" s="81"/>
      <c r="J15" s="69"/>
      <c r="K15" s="12"/>
      <c r="L15" s="17"/>
      <c r="M15" s="17"/>
      <c r="N15" s="17"/>
    </row>
    <row r="16" spans="1:14" ht="12">
      <c r="A16" s="69"/>
      <c r="B16" s="17"/>
      <c r="C16" s="12"/>
      <c r="D16" s="221"/>
      <c r="E16" s="69"/>
      <c r="F16" s="27"/>
      <c r="G16" s="27"/>
      <c r="H16" s="27"/>
      <c r="I16" s="81"/>
      <c r="J16" s="69"/>
      <c r="K16" s="12"/>
      <c r="L16" s="17"/>
      <c r="M16" s="17"/>
      <c r="N16" s="17"/>
    </row>
    <row r="17" spans="1:14" ht="12.75" thickBot="1">
      <c r="A17" s="72"/>
      <c r="B17" s="8"/>
      <c r="C17" s="12"/>
      <c r="D17" s="221"/>
      <c r="E17" s="69"/>
      <c r="F17" s="27"/>
      <c r="G17" s="27"/>
      <c r="H17" s="27"/>
      <c r="I17" s="81"/>
      <c r="J17" s="69"/>
      <c r="K17" s="12"/>
      <c r="L17" s="17"/>
      <c r="M17" s="17"/>
      <c r="N17" s="17"/>
    </row>
    <row r="18" spans="1:14" ht="12.75" thickBot="1">
      <c r="A18" s="101"/>
      <c r="B18" s="218"/>
      <c r="C18" s="76"/>
      <c r="D18" s="223"/>
      <c r="E18" s="224"/>
      <c r="F18" s="74"/>
      <c r="G18" s="74"/>
      <c r="H18" s="74"/>
      <c r="I18" s="219"/>
      <c r="J18" s="19"/>
      <c r="K18" s="76"/>
      <c r="L18" s="20"/>
      <c r="M18" s="20"/>
      <c r="N18" s="20"/>
    </row>
    <row r="19" ht="12">
      <c r="A19" s="3" t="s">
        <v>483</v>
      </c>
    </row>
  </sheetData>
  <sheetProtection/>
  <mergeCells count="6">
    <mergeCell ref="M4:M5"/>
    <mergeCell ref="N4:N5"/>
    <mergeCell ref="C4:D4"/>
    <mergeCell ref="A4:B4"/>
    <mergeCell ref="J4:L4"/>
    <mergeCell ref="E4:I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4" r:id="rId1"/>
  <headerFooter alignWithMargins="0">
    <oddHeader>&amp;C&amp;"Arial,Negrita"&amp;18PROYECTO DE PRESUPUESTO 2021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18"/>
  <sheetViews>
    <sheetView view="pageLayout" zoomScaleSheetLayoutView="100" workbookViewId="0" topLeftCell="B1">
      <selection activeCell="V6" sqref="V6"/>
    </sheetView>
  </sheetViews>
  <sheetFormatPr defaultColWidth="2.00390625" defaultRowHeight="12.75"/>
  <cols>
    <col min="1" max="1" width="21.28125" style="107" customWidth="1"/>
    <col min="2" max="2" width="9.57421875" style="107" customWidth="1"/>
    <col min="3" max="3" width="18.140625" style="107" customWidth="1"/>
    <col min="4" max="4" width="10.7109375" style="107" customWidth="1"/>
    <col min="5" max="5" width="8.140625" style="107" customWidth="1"/>
    <col min="6" max="6" width="8.00390625" style="107" customWidth="1"/>
    <col min="7" max="7" width="9.00390625" style="107" customWidth="1"/>
    <col min="8" max="8" width="11.00390625" style="107" customWidth="1"/>
    <col min="9" max="9" width="7.140625" style="107" customWidth="1"/>
    <col min="10" max="10" width="8.57421875" style="107" customWidth="1"/>
    <col min="11" max="11" width="6.8515625" style="107" customWidth="1"/>
    <col min="12" max="12" width="9.7109375" style="107" customWidth="1"/>
    <col min="13" max="14" width="7.00390625" style="107" customWidth="1"/>
    <col min="15" max="15" width="8.7109375" style="107" customWidth="1"/>
    <col min="16" max="16384" width="2.00390625" style="107" customWidth="1"/>
  </cols>
  <sheetData>
    <row r="1" spans="1:3" s="182" customFormat="1" ht="12.75">
      <c r="A1" s="181" t="s">
        <v>381</v>
      </c>
      <c r="B1" s="228"/>
      <c r="C1" s="181"/>
    </row>
    <row r="2" spans="1:3" s="182" customFormat="1" ht="12" thickBot="1">
      <c r="A2" s="183" t="s">
        <v>383</v>
      </c>
      <c r="B2" s="183"/>
      <c r="C2" s="183"/>
    </row>
    <row r="3" spans="1:14" s="106" customFormat="1" ht="22.5" customHeight="1">
      <c r="A3" s="500" t="s">
        <v>336</v>
      </c>
      <c r="B3" s="500" t="s">
        <v>339</v>
      </c>
      <c r="C3" s="500" t="s">
        <v>338</v>
      </c>
      <c r="D3" s="490" t="s">
        <v>337</v>
      </c>
      <c r="E3" s="490" t="s">
        <v>314</v>
      </c>
      <c r="F3" s="490" t="s">
        <v>315</v>
      </c>
      <c r="G3" s="490" t="s">
        <v>158</v>
      </c>
      <c r="H3" s="490" t="s">
        <v>316</v>
      </c>
      <c r="I3" s="498">
        <v>2018</v>
      </c>
      <c r="J3" s="499"/>
      <c r="K3" s="498">
        <v>2019</v>
      </c>
      <c r="L3" s="499"/>
      <c r="M3" s="237">
        <v>2020</v>
      </c>
      <c r="N3" s="237">
        <v>2021</v>
      </c>
    </row>
    <row r="4" spans="1:14" s="106" customFormat="1" ht="22.5">
      <c r="A4" s="501"/>
      <c r="B4" s="501"/>
      <c r="C4" s="501"/>
      <c r="D4" s="491"/>
      <c r="E4" s="491"/>
      <c r="F4" s="491"/>
      <c r="G4" s="491"/>
      <c r="H4" s="491"/>
      <c r="I4" s="238" t="s">
        <v>319</v>
      </c>
      <c r="J4" s="238" t="s">
        <v>317</v>
      </c>
      <c r="K4" s="238" t="s">
        <v>319</v>
      </c>
      <c r="L4" s="238" t="s">
        <v>318</v>
      </c>
      <c r="M4" s="238" t="s">
        <v>319</v>
      </c>
      <c r="N4" s="238" t="s">
        <v>319</v>
      </c>
    </row>
    <row r="5" spans="1:14" s="186" customFormat="1" ht="90">
      <c r="A5" s="184" t="s">
        <v>572</v>
      </c>
      <c r="B5" s="294" t="s">
        <v>573</v>
      </c>
      <c r="C5" s="472" t="s">
        <v>574</v>
      </c>
      <c r="D5" s="185" t="s">
        <v>575</v>
      </c>
      <c r="E5" s="185" t="s">
        <v>576</v>
      </c>
      <c r="F5" s="473">
        <v>0.5613</v>
      </c>
      <c r="G5" s="185" t="s">
        <v>577</v>
      </c>
      <c r="H5" s="474" t="s">
        <v>578</v>
      </c>
      <c r="I5" s="475" t="s">
        <v>579</v>
      </c>
      <c r="J5" s="475" t="s">
        <v>579</v>
      </c>
      <c r="K5" s="476">
        <v>0.6013</v>
      </c>
      <c r="L5" s="185"/>
      <c r="M5" s="476">
        <v>0.5813</v>
      </c>
      <c r="N5" s="476">
        <v>0.5613</v>
      </c>
    </row>
    <row r="6" spans="1:14" s="186" customFormat="1" ht="180">
      <c r="A6" s="184" t="s">
        <v>572</v>
      </c>
      <c r="B6" s="294" t="s">
        <v>580</v>
      </c>
      <c r="C6" s="472" t="s">
        <v>581</v>
      </c>
      <c r="D6" s="185" t="s">
        <v>582</v>
      </c>
      <c r="E6" s="185" t="s">
        <v>583</v>
      </c>
      <c r="F6" s="476">
        <v>0.251</v>
      </c>
      <c r="G6" s="477" t="s">
        <v>584</v>
      </c>
      <c r="H6" s="475" t="s">
        <v>585</v>
      </c>
      <c r="I6" s="475" t="s">
        <v>579</v>
      </c>
      <c r="J6" s="475" t="s">
        <v>579</v>
      </c>
      <c r="K6" s="476">
        <v>0.291</v>
      </c>
      <c r="L6" s="475"/>
      <c r="M6" s="476">
        <v>0.271</v>
      </c>
      <c r="N6" s="476">
        <v>0.251</v>
      </c>
    </row>
    <row r="7" spans="1:14" s="186" customFormat="1" ht="123.75">
      <c r="A7" s="184" t="s">
        <v>572</v>
      </c>
      <c r="B7" s="294" t="s">
        <v>586</v>
      </c>
      <c r="C7" s="472" t="s">
        <v>587</v>
      </c>
      <c r="D7" s="185" t="s">
        <v>588</v>
      </c>
      <c r="E7" s="185" t="s">
        <v>589</v>
      </c>
      <c r="F7" s="185">
        <v>10794.5</v>
      </c>
      <c r="G7" s="185" t="s">
        <v>590</v>
      </c>
      <c r="H7" s="475" t="s">
        <v>591</v>
      </c>
      <c r="I7" s="475" t="s">
        <v>579</v>
      </c>
      <c r="J7" s="475" t="s">
        <v>579</v>
      </c>
      <c r="K7" s="478">
        <v>10794.5</v>
      </c>
      <c r="L7" s="475"/>
      <c r="M7" s="478">
        <v>10794.5</v>
      </c>
      <c r="N7" s="478">
        <v>10794.5</v>
      </c>
    </row>
    <row r="8" spans="1:14" s="186" customFormat="1" ht="27" customHeight="1">
      <c r="A8" s="184" t="s">
        <v>572</v>
      </c>
      <c r="B8" s="294" t="s">
        <v>592</v>
      </c>
      <c r="C8" s="472" t="s">
        <v>593</v>
      </c>
      <c r="D8" s="185" t="s">
        <v>594</v>
      </c>
      <c r="E8" s="473" t="s">
        <v>595</v>
      </c>
      <c r="F8" s="476">
        <v>0.126</v>
      </c>
      <c r="G8" s="185" t="s">
        <v>596</v>
      </c>
      <c r="H8" s="477" t="s">
        <v>597</v>
      </c>
      <c r="I8" s="475" t="s">
        <v>579</v>
      </c>
      <c r="J8" s="475" t="s">
        <v>579</v>
      </c>
      <c r="K8" s="476">
        <v>0.166</v>
      </c>
      <c r="L8" s="475"/>
      <c r="M8" s="476">
        <v>0.146</v>
      </c>
      <c r="N8" s="476">
        <v>0.126</v>
      </c>
    </row>
    <row r="9" spans="1:14" s="186" customFormat="1" ht="258.75">
      <c r="A9" s="492" t="s">
        <v>572</v>
      </c>
      <c r="B9" s="494" t="s">
        <v>598</v>
      </c>
      <c r="C9" s="496" t="s">
        <v>599</v>
      </c>
      <c r="D9" s="185" t="s">
        <v>600</v>
      </c>
      <c r="E9" s="473" t="s">
        <v>601</v>
      </c>
      <c r="F9" s="476">
        <v>0.546</v>
      </c>
      <c r="G9" s="475" t="s">
        <v>602</v>
      </c>
      <c r="H9" s="479" t="s">
        <v>603</v>
      </c>
      <c r="I9" s="475" t="s">
        <v>579</v>
      </c>
      <c r="J9" s="475" t="s">
        <v>579</v>
      </c>
      <c r="K9" s="476">
        <v>0.436</v>
      </c>
      <c r="L9" s="475"/>
      <c r="M9" s="476">
        <v>0.496</v>
      </c>
      <c r="N9" s="476">
        <v>0.546</v>
      </c>
    </row>
    <row r="10" spans="1:14" s="186" customFormat="1" ht="236.25">
      <c r="A10" s="493"/>
      <c r="B10" s="495"/>
      <c r="C10" s="497"/>
      <c r="D10" s="185" t="s">
        <v>604</v>
      </c>
      <c r="E10" s="473" t="s">
        <v>605</v>
      </c>
      <c r="F10" s="476">
        <v>0.414</v>
      </c>
      <c r="G10" s="475" t="s">
        <v>602</v>
      </c>
      <c r="H10" s="480" t="s">
        <v>603</v>
      </c>
      <c r="I10" s="475" t="s">
        <v>579</v>
      </c>
      <c r="J10" s="475" t="s">
        <v>579</v>
      </c>
      <c r="K10" s="476">
        <v>0.314</v>
      </c>
      <c r="L10" s="475"/>
      <c r="M10" s="476">
        <v>0.364</v>
      </c>
      <c r="N10" s="476">
        <v>0.414</v>
      </c>
    </row>
    <row r="11" spans="1:14" s="186" customFormat="1" ht="135">
      <c r="A11" s="184" t="s">
        <v>572</v>
      </c>
      <c r="B11" s="185" t="s">
        <v>598</v>
      </c>
      <c r="C11" s="184" t="s">
        <v>606</v>
      </c>
      <c r="D11" s="185" t="s">
        <v>607</v>
      </c>
      <c r="E11" s="481" t="s">
        <v>608</v>
      </c>
      <c r="F11" s="482">
        <v>0.85</v>
      </c>
      <c r="G11" s="475" t="s">
        <v>609</v>
      </c>
      <c r="H11" s="474" t="s">
        <v>610</v>
      </c>
      <c r="I11" s="475" t="s">
        <v>579</v>
      </c>
      <c r="J11" s="475" t="s">
        <v>579</v>
      </c>
      <c r="K11" s="482">
        <v>0.75</v>
      </c>
      <c r="L11" s="475"/>
      <c r="M11" s="482">
        <v>0.8</v>
      </c>
      <c r="N11" s="482">
        <v>0.85</v>
      </c>
    </row>
    <row r="12" spans="1:14" s="186" customFormat="1" ht="123.75">
      <c r="A12" s="184" t="s">
        <v>572</v>
      </c>
      <c r="B12" s="185" t="s">
        <v>611</v>
      </c>
      <c r="C12" s="184" t="s">
        <v>612</v>
      </c>
      <c r="D12" s="185" t="s">
        <v>613</v>
      </c>
      <c r="E12" s="483" t="s">
        <v>614</v>
      </c>
      <c r="F12" s="484">
        <v>273195.3</v>
      </c>
      <c r="G12" s="185" t="s">
        <v>596</v>
      </c>
      <c r="H12" s="479" t="s">
        <v>615</v>
      </c>
      <c r="I12" s="475" t="s">
        <v>579</v>
      </c>
      <c r="J12" s="475" t="s">
        <v>579</v>
      </c>
      <c r="K12" s="484">
        <v>206574.9</v>
      </c>
      <c r="L12" s="475"/>
      <c r="M12" s="484">
        <v>237561.1</v>
      </c>
      <c r="N12" s="484">
        <v>273195.3</v>
      </c>
    </row>
    <row r="13" spans="1:14" s="186" customFormat="1" ht="78.75">
      <c r="A13" s="184" t="s">
        <v>572</v>
      </c>
      <c r="B13" s="185" t="s">
        <v>611</v>
      </c>
      <c r="C13" s="184" t="s">
        <v>616</v>
      </c>
      <c r="D13" s="185" t="s">
        <v>617</v>
      </c>
      <c r="E13" s="185" t="s">
        <v>618</v>
      </c>
      <c r="F13" s="484" t="s">
        <v>619</v>
      </c>
      <c r="G13" s="475" t="s">
        <v>620</v>
      </c>
      <c r="H13" s="475" t="s">
        <v>620</v>
      </c>
      <c r="I13" s="475" t="s">
        <v>579</v>
      </c>
      <c r="J13" s="475" t="s">
        <v>579</v>
      </c>
      <c r="K13" s="484" t="s">
        <v>621</v>
      </c>
      <c r="L13" s="475"/>
      <c r="M13" s="484" t="s">
        <v>622</v>
      </c>
      <c r="N13" s="484" t="s">
        <v>619</v>
      </c>
    </row>
    <row r="14" spans="1:14" s="186" customFormat="1" ht="123.75">
      <c r="A14" s="184" t="s">
        <v>572</v>
      </c>
      <c r="B14" s="185" t="s">
        <v>598</v>
      </c>
      <c r="C14" s="184" t="s">
        <v>623</v>
      </c>
      <c r="D14" s="185" t="s">
        <v>624</v>
      </c>
      <c r="E14" s="473" t="s">
        <v>625</v>
      </c>
      <c r="F14" s="485">
        <v>0.998</v>
      </c>
      <c r="G14" s="475" t="s">
        <v>626</v>
      </c>
      <c r="H14" s="475" t="s">
        <v>627</v>
      </c>
      <c r="I14" s="475" t="s">
        <v>579</v>
      </c>
      <c r="J14" s="475" t="s">
        <v>579</v>
      </c>
      <c r="K14" s="486">
        <v>0.832</v>
      </c>
      <c r="L14" s="475"/>
      <c r="M14" s="486">
        <v>0.914</v>
      </c>
      <c r="N14" s="486">
        <v>0.998</v>
      </c>
    </row>
    <row r="15" spans="1:14" s="186" customFormat="1" ht="90">
      <c r="A15" s="184" t="s">
        <v>572</v>
      </c>
      <c r="B15" s="185" t="s">
        <v>628</v>
      </c>
      <c r="C15" s="184" t="s">
        <v>629</v>
      </c>
      <c r="D15" s="185" t="s">
        <v>630</v>
      </c>
      <c r="E15" s="185" t="s">
        <v>631</v>
      </c>
      <c r="F15" s="475">
        <v>3</v>
      </c>
      <c r="G15" s="475" t="s">
        <v>632</v>
      </c>
      <c r="H15" s="475" t="s">
        <v>632</v>
      </c>
      <c r="I15" s="475" t="s">
        <v>579</v>
      </c>
      <c r="J15" s="475" t="s">
        <v>579</v>
      </c>
      <c r="K15" s="475">
        <v>2</v>
      </c>
      <c r="L15" s="475"/>
      <c r="M15" s="475">
        <v>3</v>
      </c>
      <c r="N15" s="475">
        <v>3</v>
      </c>
    </row>
    <row r="16" spans="1:14" s="186" customFormat="1" ht="11.25">
      <c r="A16" s="184"/>
      <c r="B16" s="184"/>
      <c r="C16" s="184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</row>
    <row r="17" spans="1:14" s="186" customFormat="1" ht="11.25">
      <c r="A17" s="184"/>
      <c r="B17" s="184"/>
      <c r="C17" s="184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</row>
    <row r="18" spans="1:14" s="186" customFormat="1" ht="12" thickBot="1">
      <c r="A18" s="187"/>
      <c r="B18" s="187"/>
      <c r="C18" s="187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</row>
  </sheetData>
  <sheetProtection/>
  <mergeCells count="13">
    <mergeCell ref="I3:J3"/>
    <mergeCell ref="K3:L3"/>
    <mergeCell ref="C3:C4"/>
    <mergeCell ref="B3:B4"/>
    <mergeCell ref="A3:A4"/>
    <mergeCell ref="D3:D4"/>
    <mergeCell ref="E3:E4"/>
    <mergeCell ref="F3:F4"/>
    <mergeCell ref="G3:G4"/>
    <mergeCell ref="H3:H4"/>
    <mergeCell ref="A9:A10"/>
    <mergeCell ref="B9:B10"/>
    <mergeCell ref="C9:C1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3"/>
  <headerFooter alignWithMargins="0">
    <oddHeader>&amp;C&amp;"Arial,Negrita"&amp;18PROYECTO DE PRESUPUESTO 2021</oddHeader>
    <oddFooter>&amp;L&amp;"Arial,Negrita"&amp;8PROYECTO DE PRESUPUESTO PARA EL AÑO FISCAL 2020
INFORMACIÓN PARA LA COMISIÓN DE PRESUPUESTO Y CUENTA GENERAL DE LA REPÚBLICA DEL CONGRESO DE LA REPÚBLICA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21"/>
  <sheetViews>
    <sheetView view="pageLayout" workbookViewId="0" topLeftCell="A4">
      <selection activeCell="D28" sqref="D28"/>
    </sheetView>
  </sheetViews>
  <sheetFormatPr defaultColWidth="11.28125" defaultRowHeight="12.75"/>
  <cols>
    <col min="1" max="1" width="46.140625" style="0" customWidth="1"/>
    <col min="2" max="2" width="12.7109375" style="0" customWidth="1"/>
    <col min="3" max="3" width="12.57421875" style="0" customWidth="1"/>
    <col min="4" max="4" width="12.140625" style="0" customWidth="1"/>
  </cols>
  <sheetData>
    <row r="1" ht="12.75">
      <c r="A1" s="181" t="s">
        <v>443</v>
      </c>
    </row>
    <row r="2" ht="12.75">
      <c r="A2" s="183" t="s">
        <v>382</v>
      </c>
    </row>
    <row r="3" spans="1:4" s="225" customFormat="1" ht="27.75" customHeight="1" thickBot="1">
      <c r="A3" s="235" t="s">
        <v>375</v>
      </c>
      <c r="B3" s="236">
        <v>2019</v>
      </c>
      <c r="C3" s="236">
        <v>2020</v>
      </c>
      <c r="D3" s="236">
        <v>2021</v>
      </c>
    </row>
    <row r="4" spans="1:4" s="228" customFormat="1" ht="13.5" thickBot="1">
      <c r="A4" s="227" t="s">
        <v>372</v>
      </c>
      <c r="B4" s="407">
        <v>61184418</v>
      </c>
      <c r="C4" s="408">
        <v>71884122</v>
      </c>
      <c r="D4" s="413" t="s">
        <v>506</v>
      </c>
    </row>
    <row r="5" spans="1:4" s="228" customFormat="1" ht="13.5" thickBot="1">
      <c r="A5" s="227" t="s">
        <v>373</v>
      </c>
      <c r="B5" s="407">
        <v>78540623</v>
      </c>
      <c r="C5" s="408">
        <v>66411299</v>
      </c>
      <c r="D5" s="413" t="s">
        <v>507</v>
      </c>
    </row>
    <row r="6" spans="1:4" s="228" customFormat="1" ht="13.5" thickBot="1">
      <c r="A6" s="227" t="s">
        <v>374</v>
      </c>
      <c r="B6" s="409">
        <v>298009751</v>
      </c>
      <c r="C6" s="408">
        <v>316847674</v>
      </c>
      <c r="D6" s="413" t="s">
        <v>505</v>
      </c>
    </row>
    <row r="7" spans="1:4" s="232" customFormat="1" ht="27.75" customHeight="1">
      <c r="A7" s="233" t="s">
        <v>366</v>
      </c>
      <c r="B7" s="411">
        <f>SUM(B4:B6)</f>
        <v>437734792</v>
      </c>
      <c r="C7" s="411">
        <f>SUM(C4:C6)</f>
        <v>455143095</v>
      </c>
      <c r="D7" s="414">
        <v>366379792</v>
      </c>
    </row>
    <row r="9" spans="1:4" s="225" customFormat="1" ht="27.75" customHeight="1" thickBot="1">
      <c r="A9" s="235" t="s">
        <v>376</v>
      </c>
      <c r="B9" s="236">
        <v>2019</v>
      </c>
      <c r="C9" s="236" t="s">
        <v>444</v>
      </c>
      <c r="D9" s="236" t="s">
        <v>445</v>
      </c>
    </row>
    <row r="10" spans="1:4" s="228" customFormat="1" ht="13.5" thickBot="1">
      <c r="A10" s="227" t="s">
        <v>372</v>
      </c>
      <c r="B10" s="407">
        <v>79622631</v>
      </c>
      <c r="C10" s="408">
        <v>76323427</v>
      </c>
      <c r="D10" s="408">
        <v>0</v>
      </c>
    </row>
    <row r="11" spans="1:4" s="228" customFormat="1" ht="13.5" thickBot="1">
      <c r="A11" s="227" t="s">
        <v>373</v>
      </c>
      <c r="B11" s="407">
        <v>97743491</v>
      </c>
      <c r="C11" s="408">
        <v>130443041</v>
      </c>
      <c r="D11" s="408">
        <v>0</v>
      </c>
    </row>
    <row r="12" spans="1:4" s="228" customFormat="1" ht="21" customHeight="1" thickBot="1">
      <c r="A12" s="227" t="s">
        <v>374</v>
      </c>
      <c r="B12" s="407">
        <v>385664517</v>
      </c>
      <c r="C12" s="408">
        <v>386597693</v>
      </c>
      <c r="D12" s="408">
        <v>0</v>
      </c>
    </row>
    <row r="13" spans="1:4" s="232" customFormat="1" ht="27.75" customHeight="1">
      <c r="A13" s="233" t="s">
        <v>367</v>
      </c>
      <c r="B13" s="410">
        <f>SUM(B10:B12)</f>
        <v>563030639</v>
      </c>
      <c r="C13" s="410">
        <f>SUM(C10:C12)</f>
        <v>593364161</v>
      </c>
      <c r="D13" s="410">
        <v>0</v>
      </c>
    </row>
    <row r="15" spans="1:4" s="225" customFormat="1" ht="27.75" customHeight="1">
      <c r="A15" s="235" t="s">
        <v>377</v>
      </c>
      <c r="B15" s="236">
        <v>2019</v>
      </c>
      <c r="C15" s="236" t="s">
        <v>444</v>
      </c>
      <c r="D15" s="236" t="s">
        <v>445</v>
      </c>
    </row>
    <row r="16" spans="1:4" s="228" customFormat="1" ht="12.75">
      <c r="A16" s="227" t="s">
        <v>372</v>
      </c>
      <c r="B16" s="412">
        <v>75770837</v>
      </c>
      <c r="C16" s="412">
        <v>49941705</v>
      </c>
      <c r="D16" s="412">
        <v>0</v>
      </c>
    </row>
    <row r="17" spans="1:4" s="228" customFormat="1" ht="12.75">
      <c r="A17" s="227" t="s">
        <v>373</v>
      </c>
      <c r="B17" s="412">
        <v>72927069</v>
      </c>
      <c r="C17" s="412">
        <v>64581710</v>
      </c>
      <c r="D17" s="412">
        <v>0</v>
      </c>
    </row>
    <row r="18" spans="1:4" s="228" customFormat="1" ht="12.75">
      <c r="A18" s="227" t="s">
        <v>374</v>
      </c>
      <c r="B18" s="412">
        <v>300090566</v>
      </c>
      <c r="C18" s="412">
        <v>197585624</v>
      </c>
      <c r="D18" s="412">
        <v>0</v>
      </c>
    </row>
    <row r="19" spans="1:4" s="232" customFormat="1" ht="27.75" customHeight="1">
      <c r="A19" s="233" t="s">
        <v>368</v>
      </c>
      <c r="B19" s="411">
        <f>SUM(B16:B18)</f>
        <v>448788472</v>
      </c>
      <c r="C19" s="411">
        <f>SUM(C16:C18)</f>
        <v>312109039</v>
      </c>
      <c r="D19" s="411">
        <f>SUM(D16:D18)</f>
        <v>0</v>
      </c>
    </row>
    <row r="20" ht="12.75">
      <c r="A20" s="403" t="s">
        <v>446</v>
      </c>
    </row>
    <row r="21" ht="12.75">
      <c r="A21" s="404" t="s">
        <v>447</v>
      </c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  <headerFooter>
    <oddHeader xml:space="preserve">&amp;L&amp;"Arial,Negrita"&amp;14
&amp;C&amp;"Arial,Negrita"&amp;18PROYECTO DE PRESUPUESTO 2021&amp;R&amp;"Arial,Negrita"&amp;14 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54"/>
  <sheetViews>
    <sheetView view="pageLayout" workbookViewId="0" topLeftCell="A25">
      <selection activeCell="F16" sqref="F16:Q26"/>
    </sheetView>
  </sheetViews>
  <sheetFormatPr defaultColWidth="11.28125" defaultRowHeight="12.75"/>
  <cols>
    <col min="1" max="1" width="52.140625" style="0" customWidth="1"/>
    <col min="2" max="3" width="11.28125" style="0" customWidth="1"/>
    <col min="4" max="4" width="12.7109375" style="0" customWidth="1"/>
    <col min="5" max="5" width="11.28125" style="0" customWidth="1"/>
    <col min="6" max="6" width="16.00390625" style="0" customWidth="1"/>
  </cols>
  <sheetData>
    <row r="1" ht="12.75">
      <c r="A1" s="181" t="s">
        <v>448</v>
      </c>
    </row>
    <row r="2" ht="12.75">
      <c r="A2" s="183" t="s">
        <v>382</v>
      </c>
    </row>
    <row r="3" spans="1:4" s="225" customFormat="1" ht="27.75" customHeight="1">
      <c r="A3" s="235" t="s">
        <v>371</v>
      </c>
      <c r="B3" s="236">
        <v>2019</v>
      </c>
      <c r="C3" s="236">
        <v>2020</v>
      </c>
      <c r="D3" s="236">
        <v>2021</v>
      </c>
    </row>
    <row r="4" spans="1:4" s="230" customFormat="1" ht="12.75">
      <c r="A4" s="229" t="s">
        <v>139</v>
      </c>
      <c r="B4" s="415"/>
      <c r="C4" s="415"/>
      <c r="D4" s="415"/>
    </row>
    <row r="5" spans="1:4" s="228" customFormat="1" ht="12.75">
      <c r="A5" s="226" t="s">
        <v>128</v>
      </c>
      <c r="B5" s="416"/>
      <c r="C5" s="416"/>
      <c r="D5" s="416"/>
    </row>
    <row r="6" spans="1:4" s="228" customFormat="1" ht="12.75">
      <c r="A6" s="226" t="s">
        <v>129</v>
      </c>
      <c r="B6" s="416">
        <v>242871490</v>
      </c>
      <c r="C6" s="416">
        <v>260722736</v>
      </c>
      <c r="D6" s="416">
        <v>257785264</v>
      </c>
    </row>
    <row r="7" spans="1:4" s="228" customFormat="1" ht="12.75">
      <c r="A7" s="226" t="s">
        <v>130</v>
      </c>
      <c r="B7" s="416">
        <v>25774992</v>
      </c>
      <c r="C7" s="416">
        <v>26290874</v>
      </c>
      <c r="D7" s="416">
        <v>23711697</v>
      </c>
    </row>
    <row r="8" spans="1:4" s="228" customFormat="1" ht="12.75">
      <c r="A8" s="226" t="s">
        <v>131</v>
      </c>
      <c r="B8" s="416">
        <v>68232786</v>
      </c>
      <c r="C8" s="416">
        <v>74563107</v>
      </c>
      <c r="D8" s="416">
        <v>50965941</v>
      </c>
    </row>
    <row r="9" spans="1:4" s="228" customFormat="1" ht="12.75">
      <c r="A9" s="226" t="s">
        <v>160</v>
      </c>
      <c r="B9" s="416"/>
      <c r="C9" s="416"/>
      <c r="D9" s="416"/>
    </row>
    <row r="10" spans="1:4" s="228" customFormat="1" ht="12.75">
      <c r="A10" s="226" t="s">
        <v>161</v>
      </c>
      <c r="B10" s="416">
        <v>433674</v>
      </c>
      <c r="C10" s="416">
        <v>308951</v>
      </c>
      <c r="D10" s="416">
        <v>275951</v>
      </c>
    </row>
    <row r="11" spans="1:4" s="228" customFormat="1" ht="12.75">
      <c r="A11" s="229" t="s">
        <v>127</v>
      </c>
      <c r="B11" s="415"/>
      <c r="C11" s="415"/>
      <c r="D11" s="415"/>
    </row>
    <row r="12" spans="1:4" s="228" customFormat="1" ht="12.75">
      <c r="A12" s="226" t="s">
        <v>159</v>
      </c>
      <c r="B12" s="416"/>
      <c r="C12" s="416"/>
      <c r="D12" s="416"/>
    </row>
    <row r="13" spans="1:4" s="228" customFormat="1" ht="12.75">
      <c r="A13" s="226" t="s">
        <v>162</v>
      </c>
      <c r="B13" s="416"/>
      <c r="C13" s="416"/>
      <c r="D13" s="416"/>
    </row>
    <row r="14" spans="1:4" s="228" customFormat="1" ht="12.75">
      <c r="A14" s="226" t="s">
        <v>136</v>
      </c>
      <c r="B14" s="416">
        <v>100421850</v>
      </c>
      <c r="C14" s="416">
        <v>93257427</v>
      </c>
      <c r="D14" s="416">
        <v>33640939</v>
      </c>
    </row>
    <row r="15" spans="1:4" s="228" customFormat="1" ht="12.75">
      <c r="A15" s="226" t="s">
        <v>137</v>
      </c>
      <c r="B15" s="416"/>
      <c r="C15" s="416"/>
      <c r="D15" s="416"/>
    </row>
    <row r="16" spans="1:4" s="228" customFormat="1" ht="12.75">
      <c r="A16" s="229" t="s">
        <v>111</v>
      </c>
      <c r="B16" s="415"/>
      <c r="C16" s="415"/>
      <c r="D16" s="415"/>
    </row>
    <row r="17" spans="1:4" s="228" customFormat="1" ht="12.75">
      <c r="A17" s="226" t="s">
        <v>138</v>
      </c>
      <c r="B17" s="416"/>
      <c r="C17" s="416"/>
      <c r="D17" s="416"/>
    </row>
    <row r="18" spans="1:4" s="232" customFormat="1" ht="18" customHeight="1">
      <c r="A18" s="231" t="s">
        <v>366</v>
      </c>
      <c r="B18" s="410">
        <f>SUM(B6:B17)</f>
        <v>437734792</v>
      </c>
      <c r="C18" s="410">
        <f>SUM(C6:C17)</f>
        <v>455143095</v>
      </c>
      <c r="D18" s="410">
        <f>SUM(D6:D17)</f>
        <v>366379792</v>
      </c>
    </row>
    <row r="19" spans="2:4" ht="12.75">
      <c r="B19" s="417"/>
      <c r="C19" s="417"/>
      <c r="D19" s="417"/>
    </row>
    <row r="20" spans="1:6" s="225" customFormat="1" ht="27.75" customHeight="1">
      <c r="A20" s="235" t="s">
        <v>370</v>
      </c>
      <c r="B20" s="418">
        <v>2019</v>
      </c>
      <c r="C20" s="418">
        <v>2020</v>
      </c>
      <c r="D20" s="418">
        <v>2021</v>
      </c>
      <c r="F20" s="419"/>
    </row>
    <row r="21" spans="1:4" s="230" customFormat="1" ht="12.75">
      <c r="A21" s="229" t="s">
        <v>139</v>
      </c>
      <c r="B21" s="415"/>
      <c r="C21" s="415"/>
      <c r="D21" s="415"/>
    </row>
    <row r="22" spans="1:4" s="228" customFormat="1" ht="12.75">
      <c r="A22" s="226" t="s">
        <v>128</v>
      </c>
      <c r="B22" s="416"/>
      <c r="C22" s="416"/>
      <c r="D22" s="416"/>
    </row>
    <row r="23" spans="1:4" s="228" customFormat="1" ht="12.75">
      <c r="A23" s="226" t="s">
        <v>129</v>
      </c>
      <c r="B23" s="416">
        <v>271296735</v>
      </c>
      <c r="C23" s="416">
        <v>281257763</v>
      </c>
      <c r="D23" s="416">
        <v>0</v>
      </c>
    </row>
    <row r="24" spans="1:4" s="228" customFormat="1" ht="12.75">
      <c r="A24" s="226" t="s">
        <v>130</v>
      </c>
      <c r="B24" s="416">
        <v>25200966</v>
      </c>
      <c r="C24" s="416">
        <v>24582410</v>
      </c>
      <c r="D24" s="416">
        <v>0</v>
      </c>
    </row>
    <row r="25" spans="1:4" s="228" customFormat="1" ht="12.75">
      <c r="A25" s="226" t="s">
        <v>131</v>
      </c>
      <c r="B25" s="416">
        <v>100288226</v>
      </c>
      <c r="C25" s="416">
        <v>110831043</v>
      </c>
      <c r="D25" s="416">
        <v>0</v>
      </c>
    </row>
    <row r="26" spans="1:4" s="228" customFormat="1" ht="12.75">
      <c r="A26" s="226" t="s">
        <v>160</v>
      </c>
      <c r="B26" s="416"/>
      <c r="C26" s="416"/>
      <c r="D26" s="416"/>
    </row>
    <row r="27" spans="1:4" s="228" customFormat="1" ht="12.75">
      <c r="A27" s="226" t="s">
        <v>161</v>
      </c>
      <c r="B27" s="416">
        <v>10304359</v>
      </c>
      <c r="C27" s="416">
        <v>1997905</v>
      </c>
      <c r="D27" s="416">
        <v>0</v>
      </c>
    </row>
    <row r="28" spans="1:4" s="228" customFormat="1" ht="12.75">
      <c r="A28" s="229" t="s">
        <v>127</v>
      </c>
      <c r="B28" s="415"/>
      <c r="C28" s="415"/>
      <c r="D28" s="415"/>
    </row>
    <row r="29" spans="1:4" s="228" customFormat="1" ht="12.75">
      <c r="A29" s="226" t="s">
        <v>159</v>
      </c>
      <c r="B29" s="416"/>
      <c r="C29" s="416"/>
      <c r="D29" s="416"/>
    </row>
    <row r="30" spans="1:4" s="228" customFormat="1" ht="12.75">
      <c r="A30" s="226" t="s">
        <v>162</v>
      </c>
      <c r="B30" s="416"/>
      <c r="C30" s="416"/>
      <c r="D30" s="416"/>
    </row>
    <row r="31" spans="1:4" s="228" customFormat="1" ht="12.75">
      <c r="A31" s="226" t="s">
        <v>136</v>
      </c>
      <c r="B31" s="416">
        <v>155940353</v>
      </c>
      <c r="C31" s="416">
        <v>174695040</v>
      </c>
      <c r="D31" s="416">
        <v>0</v>
      </c>
    </row>
    <row r="32" spans="1:4" s="228" customFormat="1" ht="12.75">
      <c r="A32" s="226" t="s">
        <v>137</v>
      </c>
      <c r="B32" s="416"/>
      <c r="C32" s="416"/>
      <c r="D32" s="416"/>
    </row>
    <row r="33" spans="1:4" s="228" customFormat="1" ht="12.75">
      <c r="A33" s="229" t="s">
        <v>111</v>
      </c>
      <c r="B33" s="415"/>
      <c r="C33" s="415"/>
      <c r="D33" s="415"/>
    </row>
    <row r="34" spans="1:4" s="228" customFormat="1" ht="12.75">
      <c r="A34" s="226" t="s">
        <v>138</v>
      </c>
      <c r="B34" s="416"/>
      <c r="C34" s="416"/>
      <c r="D34" s="416"/>
    </row>
    <row r="35" spans="1:4" s="232" customFormat="1" ht="18" customHeight="1">
      <c r="A35" s="231" t="s">
        <v>367</v>
      </c>
      <c r="B35" s="410">
        <f>SUM(B22:B34)</f>
        <v>563030639</v>
      </c>
      <c r="C35" s="410">
        <f>SUM(C22:C34)</f>
        <v>593364161</v>
      </c>
      <c r="D35" s="410">
        <v>0</v>
      </c>
    </row>
    <row r="36" spans="2:4" ht="12.75">
      <c r="B36" s="417"/>
      <c r="C36" s="417"/>
      <c r="D36" s="417"/>
    </row>
    <row r="37" spans="1:4" s="225" customFormat="1" ht="27.75" customHeight="1">
      <c r="A37" s="235" t="s">
        <v>369</v>
      </c>
      <c r="B37" s="418">
        <v>2019</v>
      </c>
      <c r="C37" s="418">
        <v>2020</v>
      </c>
      <c r="D37" s="418">
        <v>2021</v>
      </c>
    </row>
    <row r="38" spans="1:4" s="230" customFormat="1" ht="12.75">
      <c r="A38" s="229" t="s">
        <v>139</v>
      </c>
      <c r="B38" s="415"/>
      <c r="C38" s="415"/>
      <c r="D38" s="415"/>
    </row>
    <row r="39" spans="1:4" s="228" customFormat="1" ht="12.75">
      <c r="A39" s="226" t="s">
        <v>128</v>
      </c>
      <c r="B39" s="416"/>
      <c r="C39" s="416"/>
      <c r="D39" s="416"/>
    </row>
    <row r="40" spans="1:4" s="228" customFormat="1" ht="12.75">
      <c r="A40" s="226" t="s">
        <v>129</v>
      </c>
      <c r="B40" s="416">
        <v>268821535</v>
      </c>
      <c r="C40" s="416">
        <v>280257763</v>
      </c>
      <c r="D40" s="416">
        <v>0</v>
      </c>
    </row>
    <row r="41" spans="1:4" s="228" customFormat="1" ht="12.75">
      <c r="A41" s="226" t="s">
        <v>130</v>
      </c>
      <c r="B41" s="416">
        <v>24501009</v>
      </c>
      <c r="C41" s="416">
        <v>24482410</v>
      </c>
      <c r="D41" s="416">
        <v>0</v>
      </c>
    </row>
    <row r="42" spans="1:4" s="228" customFormat="1" ht="12.75">
      <c r="A42" s="226" t="s">
        <v>131</v>
      </c>
      <c r="B42" s="416">
        <v>89701741</v>
      </c>
      <c r="C42" s="416">
        <v>109831043</v>
      </c>
      <c r="D42" s="416">
        <v>0</v>
      </c>
    </row>
    <row r="43" spans="1:4" s="228" customFormat="1" ht="12.75">
      <c r="A43" s="226" t="s">
        <v>160</v>
      </c>
      <c r="B43" s="416"/>
      <c r="C43" s="416"/>
      <c r="D43" s="416"/>
    </row>
    <row r="44" spans="1:4" s="228" customFormat="1" ht="12.75">
      <c r="A44" s="226" t="s">
        <v>161</v>
      </c>
      <c r="B44" s="416">
        <v>9159963</v>
      </c>
      <c r="C44" s="416">
        <v>1997905</v>
      </c>
      <c r="D44" s="416">
        <v>0</v>
      </c>
    </row>
    <row r="45" spans="1:4" s="228" customFormat="1" ht="12.75">
      <c r="A45" s="229" t="s">
        <v>127</v>
      </c>
      <c r="B45" s="415"/>
      <c r="C45" s="415"/>
      <c r="D45" s="415"/>
    </row>
    <row r="46" spans="1:4" s="228" customFormat="1" ht="12.75">
      <c r="A46" s="226" t="s">
        <v>159</v>
      </c>
      <c r="B46" s="416"/>
      <c r="C46" s="416"/>
      <c r="D46" s="416"/>
    </row>
    <row r="47" spans="1:4" s="228" customFormat="1" ht="12.75">
      <c r="A47" s="226" t="s">
        <v>162</v>
      </c>
      <c r="B47" s="416"/>
      <c r="C47" s="416"/>
      <c r="D47" s="416"/>
    </row>
    <row r="48" spans="1:4" s="228" customFormat="1" ht="12.75">
      <c r="A48" s="226" t="s">
        <v>136</v>
      </c>
      <c r="B48" s="416">
        <v>56332748</v>
      </c>
      <c r="C48" s="416">
        <v>74695040</v>
      </c>
      <c r="D48" s="416">
        <v>0</v>
      </c>
    </row>
    <row r="49" spans="1:4" s="228" customFormat="1" ht="12.75">
      <c r="A49" s="226" t="s">
        <v>137</v>
      </c>
      <c r="B49" s="416"/>
      <c r="C49" s="416"/>
      <c r="D49" s="416"/>
    </row>
    <row r="50" spans="1:4" s="228" customFormat="1" ht="12.75">
      <c r="A50" s="229" t="s">
        <v>111</v>
      </c>
      <c r="B50" s="415"/>
      <c r="C50" s="415"/>
      <c r="D50" s="415"/>
    </row>
    <row r="51" spans="1:4" s="228" customFormat="1" ht="12.75">
      <c r="A51" s="226" t="s">
        <v>138</v>
      </c>
      <c r="B51" s="416"/>
      <c r="C51" s="416"/>
      <c r="D51" s="416"/>
    </row>
    <row r="52" spans="1:4" s="232" customFormat="1" ht="18" customHeight="1">
      <c r="A52" s="402" t="s">
        <v>368</v>
      </c>
      <c r="B52" s="410">
        <f>SUM(B40:B51)</f>
        <v>448516996</v>
      </c>
      <c r="C52" s="410">
        <f>SUM(C39:C51)</f>
        <v>491264161</v>
      </c>
      <c r="D52" s="410">
        <v>0</v>
      </c>
    </row>
    <row r="53" ht="12.75">
      <c r="A53" s="403" t="s">
        <v>446</v>
      </c>
    </row>
    <row r="54" ht="12.75">
      <c r="A54" s="404" t="s">
        <v>447</v>
      </c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&amp;C&amp;"Arial,Negrita"&amp;18PROYECTO DE PRESUPUESTO 2021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W20"/>
  <sheetViews>
    <sheetView view="pageLayout" zoomScaleSheetLayoutView="100" workbookViewId="0" topLeftCell="A1">
      <selection activeCell="C24" sqref="C24"/>
    </sheetView>
  </sheetViews>
  <sheetFormatPr defaultColWidth="11.28125" defaultRowHeight="12.75"/>
  <cols>
    <col min="1" max="1" width="25.57421875" style="193" customWidth="1"/>
    <col min="2" max="2" width="35.8515625" style="193" customWidth="1"/>
    <col min="3" max="3" width="5.00390625" style="193" customWidth="1"/>
    <col min="4" max="4" width="8.28125" style="193" customWidth="1"/>
    <col min="5" max="16" width="5.00390625" style="193" customWidth="1"/>
    <col min="17" max="17" width="12.421875" style="193" customWidth="1"/>
    <col min="18" max="18" width="5.00390625" style="193" customWidth="1"/>
    <col min="19" max="16384" width="11.28125" style="193" customWidth="1"/>
  </cols>
  <sheetData>
    <row r="1" spans="1:18" s="192" customFormat="1" ht="11.25">
      <c r="A1" s="181" t="s">
        <v>449</v>
      </c>
      <c r="B1" s="181"/>
      <c r="C1" s="295"/>
      <c r="D1" s="295"/>
      <c r="E1" s="295"/>
      <c r="F1" s="295"/>
      <c r="G1" s="295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23" s="192" customFormat="1" ht="12" thickBot="1">
      <c r="A2" s="181" t="s">
        <v>382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91"/>
      <c r="T2" s="191"/>
      <c r="U2" s="191"/>
      <c r="V2" s="191"/>
      <c r="W2" s="191"/>
    </row>
    <row r="3" spans="1:18" s="197" customFormat="1" ht="27.75" customHeight="1" thickBot="1">
      <c r="A3" s="505" t="s">
        <v>335</v>
      </c>
      <c r="B3" s="505" t="s">
        <v>320</v>
      </c>
      <c r="C3" s="507" t="s">
        <v>139</v>
      </c>
      <c r="D3" s="508"/>
      <c r="E3" s="508"/>
      <c r="F3" s="508"/>
      <c r="G3" s="508"/>
      <c r="H3" s="508"/>
      <c r="I3" s="509"/>
      <c r="J3" s="507" t="s">
        <v>127</v>
      </c>
      <c r="K3" s="508"/>
      <c r="L3" s="508"/>
      <c r="M3" s="508"/>
      <c r="N3" s="509"/>
      <c r="O3" s="507" t="s">
        <v>111</v>
      </c>
      <c r="P3" s="509"/>
      <c r="Q3" s="507" t="s">
        <v>0</v>
      </c>
      <c r="R3" s="509"/>
    </row>
    <row r="4" spans="1:18" s="198" customFormat="1" ht="109.5" customHeight="1" thickBot="1">
      <c r="A4" s="506"/>
      <c r="B4" s="506"/>
      <c r="C4" s="297" t="s">
        <v>128</v>
      </c>
      <c r="D4" s="298" t="s">
        <v>129</v>
      </c>
      <c r="E4" s="298" t="s">
        <v>130</v>
      </c>
      <c r="F4" s="298" t="s">
        <v>131</v>
      </c>
      <c r="G4" s="298" t="s">
        <v>132</v>
      </c>
      <c r="H4" s="298" t="s">
        <v>133</v>
      </c>
      <c r="I4" s="299" t="s">
        <v>124</v>
      </c>
      <c r="J4" s="297" t="s">
        <v>134</v>
      </c>
      <c r="K4" s="298" t="s">
        <v>135</v>
      </c>
      <c r="L4" s="298" t="s">
        <v>136</v>
      </c>
      <c r="M4" s="298" t="s">
        <v>137</v>
      </c>
      <c r="N4" s="299" t="s">
        <v>125</v>
      </c>
      <c r="O4" s="297" t="s">
        <v>138</v>
      </c>
      <c r="P4" s="299" t="s">
        <v>126</v>
      </c>
      <c r="Q4" s="300" t="s">
        <v>163</v>
      </c>
      <c r="R4" s="301" t="s">
        <v>109</v>
      </c>
    </row>
    <row r="5" spans="1:18" ht="12" thickBot="1">
      <c r="A5" s="502" t="s">
        <v>508</v>
      </c>
      <c r="B5" s="302" t="s">
        <v>509</v>
      </c>
      <c r="C5" s="426"/>
      <c r="D5" s="427"/>
      <c r="E5" s="427"/>
      <c r="F5" s="427"/>
      <c r="G5" s="427"/>
      <c r="H5" s="427"/>
      <c r="I5" s="428"/>
      <c r="J5" s="426"/>
      <c r="K5" s="427"/>
      <c r="L5" s="427"/>
      <c r="M5" s="427"/>
      <c r="N5" s="428"/>
      <c r="O5" s="426"/>
      <c r="P5" s="428"/>
      <c r="Q5" s="426"/>
      <c r="R5" s="306"/>
    </row>
    <row r="6" spans="1:18" ht="12.75" customHeight="1" thickBot="1">
      <c r="A6" s="503"/>
      <c r="B6" s="307" t="s">
        <v>510</v>
      </c>
      <c r="C6" s="429"/>
      <c r="D6" s="430">
        <v>1583083</v>
      </c>
      <c r="E6" s="430">
        <v>2230639</v>
      </c>
      <c r="F6" s="430">
        <v>1443790</v>
      </c>
      <c r="G6" s="431"/>
      <c r="H6" s="430">
        <v>10000</v>
      </c>
      <c r="I6" s="432">
        <f>SUM(D6:H6)</f>
        <v>5267512</v>
      </c>
      <c r="J6" s="433"/>
      <c r="K6" s="427"/>
      <c r="L6" s="427"/>
      <c r="M6" s="427"/>
      <c r="N6" s="428"/>
      <c r="O6" s="426"/>
      <c r="P6" s="428"/>
      <c r="Q6" s="426">
        <f>I6+N6+P6</f>
        <v>5267512</v>
      </c>
      <c r="R6" s="306"/>
    </row>
    <row r="7" spans="1:18" ht="12.75" customHeight="1">
      <c r="A7" s="503"/>
      <c r="B7" s="307" t="s">
        <v>511</v>
      </c>
      <c r="C7" s="426"/>
      <c r="D7" s="434">
        <v>2064013</v>
      </c>
      <c r="E7" s="434">
        <v>453821</v>
      </c>
      <c r="F7" s="434">
        <v>987398</v>
      </c>
      <c r="G7" s="427"/>
      <c r="H7" s="434">
        <v>52200</v>
      </c>
      <c r="I7" s="428">
        <f>SUM(C7:H7)</f>
        <v>3557432</v>
      </c>
      <c r="J7" s="426"/>
      <c r="K7" s="427"/>
      <c r="L7" s="427"/>
      <c r="M7" s="427"/>
      <c r="N7" s="428">
        <f>SUM(J7:M7)</f>
        <v>0</v>
      </c>
      <c r="O7" s="426"/>
      <c r="P7" s="428"/>
      <c r="Q7" s="426">
        <v>3557432</v>
      </c>
      <c r="R7" s="306"/>
    </row>
    <row r="8" spans="1:18" ht="12.75" customHeight="1">
      <c r="A8" s="503"/>
      <c r="B8" s="307" t="s">
        <v>512</v>
      </c>
      <c r="C8" s="425"/>
      <c r="D8" s="423"/>
      <c r="E8" s="423"/>
      <c r="F8" s="423"/>
      <c r="G8" s="423"/>
      <c r="H8" s="423"/>
      <c r="I8" s="424"/>
      <c r="J8" s="425"/>
      <c r="K8" s="423"/>
      <c r="L8" s="423"/>
      <c r="M8" s="423"/>
      <c r="N8" s="424"/>
      <c r="O8" s="425"/>
      <c r="P8" s="424"/>
      <c r="Q8" s="425"/>
      <c r="R8" s="309"/>
    </row>
    <row r="9" spans="1:18" ht="12.75" customHeight="1">
      <c r="A9" s="503"/>
      <c r="B9" s="307" t="s">
        <v>513</v>
      </c>
      <c r="C9" s="435"/>
      <c r="D9" s="436"/>
      <c r="E9" s="436"/>
      <c r="F9" s="436"/>
      <c r="G9" s="436"/>
      <c r="H9" s="436"/>
      <c r="I9" s="437"/>
      <c r="J9" s="435"/>
      <c r="K9" s="436"/>
      <c r="L9" s="436"/>
      <c r="M9" s="436"/>
      <c r="N9" s="437"/>
      <c r="O9" s="435"/>
      <c r="P9" s="437"/>
      <c r="Q9" s="435"/>
      <c r="R9" s="308"/>
    </row>
    <row r="10" spans="1:18" ht="12.75" customHeight="1">
      <c r="A10" s="503"/>
      <c r="B10" s="307" t="s">
        <v>514</v>
      </c>
      <c r="C10" s="426"/>
      <c r="D10" s="436">
        <v>29066095</v>
      </c>
      <c r="E10" s="436">
        <v>95601</v>
      </c>
      <c r="F10" s="436">
        <v>666739</v>
      </c>
      <c r="G10" s="427"/>
      <c r="H10" s="427"/>
      <c r="I10" s="428"/>
      <c r="J10" s="426"/>
      <c r="K10" s="427"/>
      <c r="L10" s="427"/>
      <c r="M10" s="427"/>
      <c r="N10" s="428"/>
      <c r="O10" s="426"/>
      <c r="P10" s="428"/>
      <c r="Q10" s="426"/>
      <c r="R10" s="306"/>
    </row>
    <row r="11" spans="1:18" ht="12.75" customHeight="1">
      <c r="A11" s="503"/>
      <c r="B11" s="307" t="s">
        <v>515</v>
      </c>
      <c r="C11" s="426" t="s">
        <v>518</v>
      </c>
      <c r="D11" s="427">
        <v>31466661</v>
      </c>
      <c r="E11" s="427">
        <v>8638</v>
      </c>
      <c r="F11" s="427">
        <v>1135544</v>
      </c>
      <c r="G11" s="427" t="s">
        <v>518</v>
      </c>
      <c r="H11" s="427" t="s">
        <v>518</v>
      </c>
      <c r="I11" s="428">
        <f>SUM(D11,E11,F11)</f>
        <v>32610843</v>
      </c>
      <c r="J11" s="426" t="s">
        <v>518</v>
      </c>
      <c r="K11" s="427" t="s">
        <v>518</v>
      </c>
      <c r="L11" s="427" t="s">
        <v>518</v>
      </c>
      <c r="M11" s="427" t="s">
        <v>518</v>
      </c>
      <c r="N11" s="428" t="s">
        <v>518</v>
      </c>
      <c r="O11" s="426" t="s">
        <v>518</v>
      </c>
      <c r="P11" s="428" t="s">
        <v>518</v>
      </c>
      <c r="Q11" s="426">
        <v>32610843</v>
      </c>
      <c r="R11" s="306"/>
    </row>
    <row r="12" spans="1:18" ht="13.5" customHeight="1" thickBot="1">
      <c r="A12" s="504"/>
      <c r="B12" s="310" t="s">
        <v>516</v>
      </c>
      <c r="C12" s="303"/>
      <c r="D12" s="304">
        <v>37178856</v>
      </c>
      <c r="E12" s="304">
        <v>1916568</v>
      </c>
      <c r="F12" s="304">
        <v>9743528</v>
      </c>
      <c r="G12" s="304"/>
      <c r="H12" s="304">
        <v>112071</v>
      </c>
      <c r="I12" s="305">
        <f>SUM(C12:H12)</f>
        <v>48951023</v>
      </c>
      <c r="J12" s="303"/>
      <c r="K12" s="304"/>
      <c r="L12" s="304"/>
      <c r="M12" s="304"/>
      <c r="N12" s="305"/>
      <c r="O12" s="303"/>
      <c r="P12" s="305"/>
      <c r="Q12" s="303">
        <f>+I12+P12</f>
        <v>48951023</v>
      </c>
      <c r="R12" s="311"/>
    </row>
    <row r="13" spans="1:18" s="234" customFormat="1" ht="13.5" customHeight="1" thickBot="1">
      <c r="A13" s="420"/>
      <c r="B13" s="421" t="s">
        <v>517</v>
      </c>
      <c r="C13" s="438"/>
      <c r="D13" s="439"/>
      <c r="E13" s="439"/>
      <c r="F13" s="439"/>
      <c r="G13" s="439"/>
      <c r="H13" s="439"/>
      <c r="I13" s="440"/>
      <c r="J13" s="438"/>
      <c r="K13" s="439"/>
      <c r="L13" s="439"/>
      <c r="M13" s="439"/>
      <c r="N13" s="440"/>
      <c r="O13" s="438"/>
      <c r="P13" s="440"/>
      <c r="Q13" s="438"/>
      <c r="R13" s="422"/>
    </row>
    <row r="14" spans="1:18" ht="12" thickBot="1">
      <c r="A14" s="312" t="s">
        <v>102</v>
      </c>
      <c r="B14" s="312" t="s">
        <v>102</v>
      </c>
      <c r="C14" s="313"/>
      <c r="D14" s="314"/>
      <c r="E14" s="314"/>
      <c r="F14" s="314"/>
      <c r="G14" s="314"/>
      <c r="H14" s="314"/>
      <c r="I14" s="315"/>
      <c r="J14" s="313"/>
      <c r="K14" s="314"/>
      <c r="L14" s="314"/>
      <c r="M14" s="314"/>
      <c r="N14" s="315"/>
      <c r="O14" s="313"/>
      <c r="P14" s="315"/>
      <c r="Q14" s="313"/>
      <c r="R14" s="316"/>
    </row>
    <row r="15" spans="1:18" ht="11.25">
      <c r="A15" s="199"/>
      <c r="B15" s="199"/>
      <c r="C15" s="200"/>
      <c r="D15" s="201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</row>
    <row r="19" ht="12" thickBot="1"/>
    <row r="20" ht="16.5" thickBot="1" thickTop="1">
      <c r="Q20" s="441"/>
    </row>
    <row r="21" ht="12" thickTop="1"/>
  </sheetData>
  <sheetProtection/>
  <mergeCells count="7">
    <mergeCell ref="A5:A12"/>
    <mergeCell ref="A3:A4"/>
    <mergeCell ref="J3:N3"/>
    <mergeCell ref="O3:P3"/>
    <mergeCell ref="Q3:R3"/>
    <mergeCell ref="C3:I3"/>
    <mergeCell ref="B3:B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&amp;C&amp;"Arial,Negrita"&amp;18PROYECTO DE PRESUPUESTO 2021
</oddHeader>
    <oddFooter>&amp;L&amp;"Arial,Negrita"&amp;8PROYECTO DE PRESUPUESTO PARA EL AÑO FISCAL 2020
INFORMACIÓN PARA LA COMISIÓN DE PRESUPUESTO Y CUENTA GENERAL DE LA REPÚBLICA DEL CONGRESO DE LA REPÚBLICA</oddFooter>
  </headerFooter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155"/>
  <sheetViews>
    <sheetView view="pageLayout" workbookViewId="0" topLeftCell="A70">
      <selection activeCell="E97" sqref="E97"/>
    </sheetView>
  </sheetViews>
  <sheetFormatPr defaultColWidth="11.28125" defaultRowHeight="12.75"/>
  <cols>
    <col min="1" max="1" width="64.00390625" style="0" customWidth="1"/>
    <col min="2" max="4" width="10.140625" style="0" customWidth="1"/>
  </cols>
  <sheetData>
    <row r="1" ht="12.75">
      <c r="A1" s="181" t="s">
        <v>450</v>
      </c>
    </row>
    <row r="2" ht="12.75">
      <c r="A2" s="183" t="s">
        <v>384</v>
      </c>
    </row>
    <row r="3" spans="1:4" s="225" customFormat="1" ht="27.75" customHeight="1">
      <c r="A3" s="447" t="s">
        <v>378</v>
      </c>
      <c r="B3" s="448">
        <v>2019</v>
      </c>
      <c r="C3" s="448">
        <v>2020</v>
      </c>
      <c r="D3" s="448">
        <v>2021</v>
      </c>
    </row>
    <row r="4" spans="1:4" s="225" customFormat="1" ht="11.25" customHeight="1">
      <c r="A4" s="453" t="s">
        <v>524</v>
      </c>
      <c r="B4" s="449">
        <v>17698939</v>
      </c>
      <c r="C4" s="449">
        <v>18496398</v>
      </c>
      <c r="D4" s="458"/>
    </row>
    <row r="5" spans="1:4" s="225" customFormat="1" ht="11.25" customHeight="1">
      <c r="A5" s="453" t="s">
        <v>525</v>
      </c>
      <c r="B5" s="450">
        <v>25106436</v>
      </c>
      <c r="C5" s="450">
        <v>21682755</v>
      </c>
      <c r="D5" s="458"/>
    </row>
    <row r="6" spans="1:4" s="225" customFormat="1" ht="11.25" customHeight="1">
      <c r="A6" s="453" t="s">
        <v>526</v>
      </c>
      <c r="B6" s="450">
        <v>6775385</v>
      </c>
      <c r="C6" s="450">
        <v>5223318</v>
      </c>
      <c r="D6" s="458"/>
    </row>
    <row r="7" spans="1:4" s="225" customFormat="1" ht="11.25" customHeight="1">
      <c r="A7" s="453" t="s">
        <v>527</v>
      </c>
      <c r="B7" s="450">
        <v>7305141</v>
      </c>
      <c r="C7" s="450">
        <v>6762687</v>
      </c>
      <c r="D7" s="458"/>
    </row>
    <row r="8" spans="1:4" s="225" customFormat="1" ht="11.25" customHeight="1">
      <c r="A8" s="453" t="s">
        <v>528</v>
      </c>
      <c r="B8" s="450">
        <v>4603508</v>
      </c>
      <c r="C8" s="450">
        <v>4410807</v>
      </c>
      <c r="D8" s="458"/>
    </row>
    <row r="9" spans="1:4" s="225" customFormat="1" ht="11.25" customHeight="1">
      <c r="A9" s="453" t="s">
        <v>529</v>
      </c>
      <c r="B9" s="450">
        <v>4344223</v>
      </c>
      <c r="C9" s="450">
        <v>4104384</v>
      </c>
      <c r="D9" s="458"/>
    </row>
    <row r="10" spans="1:4" s="225" customFormat="1" ht="11.25" customHeight="1" thickBot="1">
      <c r="A10" s="453" t="s">
        <v>530</v>
      </c>
      <c r="B10" s="450">
        <v>6116842</v>
      </c>
      <c r="C10" s="450"/>
      <c r="D10" s="458"/>
    </row>
    <row r="11" spans="1:4" s="225" customFormat="1" ht="11.25" customHeight="1" thickBot="1">
      <c r="A11" s="455" t="s">
        <v>519</v>
      </c>
      <c r="B11" s="450"/>
      <c r="C11" s="450">
        <v>756634</v>
      </c>
      <c r="D11" s="458"/>
    </row>
    <row r="12" spans="1:4" s="225" customFormat="1" ht="11.25" customHeight="1">
      <c r="A12" s="453" t="s">
        <v>531</v>
      </c>
      <c r="B12" s="450">
        <v>0</v>
      </c>
      <c r="C12" s="450">
        <v>2367808</v>
      </c>
      <c r="D12" s="458"/>
    </row>
    <row r="13" spans="1:4" s="225" customFormat="1" ht="11.25" customHeight="1">
      <c r="A13" s="453" t="s">
        <v>532</v>
      </c>
      <c r="B13" s="450">
        <v>6013868</v>
      </c>
      <c r="C13" s="450">
        <v>10022304</v>
      </c>
      <c r="D13" s="458"/>
    </row>
    <row r="14" spans="1:4" s="225" customFormat="1" ht="11.25" customHeight="1">
      <c r="A14" s="453" t="s">
        <v>533</v>
      </c>
      <c r="B14" s="450">
        <v>0</v>
      </c>
      <c r="C14" s="450"/>
      <c r="D14" s="458"/>
    </row>
    <row r="15" spans="1:4" s="225" customFormat="1" ht="11.25" customHeight="1">
      <c r="A15" s="453" t="s">
        <v>520</v>
      </c>
      <c r="B15" s="450"/>
      <c r="C15" s="450"/>
      <c r="D15" s="458"/>
    </row>
    <row r="16" spans="1:4" s="225" customFormat="1" ht="11.25" customHeight="1">
      <c r="A16" s="453" t="s">
        <v>534</v>
      </c>
      <c r="B16" s="450">
        <v>987595</v>
      </c>
      <c r="C16" s="450">
        <v>60999</v>
      </c>
      <c r="D16" s="458"/>
    </row>
    <row r="17" spans="1:4" s="225" customFormat="1" ht="11.25" customHeight="1">
      <c r="A17" s="453" t="s">
        <v>535</v>
      </c>
      <c r="B17" s="450">
        <v>270099</v>
      </c>
      <c r="C17" s="450">
        <v>175392</v>
      </c>
      <c r="D17" s="458"/>
    </row>
    <row r="18" spans="1:4" s="225" customFormat="1" ht="11.25" customHeight="1">
      <c r="A18" s="453" t="s">
        <v>536</v>
      </c>
      <c r="B18" s="450">
        <v>179818537</v>
      </c>
      <c r="C18" s="450">
        <v>177718595</v>
      </c>
      <c r="D18" s="458"/>
    </row>
    <row r="19" spans="1:4" s="225" customFormat="1" ht="11.25" customHeight="1">
      <c r="A19" s="453" t="s">
        <v>537</v>
      </c>
      <c r="B19" s="450">
        <v>100718</v>
      </c>
      <c r="C19" s="458"/>
      <c r="D19" s="458"/>
    </row>
    <row r="20" spans="1:4" s="225" customFormat="1" ht="11.25" customHeight="1">
      <c r="A20" s="453" t="s">
        <v>538</v>
      </c>
      <c r="B20" s="450">
        <v>274697</v>
      </c>
      <c r="C20" s="450">
        <v>271397</v>
      </c>
      <c r="D20" s="458"/>
    </row>
    <row r="21" spans="1:4" s="225" customFormat="1" ht="11.25" customHeight="1">
      <c r="A21" s="453" t="s">
        <v>521</v>
      </c>
      <c r="B21" s="450">
        <v>2062036</v>
      </c>
      <c r="C21" s="450">
        <v>1784092</v>
      </c>
      <c r="D21" s="458"/>
    </row>
    <row r="22" spans="1:4" s="225" customFormat="1" ht="11.25" customHeight="1">
      <c r="A22" s="453" t="s">
        <v>539</v>
      </c>
      <c r="B22" s="450">
        <v>3376899</v>
      </c>
      <c r="C22" s="450">
        <v>3713946</v>
      </c>
      <c r="D22" s="458"/>
    </row>
    <row r="23" spans="1:4" s="225" customFormat="1" ht="11.25" customHeight="1">
      <c r="A23" s="453" t="s">
        <v>540</v>
      </c>
      <c r="B23" s="450">
        <v>7515429</v>
      </c>
      <c r="C23" s="450">
        <v>2177209</v>
      </c>
      <c r="D23" s="458"/>
    </row>
    <row r="24" spans="1:4" s="225" customFormat="1" ht="11.25" customHeight="1">
      <c r="A24" s="453" t="s">
        <v>548</v>
      </c>
      <c r="B24" s="450"/>
      <c r="C24" s="458"/>
      <c r="D24" s="458"/>
    </row>
    <row r="25" spans="1:4" s="225" customFormat="1" ht="11.25" customHeight="1">
      <c r="A25" s="453" t="s">
        <v>541</v>
      </c>
      <c r="B25" s="450">
        <v>30206</v>
      </c>
      <c r="C25" s="450">
        <v>1602914</v>
      </c>
      <c r="D25" s="458"/>
    </row>
    <row r="26" spans="1:4" ht="12.75">
      <c r="A26" s="453" t="s">
        <v>542</v>
      </c>
      <c r="B26" s="450">
        <v>0</v>
      </c>
      <c r="C26" s="450"/>
      <c r="D26" s="442"/>
    </row>
    <row r="27" spans="1:4" s="228" customFormat="1" ht="12.75">
      <c r="A27" s="453" t="s">
        <v>543</v>
      </c>
      <c r="B27" s="450">
        <v>0</v>
      </c>
      <c r="C27" s="450">
        <v>1890318</v>
      </c>
      <c r="D27" s="416"/>
    </row>
    <row r="28" spans="1:4" s="228" customFormat="1" ht="11.25" customHeight="1">
      <c r="A28" s="453" t="s">
        <v>522</v>
      </c>
      <c r="B28" s="450">
        <v>937866</v>
      </c>
      <c r="C28" s="450">
        <v>838568</v>
      </c>
      <c r="D28" s="416"/>
    </row>
    <row r="29" spans="1:4" s="228" customFormat="1" ht="11.25" customHeight="1">
      <c r="A29" s="453" t="s">
        <v>544</v>
      </c>
      <c r="B29" s="450">
        <v>113114</v>
      </c>
      <c r="C29" s="450">
        <v>110144</v>
      </c>
      <c r="D29" s="416"/>
    </row>
    <row r="30" spans="1:4" s="228" customFormat="1" ht="11.25" customHeight="1">
      <c r="A30" s="453" t="s">
        <v>523</v>
      </c>
      <c r="B30" s="450">
        <v>898229</v>
      </c>
      <c r="C30" s="450">
        <v>2939341</v>
      </c>
      <c r="D30" s="416"/>
    </row>
    <row r="31" spans="1:4" s="228" customFormat="1" ht="11.25" customHeight="1">
      <c r="A31" s="453" t="s">
        <v>545</v>
      </c>
      <c r="B31" s="450">
        <v>23161382</v>
      </c>
      <c r="C31" s="450">
        <v>43799981</v>
      </c>
      <c r="D31" s="416"/>
    </row>
    <row r="32" spans="1:4" s="228" customFormat="1" ht="11.25" customHeight="1">
      <c r="A32" s="453" t="s">
        <v>549</v>
      </c>
      <c r="B32" s="450"/>
      <c r="C32" s="450"/>
      <c r="D32" s="416"/>
    </row>
    <row r="33" spans="1:4" s="228" customFormat="1" ht="11.25" customHeight="1">
      <c r="A33" s="453" t="s">
        <v>546</v>
      </c>
      <c r="B33" s="450">
        <v>498602</v>
      </c>
      <c r="C33" s="450">
        <v>5934068</v>
      </c>
      <c r="D33" s="416"/>
    </row>
    <row r="34" spans="1:4" s="228" customFormat="1" ht="11.25" customHeight="1">
      <c r="A34" s="453" t="s">
        <v>547</v>
      </c>
      <c r="B34" s="450">
        <v>0</v>
      </c>
      <c r="C34" s="416"/>
      <c r="D34" s="416"/>
    </row>
    <row r="35" spans="1:4" s="228" customFormat="1" ht="11.25" customHeight="1">
      <c r="A35" s="456" t="s">
        <v>550</v>
      </c>
      <c r="B35" s="450"/>
      <c r="C35" s="450">
        <v>3615</v>
      </c>
      <c r="D35" s="416"/>
    </row>
    <row r="36" spans="1:4" s="232" customFormat="1" ht="22.5" customHeight="1">
      <c r="A36" s="457" t="s">
        <v>366</v>
      </c>
      <c r="B36" s="410">
        <f>SUM(B4:B35)</f>
        <v>298009751</v>
      </c>
      <c r="C36" s="410">
        <f>SUM(C4:C35)</f>
        <v>316847674</v>
      </c>
      <c r="D36" s="410">
        <f>SUM(D4:D35)</f>
        <v>0</v>
      </c>
    </row>
    <row r="38" spans="1:4" s="225" customFormat="1" ht="27.75" customHeight="1">
      <c r="A38" s="235" t="s">
        <v>379</v>
      </c>
      <c r="B38" s="448">
        <v>2019</v>
      </c>
      <c r="C38" s="448" t="s">
        <v>444</v>
      </c>
      <c r="D38" s="448" t="s">
        <v>445</v>
      </c>
    </row>
    <row r="39" spans="1:4" s="451" customFormat="1" ht="11.25" customHeight="1">
      <c r="A39" s="453" t="s">
        <v>524</v>
      </c>
      <c r="B39" s="449">
        <v>23003959</v>
      </c>
      <c r="C39" s="449">
        <v>20125643</v>
      </c>
      <c r="D39" s="458"/>
    </row>
    <row r="40" spans="1:4" s="451" customFormat="1" ht="11.25" customHeight="1">
      <c r="A40" s="453" t="s">
        <v>525</v>
      </c>
      <c r="B40" s="450">
        <v>25454873</v>
      </c>
      <c r="C40" s="450">
        <v>31266593</v>
      </c>
      <c r="D40" s="458"/>
    </row>
    <row r="41" spans="1:4" s="451" customFormat="1" ht="11.25" customHeight="1">
      <c r="A41" s="453" t="s">
        <v>526</v>
      </c>
      <c r="B41" s="450">
        <v>6922416</v>
      </c>
      <c r="C41" s="450">
        <v>5129234</v>
      </c>
      <c r="D41" s="458"/>
    </row>
    <row r="42" spans="1:4" s="451" customFormat="1" ht="11.25" customHeight="1">
      <c r="A42" s="453" t="s">
        <v>527</v>
      </c>
      <c r="B42" s="450">
        <v>10325706</v>
      </c>
      <c r="C42" s="450">
        <v>9296382</v>
      </c>
      <c r="D42" s="458"/>
    </row>
    <row r="43" spans="1:4" s="451" customFormat="1" ht="11.25" customHeight="1">
      <c r="A43" s="453" t="s">
        <v>528</v>
      </c>
      <c r="B43" s="450">
        <v>6567542</v>
      </c>
      <c r="C43" s="450">
        <v>5265037</v>
      </c>
      <c r="D43" s="458"/>
    </row>
    <row r="44" spans="1:4" s="451" customFormat="1" ht="11.25" customHeight="1">
      <c r="A44" s="453" t="s">
        <v>529</v>
      </c>
      <c r="B44" s="450">
        <v>4429690</v>
      </c>
      <c r="C44" s="450">
        <v>4142344</v>
      </c>
      <c r="D44" s="458"/>
    </row>
    <row r="45" spans="1:4" s="451" customFormat="1" ht="11.25" customHeight="1">
      <c r="A45" s="453" t="s">
        <v>530</v>
      </c>
      <c r="B45" s="450">
        <v>13504817</v>
      </c>
      <c r="C45" s="450">
        <v>4202556</v>
      </c>
      <c r="D45" s="458"/>
    </row>
    <row r="46" spans="1:4" s="451" customFormat="1" ht="11.25" customHeight="1">
      <c r="A46" s="453" t="s">
        <v>519</v>
      </c>
      <c r="B46" s="450"/>
      <c r="C46" s="450">
        <v>735536</v>
      </c>
      <c r="D46" s="458"/>
    </row>
    <row r="47" spans="1:4" s="451" customFormat="1" ht="11.25" customHeight="1">
      <c r="A47" s="453" t="s">
        <v>531</v>
      </c>
      <c r="B47" s="450">
        <v>138175</v>
      </c>
      <c r="C47" s="450">
        <v>1482018</v>
      </c>
      <c r="D47" s="458"/>
    </row>
    <row r="48" spans="1:4" s="451" customFormat="1" ht="11.25" customHeight="1">
      <c r="A48" s="453" t="s">
        <v>532</v>
      </c>
      <c r="B48" s="450">
        <v>41982035</v>
      </c>
      <c r="C48" s="450">
        <v>39260282</v>
      </c>
      <c r="D48" s="458"/>
    </row>
    <row r="49" spans="1:4" s="451" customFormat="1" ht="11.25" customHeight="1">
      <c r="A49" s="453" t="s">
        <v>533</v>
      </c>
      <c r="B49" s="450">
        <v>30800</v>
      </c>
      <c r="C49" s="450">
        <v>545100</v>
      </c>
      <c r="D49" s="458"/>
    </row>
    <row r="50" spans="1:4" s="451" customFormat="1" ht="11.25" customHeight="1">
      <c r="A50" s="453" t="s">
        <v>520</v>
      </c>
      <c r="B50" s="450"/>
      <c r="C50" s="450">
        <v>1227603</v>
      </c>
      <c r="D50" s="458"/>
    </row>
    <row r="51" spans="1:4" s="451" customFormat="1" ht="11.25" customHeight="1">
      <c r="A51" s="453" t="s">
        <v>534</v>
      </c>
      <c r="B51" s="450">
        <v>994421</v>
      </c>
      <c r="C51" s="450">
        <v>63165</v>
      </c>
      <c r="D51" s="458"/>
    </row>
    <row r="52" spans="1:4" s="451" customFormat="1" ht="11.25" customHeight="1">
      <c r="A52" s="453" t="s">
        <v>535</v>
      </c>
      <c r="B52" s="450">
        <v>1041184</v>
      </c>
      <c r="C52" s="450">
        <v>443810</v>
      </c>
      <c r="D52" s="458"/>
    </row>
    <row r="53" spans="1:4" s="451" customFormat="1" ht="11.25" customHeight="1">
      <c r="A53" s="453" t="s">
        <v>536</v>
      </c>
      <c r="B53" s="450">
        <v>177980484</v>
      </c>
      <c r="C53" s="450">
        <v>191467076</v>
      </c>
      <c r="D53" s="458"/>
    </row>
    <row r="54" spans="1:4" s="451" customFormat="1" ht="11.25" customHeight="1">
      <c r="A54" s="453" t="s">
        <v>537</v>
      </c>
      <c r="B54" s="450">
        <v>2232375</v>
      </c>
      <c r="C54" s="458"/>
      <c r="D54" s="458"/>
    </row>
    <row r="55" spans="1:4" s="451" customFormat="1" ht="11.25" customHeight="1">
      <c r="A55" s="453" t="s">
        <v>538</v>
      </c>
      <c r="B55" s="450">
        <v>279683</v>
      </c>
      <c r="C55" s="450">
        <v>185626</v>
      </c>
      <c r="D55" s="458"/>
    </row>
    <row r="56" spans="1:4" s="451" customFormat="1" ht="11.25" customHeight="1">
      <c r="A56" s="453" t="s">
        <v>521</v>
      </c>
      <c r="B56" s="450">
        <v>3039760</v>
      </c>
      <c r="C56" s="450">
        <v>2416059</v>
      </c>
      <c r="D56" s="458"/>
    </row>
    <row r="57" spans="1:4" s="451" customFormat="1" ht="11.25" customHeight="1">
      <c r="A57" s="453" t="s">
        <v>539</v>
      </c>
      <c r="B57" s="450">
        <v>3845372</v>
      </c>
      <c r="C57" s="450">
        <v>4199205</v>
      </c>
      <c r="D57" s="458"/>
    </row>
    <row r="58" spans="1:4" ht="11.25" customHeight="1">
      <c r="A58" s="453" t="s">
        <v>540</v>
      </c>
      <c r="B58" s="450">
        <v>10500756</v>
      </c>
      <c r="C58" s="450">
        <v>3433755</v>
      </c>
      <c r="D58" s="442"/>
    </row>
    <row r="59" spans="1:4" ht="11.25" customHeight="1">
      <c r="A59" s="453" t="s">
        <v>548</v>
      </c>
      <c r="B59" s="450"/>
      <c r="C59" s="450">
        <v>32294</v>
      </c>
      <c r="D59" s="442"/>
    </row>
    <row r="60" spans="1:4" s="228" customFormat="1" ht="11.25" customHeight="1">
      <c r="A60" s="453" t="s">
        <v>541</v>
      </c>
      <c r="B60" s="450">
        <v>30206</v>
      </c>
      <c r="C60" s="450">
        <v>1053246</v>
      </c>
      <c r="D60" s="416"/>
    </row>
    <row r="61" spans="1:4" s="228" customFormat="1" ht="11.25" customHeight="1">
      <c r="A61" s="453" t="s">
        <v>542</v>
      </c>
      <c r="B61" s="450">
        <v>253734</v>
      </c>
      <c r="C61" s="450">
        <v>137042</v>
      </c>
      <c r="D61" s="416"/>
    </row>
    <row r="62" spans="1:4" s="228" customFormat="1" ht="11.25" customHeight="1">
      <c r="A62" s="453" t="s">
        <v>543</v>
      </c>
      <c r="B62" s="450">
        <v>5178939</v>
      </c>
      <c r="C62" s="450">
        <v>2650977</v>
      </c>
      <c r="D62" s="416"/>
    </row>
    <row r="63" spans="1:4" s="228" customFormat="1" ht="11.25" customHeight="1">
      <c r="A63" s="453" t="s">
        <v>522</v>
      </c>
      <c r="B63" s="450">
        <v>883866</v>
      </c>
      <c r="C63" s="450">
        <v>721813</v>
      </c>
      <c r="D63" s="416"/>
    </row>
    <row r="64" spans="1:4" s="228" customFormat="1" ht="11.25" customHeight="1">
      <c r="A64" s="453" t="s">
        <v>544</v>
      </c>
      <c r="B64" s="450">
        <v>113114</v>
      </c>
      <c r="C64" s="450">
        <v>109827</v>
      </c>
      <c r="D64" s="416"/>
    </row>
    <row r="65" spans="1:4" s="228" customFormat="1" ht="11.25" customHeight="1">
      <c r="A65" s="453" t="s">
        <v>523</v>
      </c>
      <c r="B65" s="450">
        <v>2604781</v>
      </c>
      <c r="C65" s="450">
        <v>2987745</v>
      </c>
      <c r="D65" s="416"/>
    </row>
    <row r="66" spans="1:4" s="228" customFormat="1" ht="11.25" customHeight="1">
      <c r="A66" s="453" t="s">
        <v>545</v>
      </c>
      <c r="B66" s="450">
        <v>30023017</v>
      </c>
      <c r="C66" s="450">
        <v>38025421</v>
      </c>
      <c r="D66" s="416"/>
    </row>
    <row r="67" spans="1:4" s="228" customFormat="1" ht="11.25" customHeight="1">
      <c r="A67" s="453" t="s">
        <v>549</v>
      </c>
      <c r="B67" s="450"/>
      <c r="C67" s="450">
        <v>217591</v>
      </c>
      <c r="D67" s="416"/>
    </row>
    <row r="68" spans="1:4" s="228" customFormat="1" ht="12.75">
      <c r="A68" s="453" t="s">
        <v>546</v>
      </c>
      <c r="B68" s="450">
        <v>4517715</v>
      </c>
      <c r="C68" s="450">
        <v>13936629</v>
      </c>
      <c r="D68" s="416"/>
    </row>
    <row r="69" spans="1:4" s="228" customFormat="1" ht="11.25" customHeight="1">
      <c r="A69" s="453" t="s">
        <v>547</v>
      </c>
      <c r="B69" s="450">
        <v>9785097</v>
      </c>
      <c r="C69" s="416"/>
      <c r="D69" s="416"/>
    </row>
    <row r="70" spans="1:4" s="228" customFormat="1" ht="11.25" customHeight="1">
      <c r="A70" s="453" t="s">
        <v>550</v>
      </c>
      <c r="B70" s="450"/>
      <c r="C70" s="450">
        <v>1838084</v>
      </c>
      <c r="D70" s="416"/>
    </row>
    <row r="71" spans="1:4" s="232" customFormat="1" ht="22.5" customHeight="1">
      <c r="A71" s="233" t="s">
        <v>366</v>
      </c>
      <c r="B71" s="410">
        <f>SUM(B39:B70)</f>
        <v>385664517</v>
      </c>
      <c r="C71" s="410">
        <f>SUM(C39:C70)</f>
        <v>386597693</v>
      </c>
      <c r="D71" s="410">
        <f>SUM(D39:D70)</f>
        <v>0</v>
      </c>
    </row>
    <row r="73" spans="1:4" s="225" customFormat="1" ht="27.75" customHeight="1">
      <c r="A73" s="235" t="s">
        <v>380</v>
      </c>
      <c r="B73" s="448">
        <v>2019</v>
      </c>
      <c r="C73" s="448" t="s">
        <v>444</v>
      </c>
      <c r="D73" s="448" t="s">
        <v>445</v>
      </c>
    </row>
    <row r="74" spans="1:4" s="451" customFormat="1" ht="11.25" customHeight="1">
      <c r="A74" s="453" t="s">
        <v>524</v>
      </c>
      <c r="B74" s="449">
        <v>21507979</v>
      </c>
      <c r="C74" s="449">
        <v>16849556</v>
      </c>
      <c r="D74" s="458"/>
    </row>
    <row r="75" spans="1:4" s="451" customFormat="1" ht="11.25" customHeight="1">
      <c r="A75" s="453" t="s">
        <v>525</v>
      </c>
      <c r="B75" s="450">
        <v>23711230</v>
      </c>
      <c r="C75" s="450">
        <v>15943901</v>
      </c>
      <c r="D75" s="458"/>
    </row>
    <row r="76" spans="1:4" s="451" customFormat="1" ht="11.25" customHeight="1">
      <c r="A76" s="453" t="s">
        <v>526</v>
      </c>
      <c r="B76" s="450">
        <v>6783629</v>
      </c>
      <c r="C76" s="450">
        <v>4145099</v>
      </c>
      <c r="D76" s="458"/>
    </row>
    <row r="77" spans="1:4" s="451" customFormat="1" ht="11.25" customHeight="1">
      <c r="A77" s="453" t="s">
        <v>527</v>
      </c>
      <c r="B77" s="450">
        <v>8227025</v>
      </c>
      <c r="C77" s="450">
        <v>5923904</v>
      </c>
      <c r="D77" s="458"/>
    </row>
    <row r="78" spans="1:4" s="451" customFormat="1" ht="11.25" customHeight="1">
      <c r="A78" s="453" t="s">
        <v>528</v>
      </c>
      <c r="B78" s="450">
        <v>5926905</v>
      </c>
      <c r="C78" s="450">
        <v>3722693</v>
      </c>
      <c r="D78" s="458"/>
    </row>
    <row r="79" spans="1:4" s="451" customFormat="1" ht="11.25" customHeight="1">
      <c r="A79" s="453" t="s">
        <v>529</v>
      </c>
      <c r="B79" s="450">
        <v>4226738</v>
      </c>
      <c r="C79" s="450">
        <v>2323933</v>
      </c>
      <c r="D79" s="458"/>
    </row>
    <row r="80" spans="1:4" s="451" customFormat="1" ht="11.25" customHeight="1">
      <c r="A80" s="453" t="s">
        <v>530</v>
      </c>
      <c r="B80" s="450">
        <v>8025066</v>
      </c>
      <c r="C80" s="450">
        <v>1768739</v>
      </c>
      <c r="D80" s="458"/>
    </row>
    <row r="81" spans="1:4" s="451" customFormat="1" ht="11.25" customHeight="1">
      <c r="A81" s="453" t="s">
        <v>519</v>
      </c>
      <c r="B81" s="450"/>
      <c r="C81" s="450">
        <v>234570</v>
      </c>
      <c r="D81" s="458"/>
    </row>
    <row r="82" spans="1:4" s="451" customFormat="1" ht="11.25" customHeight="1">
      <c r="A82" s="453" t="s">
        <v>531</v>
      </c>
      <c r="B82" s="450">
        <v>57802</v>
      </c>
      <c r="C82" s="450">
        <v>54004</v>
      </c>
      <c r="D82" s="458"/>
    </row>
    <row r="83" spans="1:4" s="451" customFormat="1" ht="11.25" customHeight="1">
      <c r="A83" s="453" t="s">
        <v>532</v>
      </c>
      <c r="B83" s="450">
        <v>9667406</v>
      </c>
      <c r="C83" s="450">
        <v>1794898</v>
      </c>
      <c r="D83" s="458"/>
    </row>
    <row r="84" spans="1:4" s="451" customFormat="1" ht="11.25" customHeight="1">
      <c r="A84" s="453" t="s">
        <v>533</v>
      </c>
      <c r="B84" s="450">
        <v>30800</v>
      </c>
      <c r="C84" s="450">
        <v>139005</v>
      </c>
      <c r="D84" s="458"/>
    </row>
    <row r="85" spans="1:4" s="451" customFormat="1" ht="11.25" customHeight="1">
      <c r="A85" s="453" t="s">
        <v>534</v>
      </c>
      <c r="B85" s="450">
        <v>992233</v>
      </c>
      <c r="C85" s="450">
        <v>638131</v>
      </c>
      <c r="D85" s="458"/>
    </row>
    <row r="86" spans="1:4" s="451" customFormat="1" ht="11.25" customHeight="1">
      <c r="A86" s="453" t="s">
        <v>520</v>
      </c>
      <c r="B86" s="450"/>
      <c r="C86" s="450"/>
      <c r="D86" s="458"/>
    </row>
    <row r="87" spans="1:4" s="451" customFormat="1" ht="11.25" customHeight="1">
      <c r="A87" s="453" t="s">
        <v>535</v>
      </c>
      <c r="B87" s="450">
        <v>792903</v>
      </c>
      <c r="C87" s="450">
        <v>194384</v>
      </c>
      <c r="D87" s="458"/>
    </row>
    <row r="88" spans="1:4" s="451" customFormat="1" ht="11.25" customHeight="1">
      <c r="A88" s="453" t="s">
        <v>536</v>
      </c>
      <c r="B88" s="450">
        <v>162803573</v>
      </c>
      <c r="C88" s="450">
        <v>117478119</v>
      </c>
      <c r="D88" s="458"/>
    </row>
    <row r="89" spans="1:4" s="451" customFormat="1" ht="11.25" customHeight="1">
      <c r="A89" s="453" t="s">
        <v>537</v>
      </c>
      <c r="B89" s="450">
        <v>1115397</v>
      </c>
      <c r="C89" s="458"/>
      <c r="D89" s="458"/>
    </row>
    <row r="90" spans="1:4" s="451" customFormat="1" ht="11.25" customHeight="1">
      <c r="A90" s="453" t="s">
        <v>538</v>
      </c>
      <c r="B90" s="450">
        <v>238357</v>
      </c>
      <c r="C90" s="450">
        <v>119584</v>
      </c>
      <c r="D90" s="458"/>
    </row>
    <row r="91" spans="1:4" s="451" customFormat="1" ht="11.25" customHeight="1">
      <c r="A91" s="453" t="s">
        <v>521</v>
      </c>
      <c r="B91" s="450">
        <v>2824441</v>
      </c>
      <c r="C91" s="450">
        <v>1132216</v>
      </c>
      <c r="D91" s="458"/>
    </row>
    <row r="92" spans="1:4" s="451" customFormat="1" ht="11.25" customHeight="1">
      <c r="A92" s="453" t="s">
        <v>539</v>
      </c>
      <c r="B92" s="450">
        <v>3766058</v>
      </c>
      <c r="C92" s="450">
        <v>3355356</v>
      </c>
      <c r="D92" s="458"/>
    </row>
    <row r="93" spans="1:4" s="451" customFormat="1" ht="11.25" customHeight="1">
      <c r="A93" s="453" t="s">
        <v>540</v>
      </c>
      <c r="B93" s="450">
        <v>9566410</v>
      </c>
      <c r="C93" s="450">
        <v>2324301</v>
      </c>
      <c r="D93" s="458"/>
    </row>
    <row r="94" spans="1:4" s="451" customFormat="1" ht="11.25" customHeight="1">
      <c r="A94" s="453" t="s">
        <v>548</v>
      </c>
      <c r="B94" s="450"/>
      <c r="C94" s="450">
        <v>15500</v>
      </c>
      <c r="D94" s="458"/>
    </row>
    <row r="95" spans="1:4" ht="12.75">
      <c r="A95" s="453" t="s">
        <v>541</v>
      </c>
      <c r="B95" s="450">
        <v>29906</v>
      </c>
      <c r="C95" s="450">
        <v>449115</v>
      </c>
      <c r="D95" s="442"/>
    </row>
    <row r="96" spans="1:4" s="228" customFormat="1" ht="12.75">
      <c r="A96" s="453" t="s">
        <v>542</v>
      </c>
      <c r="B96" s="450">
        <v>202476</v>
      </c>
      <c r="C96" s="450">
        <v>94925</v>
      </c>
      <c r="D96" s="416"/>
    </row>
    <row r="97" spans="1:4" s="228" customFormat="1" ht="12.75">
      <c r="A97" s="453" t="s">
        <v>543</v>
      </c>
      <c r="B97" s="450">
        <v>205705</v>
      </c>
      <c r="C97" s="450">
        <v>210984</v>
      </c>
      <c r="D97" s="416"/>
    </row>
    <row r="98" spans="1:4" s="228" customFormat="1" ht="11.25" customHeight="1">
      <c r="A98" s="453" t="s">
        <v>522</v>
      </c>
      <c r="B98" s="450">
        <v>876340</v>
      </c>
      <c r="C98" s="450">
        <v>341999</v>
      </c>
      <c r="D98" s="416"/>
    </row>
    <row r="99" spans="1:4" s="228" customFormat="1" ht="11.25" customHeight="1">
      <c r="A99" s="453" t="s">
        <v>544</v>
      </c>
      <c r="B99" s="450">
        <v>106270</v>
      </c>
      <c r="C99" s="450">
        <v>91848</v>
      </c>
      <c r="D99" s="416"/>
    </row>
    <row r="100" spans="1:4" s="228" customFormat="1" ht="11.25" customHeight="1">
      <c r="A100" s="453" t="s">
        <v>523</v>
      </c>
      <c r="B100" s="450">
        <v>2200166</v>
      </c>
      <c r="C100" s="450">
        <v>1614202</v>
      </c>
      <c r="D100" s="416"/>
    </row>
    <row r="101" spans="1:4" s="228" customFormat="1" ht="11.25" customHeight="1">
      <c r="A101" s="453" t="s">
        <v>545</v>
      </c>
      <c r="B101" s="450">
        <v>14190921</v>
      </c>
      <c r="C101" s="450">
        <v>5665602</v>
      </c>
      <c r="D101" s="416"/>
    </row>
    <row r="102" spans="1:4" s="228" customFormat="1" ht="11.25" customHeight="1">
      <c r="A102" s="453" t="s">
        <v>549</v>
      </c>
      <c r="B102" s="450"/>
      <c r="C102" s="450">
        <v>10026</v>
      </c>
      <c r="D102" s="416"/>
    </row>
    <row r="103" spans="1:4" s="228" customFormat="1" ht="11.25" customHeight="1">
      <c r="A103" s="453" t="s">
        <v>546</v>
      </c>
      <c r="B103" s="450">
        <v>2559800</v>
      </c>
      <c r="C103" s="450">
        <v>5390138</v>
      </c>
      <c r="D103" s="416"/>
    </row>
    <row r="104" spans="1:4" s="228" customFormat="1" ht="11.25" customHeight="1">
      <c r="A104" s="454" t="s">
        <v>547</v>
      </c>
      <c r="B104" s="450">
        <v>9455030</v>
      </c>
      <c r="C104" s="416"/>
      <c r="D104" s="416"/>
    </row>
    <row r="105" spans="1:4" s="228" customFormat="1" ht="11.25" customHeight="1">
      <c r="A105" s="454" t="s">
        <v>550</v>
      </c>
      <c r="B105" s="450"/>
      <c r="C105" s="450">
        <v>1051334</v>
      </c>
      <c r="D105" s="416"/>
    </row>
    <row r="106" spans="1:4" s="232" customFormat="1" ht="22.5" customHeight="1">
      <c r="A106" s="233" t="s">
        <v>366</v>
      </c>
      <c r="B106" s="450"/>
      <c r="C106" s="410"/>
      <c r="D106" s="410"/>
    </row>
    <row r="107" spans="1:2" ht="13.5" thickBot="1">
      <c r="A107" s="404" t="s">
        <v>446</v>
      </c>
      <c r="B107" s="452"/>
    </row>
    <row r="108" ht="12.75">
      <c r="A108" s="404" t="s">
        <v>447</v>
      </c>
    </row>
    <row r="128" ht="13.5" thickBot="1"/>
    <row r="129" spans="1:2" ht="13.5" thickBot="1">
      <c r="A129" s="443" t="s">
        <v>524</v>
      </c>
      <c r="B129" s="444">
        <v>17698939</v>
      </c>
    </row>
    <row r="130" spans="1:2" ht="13.5" thickBot="1">
      <c r="A130" s="443" t="s">
        <v>525</v>
      </c>
      <c r="B130" s="445">
        <v>25106436</v>
      </c>
    </row>
    <row r="131" spans="1:2" ht="13.5" thickBot="1">
      <c r="A131" s="443" t="s">
        <v>526</v>
      </c>
      <c r="B131" s="445">
        <v>6775385</v>
      </c>
    </row>
    <row r="132" spans="1:2" ht="13.5" thickBot="1">
      <c r="A132" s="443" t="s">
        <v>527</v>
      </c>
      <c r="B132" s="445">
        <v>7305141</v>
      </c>
    </row>
    <row r="133" spans="1:2" ht="13.5" thickBot="1">
      <c r="A133" s="443" t="s">
        <v>528</v>
      </c>
      <c r="B133" s="445">
        <v>4603508</v>
      </c>
    </row>
    <row r="134" spans="1:2" ht="13.5" thickBot="1">
      <c r="A134" s="443" t="s">
        <v>529</v>
      </c>
      <c r="B134" s="445">
        <v>4344223</v>
      </c>
    </row>
    <row r="135" spans="1:2" ht="13.5" thickBot="1">
      <c r="A135" s="443" t="s">
        <v>530</v>
      </c>
      <c r="B135" s="445">
        <v>6116842</v>
      </c>
    </row>
    <row r="136" spans="1:2" ht="23.25" thickBot="1">
      <c r="A136" s="443" t="s">
        <v>531</v>
      </c>
      <c r="B136" s="446">
        <v>0</v>
      </c>
    </row>
    <row r="137" spans="1:2" ht="23.25" thickBot="1">
      <c r="A137" s="443" t="s">
        <v>532</v>
      </c>
      <c r="B137" s="445">
        <v>6013868</v>
      </c>
    </row>
    <row r="138" spans="1:2" ht="23.25" thickBot="1">
      <c r="A138" s="443" t="s">
        <v>533</v>
      </c>
      <c r="B138" s="446">
        <v>0</v>
      </c>
    </row>
    <row r="139" spans="1:2" ht="13.5" thickBot="1">
      <c r="A139" s="443" t="s">
        <v>534</v>
      </c>
      <c r="B139" s="445">
        <v>987595</v>
      </c>
    </row>
    <row r="140" spans="1:2" ht="13.5" thickBot="1">
      <c r="A140" s="443" t="s">
        <v>535</v>
      </c>
      <c r="B140" s="445">
        <v>270099</v>
      </c>
    </row>
    <row r="141" spans="1:2" ht="23.25" thickBot="1">
      <c r="A141" s="443" t="s">
        <v>536</v>
      </c>
      <c r="B141" s="445">
        <v>179818537</v>
      </c>
    </row>
    <row r="142" spans="1:2" ht="23.25" thickBot="1">
      <c r="A142" s="443" t="s">
        <v>537</v>
      </c>
      <c r="B142" s="445">
        <v>100718</v>
      </c>
    </row>
    <row r="143" spans="1:2" ht="13.5" thickBot="1">
      <c r="A143" s="443" t="s">
        <v>538</v>
      </c>
      <c r="B143" s="445">
        <v>274697</v>
      </c>
    </row>
    <row r="144" spans="1:2" ht="13.5" thickBot="1">
      <c r="A144" s="443" t="s">
        <v>521</v>
      </c>
      <c r="B144" s="445">
        <v>2062036</v>
      </c>
    </row>
    <row r="145" spans="1:2" ht="23.25" thickBot="1">
      <c r="A145" s="443" t="s">
        <v>539</v>
      </c>
      <c r="B145" s="445">
        <v>3376899</v>
      </c>
    </row>
    <row r="146" spans="1:2" ht="23.25" thickBot="1">
      <c r="A146" s="443" t="s">
        <v>540</v>
      </c>
      <c r="B146" s="445">
        <v>7515429</v>
      </c>
    </row>
    <row r="147" spans="1:2" ht="13.5" thickBot="1">
      <c r="A147" s="443" t="s">
        <v>541</v>
      </c>
      <c r="B147" s="445">
        <v>30206</v>
      </c>
    </row>
    <row r="148" spans="1:2" ht="13.5" thickBot="1">
      <c r="A148" s="443" t="s">
        <v>542</v>
      </c>
      <c r="B148" s="446">
        <v>0</v>
      </c>
    </row>
    <row r="149" spans="1:2" ht="13.5" thickBot="1">
      <c r="A149" s="443" t="s">
        <v>543</v>
      </c>
      <c r="B149" s="446">
        <v>0</v>
      </c>
    </row>
    <row r="150" spans="1:2" ht="23.25" thickBot="1">
      <c r="A150" s="443" t="s">
        <v>522</v>
      </c>
      <c r="B150" s="445">
        <v>937866</v>
      </c>
    </row>
    <row r="151" spans="1:2" ht="23.25" thickBot="1">
      <c r="A151" s="443" t="s">
        <v>544</v>
      </c>
      <c r="B151" s="445">
        <v>113114</v>
      </c>
    </row>
    <row r="152" spans="1:2" ht="13.5" thickBot="1">
      <c r="A152" s="443" t="s">
        <v>523</v>
      </c>
      <c r="B152" s="445">
        <v>898229</v>
      </c>
    </row>
    <row r="153" spans="1:2" ht="23.25" thickBot="1">
      <c r="A153" s="443" t="s">
        <v>545</v>
      </c>
      <c r="B153" s="445">
        <v>23161382</v>
      </c>
    </row>
    <row r="154" spans="1:2" ht="13.5" thickBot="1">
      <c r="A154" s="443" t="s">
        <v>546</v>
      </c>
      <c r="B154" s="445">
        <v>498602</v>
      </c>
    </row>
    <row r="155" spans="1:2" ht="23.25" thickBot="1">
      <c r="A155" s="443" t="s">
        <v>547</v>
      </c>
      <c r="B155" s="446">
        <v>0</v>
      </c>
    </row>
  </sheetData>
  <sheetProtection/>
  <printOptions/>
  <pageMargins left="0.46875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&amp;C&amp;"Arial,Negrita"&amp;18PROYECTO DE PRESUPUESTO 2021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51"/>
  <sheetViews>
    <sheetView view="pageLayout" zoomScale="90" zoomScaleSheetLayoutView="70" zoomScalePageLayoutView="90" workbookViewId="0" topLeftCell="A1">
      <selection activeCell="M21" sqref="M21"/>
    </sheetView>
  </sheetViews>
  <sheetFormatPr defaultColWidth="11.28125" defaultRowHeight="12.75"/>
  <cols>
    <col min="1" max="1" width="30.7109375" style="193" customWidth="1"/>
    <col min="2" max="3" width="10.00390625" style="193" customWidth="1"/>
    <col min="4" max="5" width="8.7109375" style="234" customWidth="1"/>
    <col min="6" max="14" width="8.7109375" style="193" customWidth="1"/>
    <col min="15" max="16384" width="11.28125" style="193" customWidth="1"/>
  </cols>
  <sheetData>
    <row r="1" spans="1:14" s="189" customFormat="1" ht="14.25" customHeight="1">
      <c r="A1" s="317" t="s">
        <v>451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spans="1:14" s="192" customFormat="1" ht="12" thickBot="1">
      <c r="A2" s="183" t="s">
        <v>187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94" customFormat="1" ht="12.75" customHeight="1" thickBot="1">
      <c r="A3" s="515" t="s">
        <v>229</v>
      </c>
      <c r="B3" s="513" t="s">
        <v>262</v>
      </c>
      <c r="C3" s="514"/>
      <c r="D3" s="514"/>
      <c r="E3" s="514"/>
      <c r="F3" s="510" t="s">
        <v>263</v>
      </c>
      <c r="G3" s="511"/>
      <c r="H3" s="512"/>
      <c r="I3" s="510" t="s">
        <v>261</v>
      </c>
      <c r="J3" s="511"/>
      <c r="K3" s="511"/>
      <c r="L3" s="511"/>
      <c r="M3" s="511"/>
      <c r="N3" s="512"/>
    </row>
    <row r="4" spans="1:14" s="209" customFormat="1" ht="84.75" customHeight="1" thickBot="1">
      <c r="A4" s="516"/>
      <c r="B4" s="319">
        <v>2019</v>
      </c>
      <c r="C4" s="320">
        <v>2020</v>
      </c>
      <c r="D4" s="320" t="s">
        <v>452</v>
      </c>
      <c r="E4" s="322" t="s">
        <v>453</v>
      </c>
      <c r="F4" s="319">
        <v>2019</v>
      </c>
      <c r="G4" s="320">
        <v>2020</v>
      </c>
      <c r="H4" s="320" t="s">
        <v>452</v>
      </c>
      <c r="I4" s="319">
        <v>2019</v>
      </c>
      <c r="J4" s="320" t="s">
        <v>444</v>
      </c>
      <c r="K4" s="320" t="s">
        <v>452</v>
      </c>
      <c r="L4" s="321" t="s">
        <v>454</v>
      </c>
      <c r="M4" s="321" t="s">
        <v>453</v>
      </c>
      <c r="N4" s="322" t="s">
        <v>455</v>
      </c>
    </row>
    <row r="5" spans="1:14" ht="11.25">
      <c r="A5" s="323"/>
      <c r="B5" s="324"/>
      <c r="C5" s="325"/>
      <c r="D5" s="325"/>
      <c r="E5" s="326"/>
      <c r="F5" s="324"/>
      <c r="G5" s="325"/>
      <c r="H5" s="327"/>
      <c r="I5" s="324"/>
      <c r="J5" s="325"/>
      <c r="K5" s="327"/>
      <c r="L5" s="326"/>
      <c r="M5" s="326"/>
      <c r="N5" s="327"/>
    </row>
    <row r="6" spans="1:14" ht="22.5">
      <c r="A6" s="328" t="s">
        <v>260</v>
      </c>
      <c r="B6" s="329"/>
      <c r="C6" s="330"/>
      <c r="D6" s="330"/>
      <c r="E6" s="331"/>
      <c r="F6" s="329"/>
      <c r="G6" s="330"/>
      <c r="H6" s="332"/>
      <c r="I6" s="329"/>
      <c r="J6" s="330"/>
      <c r="K6" s="332"/>
      <c r="L6" s="331"/>
      <c r="M6" s="331"/>
      <c r="N6" s="332"/>
    </row>
    <row r="7" spans="1:14" ht="11.25">
      <c r="A7" s="333" t="s">
        <v>230</v>
      </c>
      <c r="B7" s="334"/>
      <c r="C7" s="335"/>
      <c r="D7" s="335"/>
      <c r="E7" s="336"/>
      <c r="F7" s="334"/>
      <c r="G7" s="335"/>
      <c r="H7" s="337"/>
      <c r="I7" s="334"/>
      <c r="J7" s="335"/>
      <c r="K7" s="337"/>
      <c r="L7" s="336"/>
      <c r="M7" s="336"/>
      <c r="N7" s="337"/>
    </row>
    <row r="8" spans="1:14" s="194" customFormat="1" ht="11.25">
      <c r="A8" s="338"/>
      <c r="B8" s="334"/>
      <c r="C8" s="335"/>
      <c r="D8" s="335"/>
      <c r="E8" s="336"/>
      <c r="F8" s="334"/>
      <c r="G8" s="335"/>
      <c r="H8" s="337"/>
      <c r="I8" s="334"/>
      <c r="J8" s="335"/>
      <c r="K8" s="337"/>
      <c r="L8" s="336"/>
      <c r="M8" s="336"/>
      <c r="N8" s="337"/>
    </row>
    <row r="9" spans="1:14" ht="11.25">
      <c r="A9" s="328" t="s">
        <v>235</v>
      </c>
      <c r="B9" s="334"/>
      <c r="C9" s="335"/>
      <c r="D9" s="335"/>
      <c r="E9" s="336"/>
      <c r="F9" s="334"/>
      <c r="G9" s="335"/>
      <c r="H9" s="337"/>
      <c r="I9" s="334"/>
      <c r="J9" s="335"/>
      <c r="K9" s="337"/>
      <c r="L9" s="336"/>
      <c r="M9" s="336"/>
      <c r="N9" s="337"/>
    </row>
    <row r="10" spans="1:14" ht="11.25">
      <c r="A10" s="339" t="s">
        <v>231</v>
      </c>
      <c r="B10" s="334">
        <v>192768</v>
      </c>
      <c r="C10" s="335">
        <v>135518</v>
      </c>
      <c r="D10" s="335">
        <f>+C10-B10</f>
        <v>-57250</v>
      </c>
      <c r="E10" s="335">
        <v>163206</v>
      </c>
      <c r="F10" s="334">
        <v>1171400</v>
      </c>
      <c r="G10" s="335">
        <v>205518</v>
      </c>
      <c r="H10" s="337">
        <f>+G10-F10</f>
        <v>-965882</v>
      </c>
      <c r="I10" s="334"/>
      <c r="J10" s="335"/>
      <c r="K10" s="337"/>
      <c r="L10" s="336"/>
      <c r="M10" s="336"/>
      <c r="N10" s="337"/>
    </row>
    <row r="11" spans="1:14" ht="11.25">
      <c r="A11" s="339" t="s">
        <v>232</v>
      </c>
      <c r="B11" s="334">
        <v>7490017</v>
      </c>
      <c r="C11" s="335">
        <v>7035491</v>
      </c>
      <c r="D11" s="335">
        <f>+C11-B11</f>
        <v>-454526</v>
      </c>
      <c r="E11" s="336">
        <v>7594270</v>
      </c>
      <c r="F11" s="334">
        <v>9379768</v>
      </c>
      <c r="G11" s="335">
        <v>8294937</v>
      </c>
      <c r="H11" s="337">
        <f>+G11-F11</f>
        <v>-1084831</v>
      </c>
      <c r="I11" s="334"/>
      <c r="J11" s="335"/>
      <c r="K11" s="337"/>
      <c r="L11" s="336"/>
      <c r="M11" s="336"/>
      <c r="N11" s="337"/>
    </row>
    <row r="12" spans="1:14" ht="11.25">
      <c r="A12" s="339" t="s">
        <v>233</v>
      </c>
      <c r="B12" s="334"/>
      <c r="C12" s="335"/>
      <c r="D12" s="335"/>
      <c r="E12" s="336"/>
      <c r="F12" s="334"/>
      <c r="G12" s="335"/>
      <c r="H12" s="337"/>
      <c r="I12" s="334"/>
      <c r="J12" s="335"/>
      <c r="K12" s="337"/>
      <c r="L12" s="336"/>
      <c r="M12" s="336"/>
      <c r="N12" s="337"/>
    </row>
    <row r="13" spans="1:14" ht="11.25">
      <c r="A13" s="339" t="s">
        <v>234</v>
      </c>
      <c r="B13" s="334"/>
      <c r="C13" s="335"/>
      <c r="D13" s="335"/>
      <c r="E13" s="336"/>
      <c r="F13" s="334"/>
      <c r="G13" s="335"/>
      <c r="H13" s="337"/>
      <c r="I13" s="334"/>
      <c r="J13" s="335"/>
      <c r="K13" s="337"/>
      <c r="L13" s="336"/>
      <c r="M13" s="336"/>
      <c r="N13" s="337"/>
    </row>
    <row r="14" spans="1:14" ht="11.25">
      <c r="A14" s="339"/>
      <c r="B14" s="329"/>
      <c r="C14" s="330"/>
      <c r="D14" s="330"/>
      <c r="E14" s="331"/>
      <c r="F14" s="329"/>
      <c r="G14" s="330"/>
      <c r="H14" s="332"/>
      <c r="I14" s="329"/>
      <c r="J14" s="330"/>
      <c r="K14" s="332"/>
      <c r="L14" s="331"/>
      <c r="M14" s="331"/>
      <c r="N14" s="332"/>
    </row>
    <row r="15" spans="1:14" ht="11.25">
      <c r="A15" s="328" t="s">
        <v>254</v>
      </c>
      <c r="B15" s="334"/>
      <c r="C15" s="335"/>
      <c r="D15" s="335"/>
      <c r="E15" s="336"/>
      <c r="F15" s="334"/>
      <c r="G15" s="335"/>
      <c r="H15" s="337"/>
      <c r="I15" s="334"/>
      <c r="J15" s="335"/>
      <c r="K15" s="337"/>
      <c r="L15" s="336"/>
      <c r="M15" s="336"/>
      <c r="N15" s="337"/>
    </row>
    <row r="16" spans="1:14" ht="11.25">
      <c r="A16" s="339" t="s">
        <v>236</v>
      </c>
      <c r="B16" s="334">
        <v>13719271</v>
      </c>
      <c r="C16" s="335">
        <v>15086144</v>
      </c>
      <c r="D16" s="335">
        <f>+C16-B16</f>
        <v>1366873</v>
      </c>
      <c r="E16" s="336">
        <v>16162584</v>
      </c>
      <c r="F16" s="334">
        <v>17284882</v>
      </c>
      <c r="G16" s="335">
        <v>16489295</v>
      </c>
      <c r="H16" s="337">
        <f>+G16-F16</f>
        <v>-795587</v>
      </c>
      <c r="I16" s="334"/>
      <c r="J16" s="335"/>
      <c r="K16" s="337"/>
      <c r="L16" s="336"/>
      <c r="M16" s="336"/>
      <c r="N16" s="337"/>
    </row>
    <row r="17" spans="1:14" ht="11.25">
      <c r="A17" s="339" t="s">
        <v>237</v>
      </c>
      <c r="B17" s="334"/>
      <c r="C17" s="335"/>
      <c r="D17" s="335"/>
      <c r="E17" s="336"/>
      <c r="F17" s="334"/>
      <c r="G17" s="335"/>
      <c r="H17" s="337"/>
      <c r="I17" s="334"/>
      <c r="J17" s="335"/>
      <c r="K17" s="337"/>
      <c r="L17" s="336"/>
      <c r="M17" s="336"/>
      <c r="N17" s="337"/>
    </row>
    <row r="18" spans="1:14" ht="11.25">
      <c r="A18" s="339" t="s">
        <v>238</v>
      </c>
      <c r="B18" s="334"/>
      <c r="C18" s="335"/>
      <c r="D18" s="335"/>
      <c r="E18" s="336"/>
      <c r="F18" s="334"/>
      <c r="G18" s="335"/>
      <c r="H18" s="337"/>
      <c r="I18" s="334"/>
      <c r="J18" s="335"/>
      <c r="K18" s="337"/>
      <c r="L18" s="336"/>
      <c r="M18" s="336"/>
      <c r="N18" s="337"/>
    </row>
    <row r="19" spans="1:14" ht="11.25">
      <c r="A19" s="339" t="s">
        <v>239</v>
      </c>
      <c r="B19" s="334"/>
      <c r="C19" s="335"/>
      <c r="D19" s="335"/>
      <c r="E19" s="336"/>
      <c r="F19" s="334"/>
      <c r="G19" s="335"/>
      <c r="H19" s="337"/>
      <c r="I19" s="334"/>
      <c r="J19" s="335"/>
      <c r="K19" s="337"/>
      <c r="L19" s="336"/>
      <c r="M19" s="336"/>
      <c r="N19" s="337"/>
    </row>
    <row r="20" spans="1:14" ht="22.5">
      <c r="A20" s="339" t="s">
        <v>240</v>
      </c>
      <c r="B20" s="334"/>
      <c r="C20" s="335"/>
      <c r="D20" s="335"/>
      <c r="E20" s="336"/>
      <c r="F20" s="334"/>
      <c r="G20" s="335"/>
      <c r="H20" s="337"/>
      <c r="I20" s="334"/>
      <c r="J20" s="335"/>
      <c r="K20" s="337"/>
      <c r="L20" s="336"/>
      <c r="M20" s="336"/>
      <c r="N20" s="337"/>
    </row>
    <row r="21" spans="1:14" ht="11.25">
      <c r="A21" s="340"/>
      <c r="B21" s="334"/>
      <c r="C21" s="335"/>
      <c r="D21" s="335"/>
      <c r="E21" s="336"/>
      <c r="F21" s="334"/>
      <c r="G21" s="335"/>
      <c r="H21" s="337"/>
      <c r="I21" s="334"/>
      <c r="J21" s="335"/>
      <c r="K21" s="337"/>
      <c r="L21" s="336"/>
      <c r="M21" s="336"/>
      <c r="N21" s="337"/>
    </row>
    <row r="22" spans="1:14" ht="11.25">
      <c r="A22" s="341" t="s">
        <v>255</v>
      </c>
      <c r="B22" s="334"/>
      <c r="C22" s="335"/>
      <c r="D22" s="335"/>
      <c r="E22" s="336"/>
      <c r="F22" s="334"/>
      <c r="G22" s="335"/>
      <c r="H22" s="337"/>
      <c r="I22" s="334"/>
      <c r="J22" s="335"/>
      <c r="K22" s="337"/>
      <c r="L22" s="336"/>
      <c r="M22" s="336"/>
      <c r="N22" s="337"/>
    </row>
    <row r="23" spans="1:14" ht="11.25">
      <c r="A23" s="339" t="s">
        <v>241</v>
      </c>
      <c r="B23" s="334">
        <v>6985771</v>
      </c>
      <c r="C23" s="335">
        <v>7296864</v>
      </c>
      <c r="D23" s="335">
        <f>B23-C23</f>
        <v>-311093</v>
      </c>
      <c r="E23" s="336"/>
      <c r="F23" s="334">
        <v>8201287</v>
      </c>
      <c r="G23" s="335">
        <v>8189720</v>
      </c>
      <c r="H23" s="337">
        <f>F23-G23</f>
        <v>11567</v>
      </c>
      <c r="I23" s="334"/>
      <c r="J23" s="335"/>
      <c r="K23" s="337"/>
      <c r="L23" s="336"/>
      <c r="M23" s="336"/>
      <c r="N23" s="337"/>
    </row>
    <row r="24" spans="1:14" ht="11.25">
      <c r="A24" s="339" t="s">
        <v>242</v>
      </c>
      <c r="B24" s="334"/>
      <c r="C24" s="335"/>
      <c r="D24" s="335"/>
      <c r="E24" s="336"/>
      <c r="F24" s="334"/>
      <c r="G24" s="335"/>
      <c r="H24" s="337"/>
      <c r="I24" s="334"/>
      <c r="J24" s="335"/>
      <c r="K24" s="337"/>
      <c r="L24" s="336"/>
      <c r="M24" s="336"/>
      <c r="N24" s="337"/>
    </row>
    <row r="25" spans="1:14" ht="11.25">
      <c r="A25" s="339" t="s">
        <v>243</v>
      </c>
      <c r="B25" s="334"/>
      <c r="C25" s="335"/>
      <c r="D25" s="335"/>
      <c r="E25" s="336"/>
      <c r="F25" s="334"/>
      <c r="G25" s="335"/>
      <c r="H25" s="337"/>
      <c r="I25" s="334"/>
      <c r="J25" s="335"/>
      <c r="K25" s="337"/>
      <c r="L25" s="336"/>
      <c r="M25" s="336"/>
      <c r="N25" s="337"/>
    </row>
    <row r="26" spans="1:14" ht="11.25">
      <c r="A26" s="339"/>
      <c r="B26" s="334"/>
      <c r="C26" s="335"/>
      <c r="D26" s="335"/>
      <c r="E26" s="336"/>
      <c r="F26" s="334"/>
      <c r="G26" s="335"/>
      <c r="H26" s="337"/>
      <c r="I26" s="334"/>
      <c r="J26" s="335"/>
      <c r="K26" s="337"/>
      <c r="L26" s="336"/>
      <c r="M26" s="336"/>
      <c r="N26" s="337"/>
    </row>
    <row r="27" spans="1:14" ht="11.25">
      <c r="A27" s="341" t="s">
        <v>256</v>
      </c>
      <c r="B27" s="334">
        <v>112320</v>
      </c>
      <c r="C27" s="335">
        <v>103796</v>
      </c>
      <c r="D27" s="335">
        <f>B27-C27</f>
        <v>8524</v>
      </c>
      <c r="E27" s="336"/>
      <c r="F27" s="334">
        <v>106625</v>
      </c>
      <c r="G27" s="335">
        <v>41269</v>
      </c>
      <c r="H27" s="337">
        <f>F27-G27</f>
        <v>65356</v>
      </c>
      <c r="I27" s="334"/>
      <c r="J27" s="335"/>
      <c r="K27" s="337"/>
      <c r="L27" s="336"/>
      <c r="M27" s="336"/>
      <c r="N27" s="337"/>
    </row>
    <row r="28" spans="1:14" ht="11.25">
      <c r="A28" s="339" t="s">
        <v>244</v>
      </c>
      <c r="B28" s="334">
        <v>10470893</v>
      </c>
      <c r="C28" s="335">
        <v>10757265</v>
      </c>
      <c r="D28" s="335">
        <f>B28-C28</f>
        <v>-286372</v>
      </c>
      <c r="E28" s="336"/>
      <c r="F28" s="334">
        <v>12300104</v>
      </c>
      <c r="G28" s="335">
        <v>12187975</v>
      </c>
      <c r="H28" s="337">
        <f>F28-G28</f>
        <v>112129</v>
      </c>
      <c r="I28" s="334"/>
      <c r="J28" s="335"/>
      <c r="K28" s="337"/>
      <c r="L28" s="336"/>
      <c r="M28" s="336"/>
      <c r="N28" s="337"/>
    </row>
    <row r="29" spans="1:14" ht="11.25">
      <c r="A29" s="339" t="s">
        <v>242</v>
      </c>
      <c r="B29" s="334"/>
      <c r="C29" s="335"/>
      <c r="D29" s="335"/>
      <c r="E29" s="336"/>
      <c r="F29" s="334"/>
      <c r="G29" s="335"/>
      <c r="H29" s="337"/>
      <c r="I29" s="334"/>
      <c r="J29" s="335"/>
      <c r="K29" s="337"/>
      <c r="L29" s="336"/>
      <c r="M29" s="336"/>
      <c r="N29" s="337"/>
    </row>
    <row r="30" spans="1:14" ht="11.25">
      <c r="A30" s="339"/>
      <c r="B30" s="334"/>
      <c r="C30" s="335"/>
      <c r="D30" s="335"/>
      <c r="E30" s="336"/>
      <c r="F30" s="334"/>
      <c r="G30" s="335"/>
      <c r="H30" s="337"/>
      <c r="I30" s="334"/>
      <c r="J30" s="335"/>
      <c r="K30" s="337"/>
      <c r="L30" s="336"/>
      <c r="M30" s="336"/>
      <c r="N30" s="337"/>
    </row>
    <row r="31" spans="1:14" ht="11.25">
      <c r="A31" s="341" t="s">
        <v>257</v>
      </c>
      <c r="B31" s="334"/>
      <c r="C31" s="335"/>
      <c r="D31" s="335"/>
      <c r="E31" s="336"/>
      <c r="F31" s="334"/>
      <c r="G31" s="335"/>
      <c r="H31" s="337"/>
      <c r="I31" s="334"/>
      <c r="J31" s="335"/>
      <c r="K31" s="337"/>
      <c r="L31" s="336"/>
      <c r="M31" s="336"/>
      <c r="N31" s="337"/>
    </row>
    <row r="32" spans="1:14" ht="11.25">
      <c r="A32" s="339" t="s">
        <v>245</v>
      </c>
      <c r="B32" s="334"/>
      <c r="C32" s="335"/>
      <c r="D32" s="335"/>
      <c r="E32" s="336"/>
      <c r="F32" s="334"/>
      <c r="G32" s="335"/>
      <c r="H32" s="337"/>
      <c r="I32" s="334"/>
      <c r="J32" s="335"/>
      <c r="K32" s="337"/>
      <c r="L32" s="336"/>
      <c r="M32" s="336"/>
      <c r="N32" s="337"/>
    </row>
    <row r="33" spans="1:14" ht="11.25">
      <c r="A33" s="339" t="s">
        <v>243</v>
      </c>
      <c r="B33" s="459">
        <v>9341320</v>
      </c>
      <c r="C33" s="459">
        <v>10055353</v>
      </c>
      <c r="D33" s="335"/>
      <c r="E33" s="336"/>
      <c r="F33" s="459">
        <v>10965416</v>
      </c>
      <c r="G33" s="459">
        <v>11642377</v>
      </c>
      <c r="H33" s="337">
        <f>F33-G33</f>
        <v>-676961</v>
      </c>
      <c r="I33" s="334"/>
      <c r="J33" s="335"/>
      <c r="K33" s="337"/>
      <c r="L33" s="336"/>
      <c r="M33" s="336"/>
      <c r="N33" s="337"/>
    </row>
    <row r="34" spans="1:14" ht="11.25">
      <c r="A34" s="339" t="s">
        <v>246</v>
      </c>
      <c r="B34" s="334"/>
      <c r="C34" s="335"/>
      <c r="D34" s="335"/>
      <c r="E34" s="336"/>
      <c r="F34" s="334"/>
      <c r="G34" s="335"/>
      <c r="H34" s="337"/>
      <c r="I34" s="334"/>
      <c r="J34" s="335"/>
      <c r="K34" s="337"/>
      <c r="L34" s="336"/>
      <c r="M34" s="336"/>
      <c r="N34" s="337"/>
    </row>
    <row r="35" spans="1:14" ht="11.25">
      <c r="A35" s="339" t="s">
        <v>247</v>
      </c>
      <c r="B35" s="334"/>
      <c r="C35" s="335"/>
      <c r="D35" s="335"/>
      <c r="E35" s="336"/>
      <c r="F35" s="334"/>
      <c r="G35" s="335"/>
      <c r="H35" s="337"/>
      <c r="I35" s="334"/>
      <c r="J35" s="335"/>
      <c r="K35" s="337"/>
      <c r="L35" s="336"/>
      <c r="M35" s="336"/>
      <c r="N35" s="337"/>
    </row>
    <row r="36" spans="1:14" ht="11.25">
      <c r="A36" s="339"/>
      <c r="B36" s="334"/>
      <c r="C36" s="335"/>
      <c r="D36" s="335"/>
      <c r="E36" s="336"/>
      <c r="F36" s="334"/>
      <c r="G36" s="335"/>
      <c r="H36" s="337"/>
      <c r="I36" s="334"/>
      <c r="J36" s="335"/>
      <c r="K36" s="337"/>
      <c r="L36" s="336"/>
      <c r="M36" s="336"/>
      <c r="N36" s="337"/>
    </row>
    <row r="37" spans="1:14" ht="11.25">
      <c r="A37" s="341" t="s">
        <v>258</v>
      </c>
      <c r="B37" s="334"/>
      <c r="C37" s="335"/>
      <c r="D37" s="335"/>
      <c r="E37" s="336"/>
      <c r="F37" s="334"/>
      <c r="G37" s="335"/>
      <c r="H37" s="337"/>
      <c r="I37" s="334"/>
      <c r="J37" s="335"/>
      <c r="K37" s="337"/>
      <c r="L37" s="336"/>
      <c r="M37" s="336"/>
      <c r="N37" s="337"/>
    </row>
    <row r="38" spans="1:14" ht="11.25">
      <c r="A38" s="339" t="s">
        <v>248</v>
      </c>
      <c r="B38" s="334"/>
      <c r="C38" s="335"/>
      <c r="D38" s="335"/>
      <c r="E38" s="336"/>
      <c r="F38" s="334"/>
      <c r="G38" s="335"/>
      <c r="H38" s="337"/>
      <c r="I38" s="334"/>
      <c r="J38" s="335"/>
      <c r="K38" s="337"/>
      <c r="L38" s="336"/>
      <c r="M38" s="336"/>
      <c r="N38" s="337"/>
    </row>
    <row r="39" spans="1:14" ht="11.25">
      <c r="A39" s="339" t="s">
        <v>249</v>
      </c>
      <c r="B39" s="334"/>
      <c r="C39" s="335"/>
      <c r="D39" s="335"/>
      <c r="E39" s="336"/>
      <c r="F39" s="334"/>
      <c r="G39" s="335"/>
      <c r="H39" s="337"/>
      <c r="I39" s="334"/>
      <c r="J39" s="335"/>
      <c r="K39" s="337"/>
      <c r="L39" s="336"/>
      <c r="M39" s="336"/>
      <c r="N39" s="337"/>
    </row>
    <row r="40" spans="1:14" ht="22.5">
      <c r="A40" s="339" t="s">
        <v>250</v>
      </c>
      <c r="B40" s="334">
        <v>644388</v>
      </c>
      <c r="C40" s="335">
        <v>714690</v>
      </c>
      <c r="D40" s="335">
        <f>B40-C40</f>
        <v>-70302</v>
      </c>
      <c r="E40" s="336"/>
      <c r="F40" s="334">
        <v>768254</v>
      </c>
      <c r="G40" s="335">
        <v>772303</v>
      </c>
      <c r="H40" s="337">
        <f>F40-G40</f>
        <v>-4049</v>
      </c>
      <c r="I40" s="334"/>
      <c r="J40" s="335"/>
      <c r="K40" s="337"/>
      <c r="L40" s="336"/>
      <c r="M40" s="336"/>
      <c r="N40" s="337"/>
    </row>
    <row r="41" spans="1:14" ht="22.5">
      <c r="A41" s="339" t="s">
        <v>251</v>
      </c>
      <c r="B41" s="334"/>
      <c r="C41" s="335"/>
      <c r="D41" s="335"/>
      <c r="E41" s="336"/>
      <c r="F41" s="334"/>
      <c r="G41" s="335"/>
      <c r="H41" s="337"/>
      <c r="I41" s="334"/>
      <c r="J41" s="335"/>
      <c r="K41" s="337"/>
      <c r="L41" s="336"/>
      <c r="M41" s="336"/>
      <c r="N41" s="337"/>
    </row>
    <row r="42" spans="1:14" ht="11.25">
      <c r="A42" s="339"/>
      <c r="B42" s="334"/>
      <c r="C42" s="335"/>
      <c r="D42" s="335"/>
      <c r="E42" s="336"/>
      <c r="F42" s="334"/>
      <c r="G42" s="335"/>
      <c r="H42" s="337"/>
      <c r="I42" s="334"/>
      <c r="J42" s="335"/>
      <c r="K42" s="337"/>
      <c r="L42" s="336"/>
      <c r="M42" s="336"/>
      <c r="N42" s="337"/>
    </row>
    <row r="43" spans="1:14" ht="11.25">
      <c r="A43" s="341" t="s">
        <v>259</v>
      </c>
      <c r="B43" s="334"/>
      <c r="C43" s="335"/>
      <c r="D43" s="335"/>
      <c r="E43" s="336"/>
      <c r="F43" s="334"/>
      <c r="G43" s="335"/>
      <c r="H43" s="337"/>
      <c r="I43" s="334"/>
      <c r="J43" s="335"/>
      <c r="K43" s="337"/>
      <c r="L43" s="336"/>
      <c r="M43" s="336"/>
      <c r="N43" s="337"/>
    </row>
    <row r="44" spans="1:14" ht="11.25">
      <c r="A44" s="339" t="s">
        <v>252</v>
      </c>
      <c r="B44" s="334"/>
      <c r="C44" s="335"/>
      <c r="D44" s="335"/>
      <c r="E44" s="336"/>
      <c r="F44" s="334"/>
      <c r="G44" s="335"/>
      <c r="H44" s="337"/>
      <c r="I44" s="334"/>
      <c r="J44" s="335"/>
      <c r="K44" s="337"/>
      <c r="L44" s="336"/>
      <c r="M44" s="336"/>
      <c r="N44" s="337"/>
    </row>
    <row r="45" spans="1:14" s="194" customFormat="1" ht="22.5">
      <c r="A45" s="339" t="s">
        <v>253</v>
      </c>
      <c r="B45" s="334"/>
      <c r="C45" s="335"/>
      <c r="D45" s="335"/>
      <c r="E45" s="336"/>
      <c r="F45" s="334"/>
      <c r="G45" s="335"/>
      <c r="H45" s="337"/>
      <c r="I45" s="334"/>
      <c r="J45" s="335"/>
      <c r="K45" s="337"/>
      <c r="L45" s="336"/>
      <c r="M45" s="336"/>
      <c r="N45" s="337"/>
    </row>
    <row r="46" spans="1:14" ht="12" thickBot="1">
      <c r="A46" s="342"/>
      <c r="B46" s="334"/>
      <c r="C46" s="335"/>
      <c r="D46" s="335"/>
      <c r="E46" s="336"/>
      <c r="F46" s="334"/>
      <c r="G46" s="335"/>
      <c r="H46" s="337"/>
      <c r="I46" s="334"/>
      <c r="J46" s="335"/>
      <c r="K46" s="337"/>
      <c r="L46" s="336"/>
      <c r="M46" s="336"/>
      <c r="N46" s="337"/>
    </row>
    <row r="47" spans="1:14" s="192" customFormat="1" ht="11.25">
      <c r="A47" s="343"/>
      <c r="B47" s="355"/>
      <c r="C47" s="356"/>
      <c r="D47" s="361"/>
      <c r="E47" s="359"/>
      <c r="F47" s="355"/>
      <c r="G47" s="358"/>
      <c r="H47" s="359"/>
      <c r="I47" s="355"/>
      <c r="J47" s="356"/>
      <c r="K47" s="357"/>
      <c r="L47" s="358"/>
      <c r="M47" s="358"/>
      <c r="N47" s="359"/>
    </row>
    <row r="48" spans="1:14" s="192" customFormat="1" ht="12" thickBot="1">
      <c r="A48" s="344" t="s">
        <v>0</v>
      </c>
      <c r="B48" s="345">
        <f>SUM(B5:B47)</f>
        <v>48956748</v>
      </c>
      <c r="C48" s="345">
        <f aca="true" t="shared" si="0" ref="C48:H48">SUM(C5:C47)</f>
        <v>51185121</v>
      </c>
      <c r="D48" s="345">
        <f t="shared" si="0"/>
        <v>195854</v>
      </c>
      <c r="E48" s="345">
        <f t="shared" si="0"/>
        <v>23920060</v>
      </c>
      <c r="F48" s="345">
        <f t="shared" si="0"/>
        <v>60177736</v>
      </c>
      <c r="G48" s="345">
        <f t="shared" si="0"/>
        <v>57823394</v>
      </c>
      <c r="H48" s="345">
        <f t="shared" si="0"/>
        <v>-3338258</v>
      </c>
      <c r="I48" s="345"/>
      <c r="J48" s="346"/>
      <c r="K48" s="354"/>
      <c r="L48" s="347"/>
      <c r="M48" s="347"/>
      <c r="N48" s="348"/>
    </row>
    <row r="49" spans="1:14" s="192" customFormat="1" ht="12.75" thickBot="1" thickTop="1">
      <c r="A49" s="349" t="s">
        <v>20</v>
      </c>
      <c r="B49" s="350"/>
      <c r="C49" s="351"/>
      <c r="D49" s="362"/>
      <c r="E49" s="353"/>
      <c r="F49" s="350"/>
      <c r="G49" s="352"/>
      <c r="H49" s="353"/>
      <c r="I49" s="350"/>
      <c r="J49" s="351"/>
      <c r="K49" s="360"/>
      <c r="L49" s="352"/>
      <c r="M49" s="352"/>
      <c r="N49" s="353"/>
    </row>
    <row r="50" spans="1:14" ht="11.25">
      <c r="A50" s="107" t="s">
        <v>456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1:14" ht="11.25">
      <c r="A51" s="107" t="s">
        <v>457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</sheetData>
  <sheetProtection/>
  <mergeCells count="4">
    <mergeCell ref="I3:N3"/>
    <mergeCell ref="B3:E3"/>
    <mergeCell ref="F3:H3"/>
    <mergeCell ref="A3:A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&amp;C&amp;"Arial,Negrita"&amp;18PROYECTO DE PRESUPUESTO 2021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25"/>
  <sheetViews>
    <sheetView view="pageLayout" zoomScaleSheetLayoutView="90" workbookViewId="0" topLeftCell="A1">
      <selection activeCell="E15" sqref="E15"/>
    </sheetView>
  </sheetViews>
  <sheetFormatPr defaultColWidth="11.28125" defaultRowHeight="12.75"/>
  <cols>
    <col min="1" max="1" width="25.57421875" style="193" customWidth="1"/>
    <col min="2" max="15" width="7.00390625" style="193" customWidth="1"/>
    <col min="16" max="16" width="10.57421875" style="193" customWidth="1"/>
    <col min="17" max="17" width="7.00390625" style="193" customWidth="1"/>
    <col min="18" max="16384" width="11.28125" style="193" customWidth="1"/>
  </cols>
  <sheetData>
    <row r="1" spans="1:5" s="192" customFormat="1" ht="11.25">
      <c r="A1" s="190" t="s">
        <v>458</v>
      </c>
      <c r="B1" s="196"/>
      <c r="C1" s="196"/>
      <c r="D1" s="196"/>
      <c r="E1" s="196"/>
    </row>
    <row r="2" spans="1:22" s="192" customFormat="1" ht="12" thickBot="1">
      <c r="A2" s="191" t="s">
        <v>382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spans="1:17" ht="12" thickBot="1">
      <c r="A3" s="521" t="s">
        <v>1</v>
      </c>
      <c r="B3" s="519" t="s">
        <v>459</v>
      </c>
      <c r="C3" s="520"/>
      <c r="D3" s="520"/>
      <c r="E3" s="520"/>
      <c r="F3" s="520"/>
      <c r="G3" s="520"/>
      <c r="H3" s="518"/>
      <c r="I3" s="517" t="s">
        <v>460</v>
      </c>
      <c r="J3" s="520"/>
      <c r="K3" s="520"/>
      <c r="L3" s="520"/>
      <c r="M3" s="518"/>
      <c r="N3" s="517" t="s">
        <v>461</v>
      </c>
      <c r="O3" s="518"/>
      <c r="P3" s="517" t="s">
        <v>0</v>
      </c>
      <c r="Q3" s="518"/>
    </row>
    <row r="4" spans="1:17" s="211" customFormat="1" ht="80.25" customHeight="1" thickBot="1">
      <c r="A4" s="522"/>
      <c r="B4" s="240" t="s">
        <v>321</v>
      </c>
      <c r="C4" s="241" t="s">
        <v>322</v>
      </c>
      <c r="D4" s="240" t="s">
        <v>323</v>
      </c>
      <c r="E4" s="240" t="s">
        <v>324</v>
      </c>
      <c r="F4" s="240" t="s">
        <v>325</v>
      </c>
      <c r="G4" s="239" t="s">
        <v>326</v>
      </c>
      <c r="H4" s="239" t="s">
        <v>327</v>
      </c>
      <c r="I4" s="240" t="s">
        <v>328</v>
      </c>
      <c r="J4" s="239" t="s">
        <v>326</v>
      </c>
      <c r="K4" s="239" t="s">
        <v>329</v>
      </c>
      <c r="L4" s="239" t="s">
        <v>330</v>
      </c>
      <c r="M4" s="239" t="s">
        <v>331</v>
      </c>
      <c r="N4" s="239" t="s">
        <v>332</v>
      </c>
      <c r="O4" s="241" t="s">
        <v>333</v>
      </c>
      <c r="P4" s="240" t="s">
        <v>19</v>
      </c>
      <c r="Q4" s="239" t="s">
        <v>21</v>
      </c>
    </row>
    <row r="5" spans="1:17" ht="11.25">
      <c r="A5" s="212"/>
      <c r="B5" s="203"/>
      <c r="C5" s="204"/>
      <c r="D5" s="203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4"/>
      <c r="Q5" s="212"/>
    </row>
    <row r="6" spans="1:17" ht="11.25">
      <c r="A6" s="212" t="s">
        <v>47</v>
      </c>
      <c r="B6" s="203"/>
      <c r="C6" s="204">
        <v>257785264</v>
      </c>
      <c r="D6" s="203">
        <v>23711697</v>
      </c>
      <c r="E6" s="205">
        <v>38790794</v>
      </c>
      <c r="F6" s="205"/>
      <c r="G6" s="205">
        <v>140880</v>
      </c>
      <c r="H6" s="205"/>
      <c r="I6" s="205"/>
      <c r="J6" s="205"/>
      <c r="K6" s="205">
        <v>503240</v>
      </c>
      <c r="L6" s="205"/>
      <c r="M6" s="205"/>
      <c r="N6" s="205"/>
      <c r="O6" s="205"/>
      <c r="P6" s="204">
        <f>SUM(B6:O6)</f>
        <v>320931875</v>
      </c>
      <c r="Q6" s="212"/>
    </row>
    <row r="7" spans="1:17" ht="11.25">
      <c r="A7" s="212"/>
      <c r="B7" s="203"/>
      <c r="C7" s="204"/>
      <c r="D7" s="203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4"/>
      <c r="Q7" s="212"/>
    </row>
    <row r="8" spans="1:17" ht="11.25">
      <c r="A8" s="212" t="s">
        <v>48</v>
      </c>
      <c r="B8" s="203"/>
      <c r="C8" s="204">
        <v>0</v>
      </c>
      <c r="D8" s="203">
        <v>0</v>
      </c>
      <c r="E8" s="205">
        <v>5010796</v>
      </c>
      <c r="F8" s="205"/>
      <c r="G8" s="205">
        <v>135071</v>
      </c>
      <c r="H8" s="205"/>
      <c r="I8" s="205"/>
      <c r="J8" s="205"/>
      <c r="K8" s="205"/>
      <c r="L8" s="205"/>
      <c r="M8" s="205"/>
      <c r="N8" s="205"/>
      <c r="O8" s="205"/>
      <c r="P8" s="204">
        <f>SUM(B8:O8)</f>
        <v>5145867</v>
      </c>
      <c r="Q8" s="212"/>
    </row>
    <row r="9" spans="1:17" ht="11.25">
      <c r="A9" s="212"/>
      <c r="B9" s="203"/>
      <c r="C9" s="204"/>
      <c r="D9" s="203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4"/>
      <c r="Q9" s="212"/>
    </row>
    <row r="10" spans="1:17" ht="11.25">
      <c r="A10" s="212" t="s">
        <v>49</v>
      </c>
      <c r="B10" s="203"/>
      <c r="C10" s="204"/>
      <c r="D10" s="203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4"/>
      <c r="Q10" s="212"/>
    </row>
    <row r="11" spans="1:17" ht="11.25">
      <c r="A11" s="212" t="s">
        <v>110</v>
      </c>
      <c r="B11" s="203"/>
      <c r="C11" s="204"/>
      <c r="D11" s="203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4"/>
      <c r="Q11" s="212"/>
    </row>
    <row r="12" spans="1:17" ht="11.25">
      <c r="A12" s="210"/>
      <c r="B12" s="203"/>
      <c r="C12" s="206"/>
      <c r="D12" s="207"/>
      <c r="E12" s="213"/>
      <c r="F12" s="213"/>
      <c r="G12" s="205"/>
      <c r="H12" s="205"/>
      <c r="I12" s="205"/>
      <c r="J12" s="205"/>
      <c r="K12" s="205"/>
      <c r="L12" s="205"/>
      <c r="M12" s="205"/>
      <c r="N12" s="205"/>
      <c r="O12" s="205"/>
      <c r="P12" s="204"/>
      <c r="Q12" s="212"/>
    </row>
    <row r="13" spans="1:17" ht="11.25">
      <c r="A13" s="212" t="s">
        <v>50</v>
      </c>
      <c r="B13" s="203"/>
      <c r="C13" s="204"/>
      <c r="D13" s="203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4"/>
      <c r="Q13" s="212"/>
    </row>
    <row r="14" spans="1:17" ht="11.25">
      <c r="A14" s="212"/>
      <c r="B14" s="203"/>
      <c r="C14" s="204"/>
      <c r="D14" s="203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4"/>
      <c r="Q14" s="212"/>
    </row>
    <row r="15" spans="1:17" ht="11.25">
      <c r="A15" s="212" t="s">
        <v>51</v>
      </c>
      <c r="B15" s="203"/>
      <c r="C15" s="204">
        <v>0</v>
      </c>
      <c r="D15" s="203">
        <v>0</v>
      </c>
      <c r="E15" s="205">
        <v>7164351</v>
      </c>
      <c r="F15" s="205"/>
      <c r="G15" s="205"/>
      <c r="H15" s="205"/>
      <c r="I15" s="205"/>
      <c r="J15" s="205"/>
      <c r="K15" s="205">
        <v>33137699</v>
      </c>
      <c r="L15" s="205"/>
      <c r="M15" s="205"/>
      <c r="N15" s="205"/>
      <c r="O15" s="205"/>
      <c r="P15" s="204">
        <f>SUM(B15:O15)</f>
        <v>40302050</v>
      </c>
      <c r="Q15" s="212"/>
    </row>
    <row r="16" spans="1:17" ht="11.25">
      <c r="A16" s="212"/>
      <c r="B16" s="203"/>
      <c r="C16" s="204"/>
      <c r="D16" s="203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4"/>
      <c r="Q16" s="212"/>
    </row>
    <row r="17" spans="1:17" ht="11.25">
      <c r="A17" s="212" t="s">
        <v>55</v>
      </c>
      <c r="B17" s="203"/>
      <c r="C17" s="204"/>
      <c r="D17" s="203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4"/>
      <c r="Q17" s="212"/>
    </row>
    <row r="18" spans="1:17" ht="11.25">
      <c r="A18" s="212" t="s">
        <v>56</v>
      </c>
      <c r="B18" s="203"/>
      <c r="C18" s="204"/>
      <c r="D18" s="203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4"/>
      <c r="Q18" s="212"/>
    </row>
    <row r="19" spans="1:17" ht="11.25">
      <c r="A19" s="212" t="s">
        <v>52</v>
      </c>
      <c r="B19" s="203"/>
      <c r="C19" s="204"/>
      <c r="D19" s="203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4"/>
      <c r="Q19" s="212"/>
    </row>
    <row r="20" spans="1:17" ht="11.25">
      <c r="A20" s="212" t="s">
        <v>53</v>
      </c>
      <c r="B20" s="203"/>
      <c r="C20" s="204"/>
      <c r="D20" s="203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4"/>
      <c r="Q20" s="212"/>
    </row>
    <row r="21" spans="1:17" ht="11.25">
      <c r="A21" s="212" t="s">
        <v>54</v>
      </c>
      <c r="B21" s="203"/>
      <c r="C21" s="204"/>
      <c r="D21" s="203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4"/>
      <c r="Q21" s="212"/>
    </row>
    <row r="22" spans="1:17" ht="11.25">
      <c r="A22" s="212" t="s">
        <v>101</v>
      </c>
      <c r="B22" s="203"/>
      <c r="C22" s="204"/>
      <c r="D22" s="203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4"/>
      <c r="Q22" s="212"/>
    </row>
    <row r="23" spans="1:17" ht="12" thickBot="1">
      <c r="A23" s="208"/>
      <c r="B23" s="208"/>
      <c r="C23" s="214"/>
      <c r="D23" s="212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4"/>
      <c r="Q23" s="212"/>
    </row>
    <row r="24" spans="1:17" ht="12" thickBot="1">
      <c r="A24" s="216" t="s">
        <v>0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460">
        <f>SUM(P5:P23)</f>
        <v>366379792</v>
      </c>
      <c r="Q24" s="217"/>
    </row>
    <row r="25" spans="1:17" ht="11.25">
      <c r="A25" s="199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</row>
  </sheetData>
  <sheetProtection/>
  <mergeCells count="5">
    <mergeCell ref="P3:Q3"/>
    <mergeCell ref="B3:H3"/>
    <mergeCell ref="I3:M3"/>
    <mergeCell ref="A3:A4"/>
    <mergeCell ref="N3:O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&amp;C&amp;"Arial,Negrita"&amp;18PROYECTO DEL PRESUPUESTO 2021
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V116"/>
  <sheetViews>
    <sheetView view="pageLayout" zoomScale="90" zoomScaleSheetLayoutView="70" zoomScalePageLayoutView="90" workbookViewId="0" topLeftCell="A7">
      <selection activeCell="C21" sqref="C21:R116"/>
    </sheetView>
  </sheetViews>
  <sheetFormatPr defaultColWidth="11.421875" defaultRowHeight="12.75"/>
  <cols>
    <col min="1" max="1" width="25.00390625" style="3" customWidth="1"/>
    <col min="2" max="2" width="16.28125" style="3" bestFit="1" customWidth="1"/>
    <col min="3" max="18" width="8.7109375" style="3" customWidth="1"/>
    <col min="19" max="16384" width="11.421875" style="3" customWidth="1"/>
  </cols>
  <sheetData>
    <row r="1" spans="1:18" s="5" customFormat="1" ht="12">
      <c r="A1" s="181" t="s">
        <v>462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2" s="5" customFormat="1" ht="12.75" thickBot="1">
      <c r="A2" s="183" t="s">
        <v>382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18" ht="27" customHeight="1">
      <c r="A3" s="525" t="s">
        <v>146</v>
      </c>
      <c r="B3" s="532" t="s">
        <v>147</v>
      </c>
      <c r="C3" s="527" t="s">
        <v>22</v>
      </c>
      <c r="D3" s="528"/>
      <c r="E3" s="528"/>
      <c r="F3" s="528"/>
      <c r="G3" s="528"/>
      <c r="H3" s="528"/>
      <c r="I3" s="529"/>
      <c r="J3" s="530" t="s">
        <v>127</v>
      </c>
      <c r="K3" s="523"/>
      <c r="L3" s="523"/>
      <c r="M3" s="523"/>
      <c r="N3" s="524"/>
      <c r="O3" s="531" t="s">
        <v>111</v>
      </c>
      <c r="P3" s="523"/>
      <c r="Q3" s="523" t="s">
        <v>0</v>
      </c>
      <c r="R3" s="524"/>
    </row>
    <row r="4" spans="1:18" ht="112.5" customHeight="1" thickBot="1">
      <c r="A4" s="526"/>
      <c r="B4" s="533"/>
      <c r="C4" s="242" t="s">
        <v>265</v>
      </c>
      <c r="D4" s="243" t="s">
        <v>266</v>
      </c>
      <c r="E4" s="243" t="s">
        <v>267</v>
      </c>
      <c r="F4" s="243" t="s">
        <v>268</v>
      </c>
      <c r="G4" s="243" t="s">
        <v>269</v>
      </c>
      <c r="H4" s="243" t="s">
        <v>270</v>
      </c>
      <c r="I4" s="244" t="s">
        <v>124</v>
      </c>
      <c r="J4" s="242" t="s">
        <v>269</v>
      </c>
      <c r="K4" s="243" t="s">
        <v>270</v>
      </c>
      <c r="L4" s="243" t="s">
        <v>271</v>
      </c>
      <c r="M4" s="243" t="s">
        <v>272</v>
      </c>
      <c r="N4" s="244" t="s">
        <v>125</v>
      </c>
      <c r="O4" s="245" t="s">
        <v>273</v>
      </c>
      <c r="P4" s="243" t="s">
        <v>126</v>
      </c>
      <c r="Q4" s="246" t="s">
        <v>43</v>
      </c>
      <c r="R4" s="247" t="s">
        <v>109</v>
      </c>
    </row>
    <row r="5" spans="1:18" ht="12">
      <c r="A5" s="23" t="s">
        <v>148</v>
      </c>
      <c r="B5" s="62">
        <v>2019</v>
      </c>
      <c r="C5" s="115"/>
      <c r="D5" s="113"/>
      <c r="E5" s="113"/>
      <c r="F5" s="113"/>
      <c r="G5" s="113"/>
      <c r="H5" s="113"/>
      <c r="I5" s="114"/>
      <c r="J5" s="115"/>
      <c r="K5" s="113"/>
      <c r="L5" s="113"/>
      <c r="M5" s="113"/>
      <c r="N5" s="114"/>
      <c r="O5" s="112"/>
      <c r="P5" s="113"/>
      <c r="Q5" s="113"/>
      <c r="R5" s="114"/>
    </row>
    <row r="6" spans="1:18" ht="12">
      <c r="A6" s="26"/>
      <c r="B6" s="16">
        <v>2020</v>
      </c>
      <c r="C6" s="116"/>
      <c r="D6" s="117"/>
      <c r="E6" s="117"/>
      <c r="F6" s="117"/>
      <c r="G6" s="117"/>
      <c r="H6" s="117"/>
      <c r="I6" s="118"/>
      <c r="J6" s="116"/>
      <c r="K6" s="117"/>
      <c r="L6" s="117"/>
      <c r="M6" s="117"/>
      <c r="N6" s="118"/>
      <c r="O6" s="119"/>
      <c r="P6" s="117"/>
      <c r="Q6" s="117"/>
      <c r="R6" s="118"/>
    </row>
    <row r="7" spans="1:18" ht="12">
      <c r="A7" s="26"/>
      <c r="B7" s="16">
        <v>2021</v>
      </c>
      <c r="C7" s="120"/>
      <c r="D7" s="121"/>
      <c r="E7" s="121"/>
      <c r="F7" s="121"/>
      <c r="G7" s="121"/>
      <c r="H7" s="121"/>
      <c r="I7" s="122"/>
      <c r="J7" s="120"/>
      <c r="K7" s="121"/>
      <c r="L7" s="121"/>
      <c r="M7" s="121"/>
      <c r="N7" s="122"/>
      <c r="O7" s="123"/>
      <c r="P7" s="121"/>
      <c r="Q7" s="121"/>
      <c r="R7" s="122"/>
    </row>
    <row r="8" spans="1:18" ht="12.75" thickBot="1">
      <c r="A8" s="97"/>
      <c r="B8" s="111" t="s">
        <v>463</v>
      </c>
      <c r="C8" s="124"/>
      <c r="D8" s="125"/>
      <c r="E8" s="125"/>
      <c r="F8" s="125"/>
      <c r="G8" s="125"/>
      <c r="H8" s="125"/>
      <c r="I8" s="126"/>
      <c r="J8" s="124"/>
      <c r="K8" s="125"/>
      <c r="L8" s="125"/>
      <c r="M8" s="125"/>
      <c r="N8" s="126"/>
      <c r="O8" s="127"/>
      <c r="P8" s="125"/>
      <c r="Q8" s="125"/>
      <c r="R8" s="126"/>
    </row>
    <row r="9" spans="1:18" ht="12">
      <c r="A9" s="4" t="s">
        <v>149</v>
      </c>
      <c r="B9" s="62">
        <v>2019</v>
      </c>
      <c r="C9" s="128"/>
      <c r="D9" s="129"/>
      <c r="E9" s="129"/>
      <c r="F9" s="129"/>
      <c r="G9" s="129"/>
      <c r="H9" s="129"/>
      <c r="I9" s="130"/>
      <c r="J9" s="128"/>
      <c r="K9" s="129"/>
      <c r="L9" s="129"/>
      <c r="M9" s="129"/>
      <c r="N9" s="130"/>
      <c r="O9" s="131"/>
      <c r="P9" s="129"/>
      <c r="Q9" s="129"/>
      <c r="R9" s="130"/>
    </row>
    <row r="10" spans="1:18" ht="12">
      <c r="A10" s="26"/>
      <c r="B10" s="16">
        <v>2020</v>
      </c>
      <c r="C10" s="116"/>
      <c r="D10" s="117"/>
      <c r="E10" s="117"/>
      <c r="F10" s="117"/>
      <c r="G10" s="117"/>
      <c r="H10" s="117"/>
      <c r="I10" s="118"/>
      <c r="J10" s="116"/>
      <c r="K10" s="117"/>
      <c r="L10" s="117"/>
      <c r="M10" s="117"/>
      <c r="N10" s="118"/>
      <c r="O10" s="119"/>
      <c r="P10" s="117"/>
      <c r="Q10" s="117"/>
      <c r="R10" s="118"/>
    </row>
    <row r="11" spans="1:18" ht="12">
      <c r="A11" s="26"/>
      <c r="B11" s="16">
        <v>2021</v>
      </c>
      <c r="C11" s="116"/>
      <c r="D11" s="117"/>
      <c r="E11" s="117"/>
      <c r="F11" s="117"/>
      <c r="G11" s="117"/>
      <c r="H11" s="117"/>
      <c r="I11" s="118"/>
      <c r="J11" s="116"/>
      <c r="K11" s="117"/>
      <c r="L11" s="117"/>
      <c r="M11" s="117"/>
      <c r="N11" s="118"/>
      <c r="O11" s="119"/>
      <c r="P11" s="117"/>
      <c r="Q11" s="117"/>
      <c r="R11" s="118"/>
    </row>
    <row r="12" spans="1:18" ht="12.75" thickBot="1">
      <c r="A12" s="28"/>
      <c r="B12" s="111" t="s">
        <v>463</v>
      </c>
      <c r="C12" s="124"/>
      <c r="D12" s="132"/>
      <c r="E12" s="132"/>
      <c r="F12" s="132" t="s">
        <v>113</v>
      </c>
      <c r="G12" s="132"/>
      <c r="H12" s="125"/>
      <c r="I12" s="126"/>
      <c r="J12" s="124"/>
      <c r="K12" s="125"/>
      <c r="L12" s="125"/>
      <c r="M12" s="125"/>
      <c r="N12" s="126"/>
      <c r="O12" s="127"/>
      <c r="P12" s="125"/>
      <c r="Q12" s="125"/>
      <c r="R12" s="126"/>
    </row>
    <row r="13" spans="1:18" ht="12">
      <c r="A13" s="23" t="s">
        <v>150</v>
      </c>
      <c r="B13" s="62">
        <v>2019</v>
      </c>
      <c r="C13" s="115"/>
      <c r="D13" s="113"/>
      <c r="E13" s="113"/>
      <c r="F13" s="113"/>
      <c r="G13" s="113"/>
      <c r="H13" s="113"/>
      <c r="I13" s="114"/>
      <c r="J13" s="115"/>
      <c r="K13" s="113"/>
      <c r="L13" s="113"/>
      <c r="M13" s="113"/>
      <c r="N13" s="114"/>
      <c r="O13" s="112"/>
      <c r="P13" s="113"/>
      <c r="Q13" s="113"/>
      <c r="R13" s="114"/>
    </row>
    <row r="14" spans="1:18" ht="12">
      <c r="A14" s="26"/>
      <c r="B14" s="16">
        <v>2020</v>
      </c>
      <c r="C14" s="116"/>
      <c r="D14" s="117"/>
      <c r="E14" s="117"/>
      <c r="F14" s="117"/>
      <c r="G14" s="117"/>
      <c r="H14" s="117"/>
      <c r="I14" s="118"/>
      <c r="J14" s="116"/>
      <c r="K14" s="117"/>
      <c r="L14" s="117"/>
      <c r="M14" s="117"/>
      <c r="N14" s="118"/>
      <c r="O14" s="119"/>
      <c r="P14" s="117"/>
      <c r="Q14" s="117"/>
      <c r="R14" s="118"/>
    </row>
    <row r="15" spans="1:18" ht="12">
      <c r="A15" s="26"/>
      <c r="B15" s="16">
        <v>2021</v>
      </c>
      <c r="C15" s="116"/>
      <c r="D15" s="117"/>
      <c r="E15" s="117"/>
      <c r="F15" s="117"/>
      <c r="G15" s="117"/>
      <c r="H15" s="117"/>
      <c r="I15" s="118"/>
      <c r="J15" s="116"/>
      <c r="K15" s="117"/>
      <c r="L15" s="117"/>
      <c r="M15" s="117"/>
      <c r="N15" s="118"/>
      <c r="O15" s="119"/>
      <c r="P15" s="117"/>
      <c r="Q15" s="117"/>
      <c r="R15" s="118"/>
    </row>
    <row r="16" spans="1:18" ht="12.75" thickBot="1">
      <c r="A16" s="28"/>
      <c r="B16" s="111" t="s">
        <v>463</v>
      </c>
      <c r="C16" s="124"/>
      <c r="D16" s="125"/>
      <c r="E16" s="125"/>
      <c r="F16" s="125"/>
      <c r="G16" s="125"/>
      <c r="H16" s="125"/>
      <c r="I16" s="126"/>
      <c r="J16" s="124"/>
      <c r="K16" s="125"/>
      <c r="L16" s="125"/>
      <c r="M16" s="125"/>
      <c r="N16" s="126"/>
      <c r="O16" s="127"/>
      <c r="P16" s="125"/>
      <c r="Q16" s="125"/>
      <c r="R16" s="126"/>
    </row>
    <row r="17" spans="1:18" ht="12">
      <c r="A17" s="23" t="s">
        <v>274</v>
      </c>
      <c r="B17" s="62">
        <v>2019</v>
      </c>
      <c r="C17" s="115"/>
      <c r="D17" s="113"/>
      <c r="E17" s="113"/>
      <c r="F17" s="113"/>
      <c r="G17" s="113"/>
      <c r="H17" s="113"/>
      <c r="I17" s="114"/>
      <c r="J17" s="115"/>
      <c r="K17" s="113"/>
      <c r="L17" s="113"/>
      <c r="M17" s="113"/>
      <c r="N17" s="114"/>
      <c r="O17" s="112"/>
      <c r="P17" s="113"/>
      <c r="Q17" s="113"/>
      <c r="R17" s="114"/>
    </row>
    <row r="18" spans="1:18" ht="12">
      <c r="A18" s="26"/>
      <c r="B18" s="16">
        <v>2020</v>
      </c>
      <c r="C18" s="116"/>
      <c r="D18" s="117"/>
      <c r="E18" s="117"/>
      <c r="F18" s="117"/>
      <c r="G18" s="117"/>
      <c r="H18" s="117"/>
      <c r="I18" s="118"/>
      <c r="J18" s="116"/>
      <c r="K18" s="117"/>
      <c r="L18" s="117"/>
      <c r="M18" s="117"/>
      <c r="N18" s="118"/>
      <c r="O18" s="119"/>
      <c r="P18" s="117"/>
      <c r="Q18" s="117"/>
      <c r="R18" s="118"/>
    </row>
    <row r="19" spans="1:18" ht="12">
      <c r="A19" s="26"/>
      <c r="B19" s="16">
        <v>2021</v>
      </c>
      <c r="C19" s="116"/>
      <c r="D19" s="117"/>
      <c r="E19" s="117"/>
      <c r="F19" s="117"/>
      <c r="G19" s="117"/>
      <c r="H19" s="117"/>
      <c r="I19" s="118"/>
      <c r="J19" s="116"/>
      <c r="K19" s="117"/>
      <c r="L19" s="117"/>
      <c r="M19" s="117"/>
      <c r="N19" s="118"/>
      <c r="O19" s="119"/>
      <c r="P19" s="117"/>
      <c r="Q19" s="117"/>
      <c r="R19" s="118"/>
    </row>
    <row r="20" spans="1:18" ht="12.75" thickBot="1">
      <c r="A20" s="28"/>
      <c r="B20" s="111" t="s">
        <v>463</v>
      </c>
      <c r="C20" s="124"/>
      <c r="D20" s="125"/>
      <c r="E20" s="125"/>
      <c r="F20" s="125"/>
      <c r="G20" s="125"/>
      <c r="H20" s="125"/>
      <c r="I20" s="126"/>
      <c r="J20" s="124"/>
      <c r="K20" s="125"/>
      <c r="L20" s="125"/>
      <c r="M20" s="125"/>
      <c r="N20" s="126"/>
      <c r="O20" s="127"/>
      <c r="P20" s="125"/>
      <c r="Q20" s="125"/>
      <c r="R20" s="126"/>
    </row>
    <row r="21" spans="1:18" ht="12">
      <c r="A21" s="23" t="s">
        <v>275</v>
      </c>
      <c r="B21" s="62">
        <v>2019</v>
      </c>
      <c r="C21" s="115"/>
      <c r="D21" s="461">
        <v>13469182</v>
      </c>
      <c r="E21" s="113">
        <v>0</v>
      </c>
      <c r="F21" s="461">
        <v>5896175</v>
      </c>
      <c r="G21" s="113"/>
      <c r="H21" s="461">
        <v>326905</v>
      </c>
      <c r="I21" s="114"/>
      <c r="J21" s="115"/>
      <c r="K21" s="113"/>
      <c r="L21" s="461">
        <v>1987877</v>
      </c>
      <c r="M21" s="113"/>
      <c r="N21" s="114"/>
      <c r="O21" s="112"/>
      <c r="P21" s="113"/>
      <c r="Q21" s="461">
        <f>D21+E21+F21+H21+L21</f>
        <v>21680139</v>
      </c>
      <c r="R21" s="114"/>
    </row>
    <row r="22" spans="1:18" ht="12">
      <c r="A22" s="26"/>
      <c r="B22" s="16">
        <v>2020</v>
      </c>
      <c r="C22" s="116"/>
      <c r="D22" s="462">
        <v>13929212</v>
      </c>
      <c r="E22" s="117"/>
      <c r="F22" s="462">
        <v>8210700</v>
      </c>
      <c r="G22" s="117"/>
      <c r="H22" s="117"/>
      <c r="I22" s="118"/>
      <c r="J22" s="116"/>
      <c r="K22" s="117"/>
      <c r="L22" s="462">
        <v>5984058</v>
      </c>
      <c r="M22" s="117"/>
      <c r="N22" s="118"/>
      <c r="O22" s="119"/>
      <c r="P22" s="117"/>
      <c r="Q22" s="462">
        <f>D22+F22+L22</f>
        <v>28123970</v>
      </c>
      <c r="R22" s="118"/>
    </row>
    <row r="23" spans="1:18" ht="12">
      <c r="A23" s="26"/>
      <c r="B23" s="16">
        <v>2021</v>
      </c>
      <c r="C23" s="116"/>
      <c r="D23" s="117"/>
      <c r="E23" s="117"/>
      <c r="F23" s="117"/>
      <c r="G23" s="117"/>
      <c r="H23" s="117"/>
      <c r="I23" s="118"/>
      <c r="J23" s="116"/>
      <c r="K23" s="117"/>
      <c r="L23" s="117"/>
      <c r="M23" s="117"/>
      <c r="N23" s="118"/>
      <c r="O23" s="119"/>
      <c r="P23" s="117"/>
      <c r="Q23" s="117"/>
      <c r="R23" s="118"/>
    </row>
    <row r="24" spans="1:18" ht="12.75" thickBot="1">
      <c r="A24" s="28"/>
      <c r="B24" s="111" t="s">
        <v>463</v>
      </c>
      <c r="C24" s="124"/>
      <c r="D24" s="125"/>
      <c r="E24" s="125"/>
      <c r="F24" s="125"/>
      <c r="G24" s="125"/>
      <c r="H24" s="125"/>
      <c r="I24" s="126"/>
      <c r="J24" s="124"/>
      <c r="K24" s="125"/>
      <c r="L24" s="125"/>
      <c r="M24" s="125"/>
      <c r="N24" s="126"/>
      <c r="O24" s="127"/>
      <c r="P24" s="125"/>
      <c r="Q24" s="125"/>
      <c r="R24" s="126"/>
    </row>
    <row r="25" spans="1:18" ht="12">
      <c r="A25" s="23" t="s">
        <v>276</v>
      </c>
      <c r="B25" s="62">
        <v>2019</v>
      </c>
      <c r="C25" s="115"/>
      <c r="D25" s="113"/>
      <c r="E25" s="113"/>
      <c r="F25" s="113"/>
      <c r="G25" s="113"/>
      <c r="H25" s="113"/>
      <c r="I25" s="114"/>
      <c r="J25" s="115"/>
      <c r="K25" s="113"/>
      <c r="L25" s="113"/>
      <c r="M25" s="113"/>
      <c r="N25" s="114"/>
      <c r="O25" s="112"/>
      <c r="P25" s="113"/>
      <c r="Q25" s="113"/>
      <c r="R25" s="114"/>
    </row>
    <row r="26" spans="1:18" ht="12">
      <c r="A26" s="26"/>
      <c r="B26" s="16">
        <v>2020</v>
      </c>
      <c r="C26" s="116"/>
      <c r="D26" s="117"/>
      <c r="E26" s="117"/>
      <c r="F26" s="117"/>
      <c r="G26" s="117"/>
      <c r="H26" s="117"/>
      <c r="I26" s="118"/>
      <c r="J26" s="116"/>
      <c r="K26" s="117"/>
      <c r="L26" s="117"/>
      <c r="M26" s="117"/>
      <c r="N26" s="118"/>
      <c r="O26" s="119"/>
      <c r="P26" s="117"/>
      <c r="Q26" s="117"/>
      <c r="R26" s="118"/>
    </row>
    <row r="27" spans="1:18" ht="12">
      <c r="A27" s="26"/>
      <c r="B27" s="16">
        <v>2021</v>
      </c>
      <c r="C27" s="116"/>
      <c r="D27" s="117"/>
      <c r="E27" s="117"/>
      <c r="F27" s="117"/>
      <c r="G27" s="117"/>
      <c r="H27" s="117"/>
      <c r="I27" s="118"/>
      <c r="J27" s="116"/>
      <c r="K27" s="117"/>
      <c r="L27" s="117"/>
      <c r="M27" s="117"/>
      <c r="N27" s="118"/>
      <c r="O27" s="119"/>
      <c r="P27" s="117"/>
      <c r="Q27" s="117"/>
      <c r="R27" s="118"/>
    </row>
    <row r="28" spans="1:18" ht="12.75" thickBot="1">
      <c r="A28" s="28"/>
      <c r="B28" s="111" t="s">
        <v>463</v>
      </c>
      <c r="C28" s="124"/>
      <c r="D28" s="125"/>
      <c r="E28" s="125"/>
      <c r="F28" s="125"/>
      <c r="G28" s="125"/>
      <c r="H28" s="125"/>
      <c r="I28" s="126"/>
      <c r="J28" s="124"/>
      <c r="K28" s="125"/>
      <c r="L28" s="125"/>
      <c r="M28" s="125"/>
      <c r="N28" s="126"/>
      <c r="O28" s="127"/>
      <c r="P28" s="125"/>
      <c r="Q28" s="125"/>
      <c r="R28" s="126"/>
    </row>
    <row r="29" spans="1:18" ht="12">
      <c r="A29" s="23" t="s">
        <v>277</v>
      </c>
      <c r="B29" s="62">
        <v>2019</v>
      </c>
      <c r="C29" s="115"/>
      <c r="D29" s="461">
        <v>85021</v>
      </c>
      <c r="E29" s="461">
        <v>800000</v>
      </c>
      <c r="F29" s="461">
        <v>425364</v>
      </c>
      <c r="G29" s="113"/>
      <c r="H29" s="113"/>
      <c r="I29" s="114"/>
      <c r="J29" s="115"/>
      <c r="K29" s="113"/>
      <c r="L29" s="461">
        <v>3478590</v>
      </c>
      <c r="M29" s="113"/>
      <c r="N29" s="114"/>
      <c r="O29" s="112"/>
      <c r="P29" s="113"/>
      <c r="Q29" s="461">
        <f>D29+E29+F29+L29</f>
        <v>4788975</v>
      </c>
      <c r="R29" s="114"/>
    </row>
    <row r="30" spans="1:18" ht="12">
      <c r="A30" s="26"/>
      <c r="B30" s="16">
        <v>2020</v>
      </c>
      <c r="C30" s="116"/>
      <c r="D30" s="462">
        <v>85105</v>
      </c>
      <c r="E30" s="462">
        <v>800000</v>
      </c>
      <c r="F30" s="462">
        <v>5117606</v>
      </c>
      <c r="G30" s="117"/>
      <c r="H30" s="117"/>
      <c r="I30" s="118"/>
      <c r="J30" s="116"/>
      <c r="K30" s="117"/>
      <c r="L30" s="462">
        <v>7305364</v>
      </c>
      <c r="M30" s="117"/>
      <c r="N30" s="118"/>
      <c r="O30" s="119"/>
      <c r="P30" s="117"/>
      <c r="Q30" s="462">
        <f>D30+E30+F30+L30</f>
        <v>13308075</v>
      </c>
      <c r="R30" s="118"/>
    </row>
    <row r="31" spans="1:18" ht="12">
      <c r="A31" s="26"/>
      <c r="B31" s="16">
        <v>2021</v>
      </c>
      <c r="C31" s="116"/>
      <c r="D31" s="117"/>
      <c r="E31" s="117"/>
      <c r="F31" s="117"/>
      <c r="G31" s="117"/>
      <c r="H31" s="117"/>
      <c r="I31" s="118"/>
      <c r="J31" s="116"/>
      <c r="K31" s="117"/>
      <c r="L31" s="117"/>
      <c r="M31" s="117"/>
      <c r="N31" s="118"/>
      <c r="O31" s="119"/>
      <c r="P31" s="117"/>
      <c r="Q31" s="117"/>
      <c r="R31" s="118"/>
    </row>
    <row r="32" spans="1:18" ht="12.75" thickBot="1">
      <c r="A32" s="28"/>
      <c r="B32" s="111" t="s">
        <v>463</v>
      </c>
      <c r="C32" s="124"/>
      <c r="D32" s="125"/>
      <c r="E32" s="125"/>
      <c r="F32" s="125"/>
      <c r="G32" s="125"/>
      <c r="H32" s="125"/>
      <c r="I32" s="126"/>
      <c r="J32" s="124"/>
      <c r="K32" s="125"/>
      <c r="L32" s="125"/>
      <c r="M32" s="125"/>
      <c r="N32" s="126"/>
      <c r="O32" s="127"/>
      <c r="P32" s="125"/>
      <c r="Q32" s="125"/>
      <c r="R32" s="126"/>
    </row>
    <row r="33" spans="1:18" ht="12">
      <c r="A33" s="23" t="s">
        <v>278</v>
      </c>
      <c r="B33" s="62">
        <v>2019</v>
      </c>
      <c r="C33" s="115"/>
      <c r="D33" s="113"/>
      <c r="E33" s="113"/>
      <c r="F33" s="113"/>
      <c r="G33" s="113"/>
      <c r="H33" s="113"/>
      <c r="I33" s="114"/>
      <c r="J33" s="115"/>
      <c r="K33" s="113"/>
      <c r="L33" s="113"/>
      <c r="M33" s="113"/>
      <c r="N33" s="114"/>
      <c r="O33" s="112"/>
      <c r="P33" s="113"/>
      <c r="Q33" s="113"/>
      <c r="R33" s="114"/>
    </row>
    <row r="34" spans="1:18" ht="12">
      <c r="A34" s="26"/>
      <c r="B34" s="16">
        <v>2020</v>
      </c>
      <c r="C34" s="116"/>
      <c r="D34" s="117"/>
      <c r="E34" s="117"/>
      <c r="F34" s="117"/>
      <c r="G34" s="117"/>
      <c r="H34" s="117"/>
      <c r="I34" s="118"/>
      <c r="J34" s="116"/>
      <c r="K34" s="117"/>
      <c r="L34" s="117"/>
      <c r="M34" s="117"/>
      <c r="N34" s="118"/>
      <c r="O34" s="119"/>
      <c r="P34" s="117"/>
      <c r="Q34" s="117"/>
      <c r="R34" s="118"/>
    </row>
    <row r="35" spans="1:18" ht="12">
      <c r="A35" s="26"/>
      <c r="B35" s="16">
        <v>2021</v>
      </c>
      <c r="C35" s="116"/>
      <c r="D35" s="117"/>
      <c r="E35" s="117"/>
      <c r="F35" s="117"/>
      <c r="G35" s="117"/>
      <c r="H35" s="117"/>
      <c r="I35" s="118"/>
      <c r="J35" s="116"/>
      <c r="K35" s="117"/>
      <c r="L35" s="117"/>
      <c r="M35" s="117"/>
      <c r="N35" s="118"/>
      <c r="O35" s="119"/>
      <c r="P35" s="117"/>
      <c r="Q35" s="117"/>
      <c r="R35" s="118"/>
    </row>
    <row r="36" spans="1:18" ht="12.75" thickBot="1">
      <c r="A36" s="28"/>
      <c r="B36" s="111" t="s">
        <v>463</v>
      </c>
      <c r="C36" s="124"/>
      <c r="D36" s="125"/>
      <c r="E36" s="125"/>
      <c r="F36" s="125"/>
      <c r="G36" s="125"/>
      <c r="H36" s="125"/>
      <c r="I36" s="126"/>
      <c r="J36" s="124"/>
      <c r="K36" s="125"/>
      <c r="L36" s="125"/>
      <c r="M36" s="125"/>
      <c r="N36" s="126"/>
      <c r="O36" s="127"/>
      <c r="P36" s="125"/>
      <c r="Q36" s="125"/>
      <c r="R36" s="126"/>
    </row>
    <row r="37" spans="1:18" ht="12">
      <c r="A37" s="23" t="s">
        <v>279</v>
      </c>
      <c r="B37" s="62">
        <v>2019</v>
      </c>
      <c r="C37" s="115"/>
      <c r="D37" s="461">
        <v>385212</v>
      </c>
      <c r="E37" s="113"/>
      <c r="F37" s="461">
        <v>474767</v>
      </c>
      <c r="G37" s="113"/>
      <c r="H37" s="461">
        <v>5560</v>
      </c>
      <c r="I37" s="114"/>
      <c r="J37" s="115"/>
      <c r="K37" s="113"/>
      <c r="L37" s="113">
        <v>0</v>
      </c>
      <c r="M37" s="113"/>
      <c r="N37" s="114"/>
      <c r="O37" s="112"/>
      <c r="P37" s="113"/>
      <c r="Q37" s="461">
        <f>D37+F37+H37+L37</f>
        <v>865539</v>
      </c>
      <c r="R37" s="114"/>
    </row>
    <row r="38" spans="1:18" ht="12">
      <c r="A38" s="26"/>
      <c r="B38" s="16">
        <v>2020</v>
      </c>
      <c r="C38" s="116"/>
      <c r="D38" s="462">
        <v>385292</v>
      </c>
      <c r="E38" s="117"/>
      <c r="F38" s="462">
        <v>512419</v>
      </c>
      <c r="G38" s="117"/>
      <c r="H38" s="117"/>
      <c r="I38" s="118"/>
      <c r="J38" s="116"/>
      <c r="K38" s="117"/>
      <c r="L38" s="117"/>
      <c r="M38" s="117"/>
      <c r="N38" s="118"/>
      <c r="O38" s="119"/>
      <c r="P38" s="117"/>
      <c r="Q38" s="462">
        <f>D38+F38</f>
        <v>897711</v>
      </c>
      <c r="R38" s="118"/>
    </row>
    <row r="39" spans="1:18" ht="12">
      <c r="A39" s="26"/>
      <c r="B39" s="16">
        <v>2021</v>
      </c>
      <c r="C39" s="116"/>
      <c r="D39" s="117"/>
      <c r="E39" s="117"/>
      <c r="F39" s="117"/>
      <c r="G39" s="117"/>
      <c r="H39" s="117"/>
      <c r="I39" s="118"/>
      <c r="J39" s="116"/>
      <c r="K39" s="117"/>
      <c r="L39" s="117"/>
      <c r="M39" s="117"/>
      <c r="N39" s="118"/>
      <c r="O39" s="119"/>
      <c r="P39" s="117"/>
      <c r="Q39" s="117"/>
      <c r="R39" s="118"/>
    </row>
    <row r="40" spans="1:18" ht="12.75" thickBot="1">
      <c r="A40" s="28"/>
      <c r="B40" s="111" t="s">
        <v>463</v>
      </c>
      <c r="C40" s="124"/>
      <c r="D40" s="125"/>
      <c r="E40" s="125"/>
      <c r="F40" s="125"/>
      <c r="G40" s="125"/>
      <c r="H40" s="125"/>
      <c r="I40" s="126"/>
      <c r="J40" s="124"/>
      <c r="K40" s="125"/>
      <c r="L40" s="125"/>
      <c r="M40" s="125"/>
      <c r="N40" s="126"/>
      <c r="O40" s="127"/>
      <c r="P40" s="125"/>
      <c r="Q40" s="125"/>
      <c r="R40" s="126"/>
    </row>
    <row r="41" spans="1:18" ht="12">
      <c r="A41" s="23" t="s">
        <v>280</v>
      </c>
      <c r="B41" s="62">
        <v>2019</v>
      </c>
      <c r="C41" s="115"/>
      <c r="D41" s="113"/>
      <c r="E41" s="113"/>
      <c r="F41" s="113"/>
      <c r="G41" s="113"/>
      <c r="H41" s="113"/>
      <c r="I41" s="114"/>
      <c r="J41" s="115"/>
      <c r="K41" s="113"/>
      <c r="L41" s="461">
        <v>2792414</v>
      </c>
      <c r="M41" s="113"/>
      <c r="N41" s="114"/>
      <c r="O41" s="112"/>
      <c r="P41" s="113"/>
      <c r="Q41" s="461">
        <f>L41</f>
        <v>2792414</v>
      </c>
      <c r="R41" s="114"/>
    </row>
    <row r="42" spans="1:18" ht="12">
      <c r="A42" s="26"/>
      <c r="B42" s="16">
        <v>2020</v>
      </c>
      <c r="C42" s="116"/>
      <c r="D42" s="117"/>
      <c r="E42" s="117"/>
      <c r="F42" s="117"/>
      <c r="G42" s="117"/>
      <c r="H42" s="117"/>
      <c r="I42" s="118"/>
      <c r="J42" s="116"/>
      <c r="K42" s="117"/>
      <c r="L42" s="117"/>
      <c r="M42" s="117"/>
      <c r="N42" s="118"/>
      <c r="O42" s="119"/>
      <c r="P42" s="117"/>
      <c r="Q42" s="117"/>
      <c r="R42" s="118"/>
    </row>
    <row r="43" spans="1:18" ht="12">
      <c r="A43" s="26"/>
      <c r="B43" s="16">
        <v>2021</v>
      </c>
      <c r="C43" s="116"/>
      <c r="D43" s="117"/>
      <c r="E43" s="117"/>
      <c r="F43" s="117"/>
      <c r="G43" s="117"/>
      <c r="H43" s="117"/>
      <c r="I43" s="118"/>
      <c r="J43" s="116"/>
      <c r="K43" s="117"/>
      <c r="L43" s="117"/>
      <c r="M43" s="117"/>
      <c r="N43" s="118"/>
      <c r="O43" s="119"/>
      <c r="P43" s="117"/>
      <c r="Q43" s="117"/>
      <c r="R43" s="118"/>
    </row>
    <row r="44" spans="1:18" ht="12.75" thickBot="1">
      <c r="A44" s="28"/>
      <c r="B44" s="111" t="s">
        <v>463</v>
      </c>
      <c r="C44" s="124"/>
      <c r="D44" s="125"/>
      <c r="E44" s="125"/>
      <c r="F44" s="125"/>
      <c r="G44" s="125"/>
      <c r="H44" s="125"/>
      <c r="I44" s="126"/>
      <c r="J44" s="124"/>
      <c r="K44" s="125"/>
      <c r="L44" s="125"/>
      <c r="M44" s="125"/>
      <c r="N44" s="126"/>
      <c r="O44" s="127"/>
      <c r="P44" s="125"/>
      <c r="Q44" s="125"/>
      <c r="R44" s="126"/>
    </row>
    <row r="45" spans="1:18" ht="12">
      <c r="A45" s="23" t="s">
        <v>281</v>
      </c>
      <c r="B45" s="62">
        <v>2019</v>
      </c>
      <c r="C45" s="115"/>
      <c r="D45" s="461">
        <v>578186</v>
      </c>
      <c r="E45" s="113">
        <v>0</v>
      </c>
      <c r="F45" s="461">
        <v>143121</v>
      </c>
      <c r="G45" s="113"/>
      <c r="H45" s="461">
        <v>5509</v>
      </c>
      <c r="I45" s="114"/>
      <c r="J45" s="115"/>
      <c r="K45" s="113"/>
      <c r="L45" s="113">
        <v>0</v>
      </c>
      <c r="M45" s="113"/>
      <c r="N45" s="114"/>
      <c r="O45" s="112"/>
      <c r="P45" s="113"/>
      <c r="Q45" s="461">
        <f>D45+E45+F45+H45+L45</f>
        <v>726816</v>
      </c>
      <c r="R45" s="114"/>
    </row>
    <row r="46" spans="1:18" ht="12">
      <c r="A46" s="26"/>
      <c r="B46" s="16">
        <v>2020</v>
      </c>
      <c r="C46" s="116"/>
      <c r="D46" s="462">
        <v>577729</v>
      </c>
      <c r="E46" s="117"/>
      <c r="F46" s="462">
        <v>1034921</v>
      </c>
      <c r="G46" s="117"/>
      <c r="H46" s="117"/>
      <c r="I46" s="118"/>
      <c r="J46" s="116"/>
      <c r="K46" s="117"/>
      <c r="L46" s="462">
        <v>1068318</v>
      </c>
      <c r="M46" s="117"/>
      <c r="N46" s="118"/>
      <c r="O46" s="119"/>
      <c r="P46" s="117"/>
      <c r="Q46" s="462">
        <f>D46+F46+L46</f>
        <v>2680968</v>
      </c>
      <c r="R46" s="118"/>
    </row>
    <row r="47" spans="1:18" ht="12">
      <c r="A47" s="26"/>
      <c r="B47" s="16">
        <v>2021</v>
      </c>
      <c r="C47" s="116"/>
      <c r="D47" s="117"/>
      <c r="E47" s="117"/>
      <c r="F47" s="117"/>
      <c r="G47" s="117"/>
      <c r="H47" s="117"/>
      <c r="I47" s="118"/>
      <c r="J47" s="116"/>
      <c r="K47" s="117"/>
      <c r="L47" s="117"/>
      <c r="M47" s="117"/>
      <c r="N47" s="118"/>
      <c r="O47" s="119"/>
      <c r="P47" s="117"/>
      <c r="Q47" s="117"/>
      <c r="R47" s="118"/>
    </row>
    <row r="48" spans="1:18" ht="12.75" thickBot="1">
      <c r="A48" s="28"/>
      <c r="B48" s="111" t="s">
        <v>463</v>
      </c>
      <c r="C48" s="124"/>
      <c r="D48" s="125"/>
      <c r="E48" s="125"/>
      <c r="F48" s="125"/>
      <c r="G48" s="125"/>
      <c r="H48" s="125"/>
      <c r="I48" s="126"/>
      <c r="J48" s="124"/>
      <c r="K48" s="125"/>
      <c r="L48" s="125"/>
      <c r="M48" s="125"/>
      <c r="N48" s="126"/>
      <c r="O48" s="127"/>
      <c r="P48" s="125"/>
      <c r="Q48" s="125"/>
      <c r="R48" s="126"/>
    </row>
    <row r="49" spans="1:18" ht="12">
      <c r="A49" s="23" t="s">
        <v>282</v>
      </c>
      <c r="B49" s="62">
        <v>2019</v>
      </c>
      <c r="C49" s="115"/>
      <c r="D49" s="461">
        <v>1513713</v>
      </c>
      <c r="E49" s="461">
        <v>20000</v>
      </c>
      <c r="F49" s="461">
        <v>1395780</v>
      </c>
      <c r="H49" s="461">
        <v>10000</v>
      </c>
      <c r="I49" s="114"/>
      <c r="J49" s="115"/>
      <c r="K49" s="113"/>
      <c r="L49" s="461">
        <v>6126942</v>
      </c>
      <c r="M49" s="113"/>
      <c r="N49" s="114"/>
      <c r="O49" s="112"/>
      <c r="P49" s="113"/>
      <c r="Q49" s="461">
        <f>D49+E49+F49+H49+L49</f>
        <v>9066435</v>
      </c>
      <c r="R49" s="114"/>
    </row>
    <row r="50" spans="1:18" ht="12">
      <c r="A50" s="26"/>
      <c r="B50" s="16">
        <v>2020</v>
      </c>
      <c r="C50" s="116"/>
      <c r="D50" s="462">
        <v>1579721</v>
      </c>
      <c r="E50" s="462">
        <v>9859</v>
      </c>
      <c r="F50" s="462">
        <v>1588730</v>
      </c>
      <c r="G50" s="117"/>
      <c r="H50" s="117"/>
      <c r="I50" s="118"/>
      <c r="J50" s="116"/>
      <c r="K50" s="117"/>
      <c r="L50" s="462">
        <v>1572708</v>
      </c>
      <c r="M50" s="117"/>
      <c r="N50" s="118"/>
      <c r="O50" s="119"/>
      <c r="P50" s="117"/>
      <c r="Q50" s="462">
        <f>D50+E50+F50+L50</f>
        <v>4751018</v>
      </c>
      <c r="R50" s="118"/>
    </row>
    <row r="51" spans="1:18" ht="12">
      <c r="A51" s="26"/>
      <c r="B51" s="16">
        <v>2021</v>
      </c>
      <c r="C51" s="116"/>
      <c r="D51" s="117"/>
      <c r="E51" s="117"/>
      <c r="F51" s="117"/>
      <c r="G51" s="117"/>
      <c r="H51" s="117"/>
      <c r="I51" s="118"/>
      <c r="J51" s="116"/>
      <c r="K51" s="117"/>
      <c r="L51" s="117"/>
      <c r="M51" s="117"/>
      <c r="N51" s="118"/>
      <c r="O51" s="119"/>
      <c r="P51" s="117"/>
      <c r="Q51" s="117"/>
      <c r="R51" s="118"/>
    </row>
    <row r="52" spans="1:18" ht="12.75" thickBot="1">
      <c r="A52" s="28"/>
      <c r="B52" s="111" t="s">
        <v>463</v>
      </c>
      <c r="C52" s="124"/>
      <c r="D52" s="125"/>
      <c r="E52" s="125"/>
      <c r="F52" s="125"/>
      <c r="G52" s="125"/>
      <c r="H52" s="125"/>
      <c r="I52" s="126"/>
      <c r="J52" s="124"/>
      <c r="K52" s="125"/>
      <c r="L52" s="125"/>
      <c r="M52" s="125"/>
      <c r="N52" s="126"/>
      <c r="O52" s="127"/>
      <c r="P52" s="125"/>
      <c r="Q52" s="125"/>
      <c r="R52" s="126"/>
    </row>
    <row r="53" spans="1:18" ht="12">
      <c r="A53" s="23" t="s">
        <v>283</v>
      </c>
      <c r="B53" s="62">
        <v>2019</v>
      </c>
      <c r="C53" s="115"/>
      <c r="D53" s="461">
        <v>1200486</v>
      </c>
      <c r="E53" s="113">
        <v>0</v>
      </c>
      <c r="F53" s="461">
        <v>181804</v>
      </c>
      <c r="G53" s="113"/>
      <c r="H53" s="461">
        <v>20000</v>
      </c>
      <c r="I53" s="114"/>
      <c r="J53" s="115"/>
      <c r="K53" s="113"/>
      <c r="L53" s="113">
        <v>0</v>
      </c>
      <c r="M53" s="113"/>
      <c r="N53" s="114"/>
      <c r="O53" s="112"/>
      <c r="P53" s="113"/>
      <c r="Q53" s="461">
        <f>D53+E53+F53+H53+L53</f>
        <v>1402290</v>
      </c>
      <c r="R53" s="114"/>
    </row>
    <row r="54" spans="1:18" ht="12">
      <c r="A54" s="26"/>
      <c r="B54" s="16">
        <v>2020</v>
      </c>
      <c r="C54" s="116"/>
      <c r="D54" s="462">
        <v>1201035</v>
      </c>
      <c r="F54" s="462">
        <v>419721</v>
      </c>
      <c r="G54" s="117"/>
      <c r="H54" s="117"/>
      <c r="I54" s="118"/>
      <c r="J54" s="116"/>
      <c r="K54" s="117"/>
      <c r="L54" s="462">
        <v>20000</v>
      </c>
      <c r="M54" s="117"/>
      <c r="N54" s="118"/>
      <c r="O54" s="119"/>
      <c r="P54" s="117"/>
      <c r="Q54" s="462">
        <f>D54+F54+L54</f>
        <v>1640756</v>
      </c>
      <c r="R54" s="118"/>
    </row>
    <row r="55" spans="1:18" ht="12">
      <c r="A55" s="26"/>
      <c r="B55" s="16">
        <v>2021</v>
      </c>
      <c r="C55" s="116"/>
      <c r="D55" s="117"/>
      <c r="E55" s="117"/>
      <c r="F55" s="117"/>
      <c r="G55" s="117"/>
      <c r="H55" s="117"/>
      <c r="I55" s="118"/>
      <c r="J55" s="116"/>
      <c r="K55" s="117"/>
      <c r="L55" s="117"/>
      <c r="M55" s="117"/>
      <c r="N55" s="118"/>
      <c r="O55" s="119"/>
      <c r="P55" s="117"/>
      <c r="Q55" s="117"/>
      <c r="R55" s="118"/>
    </row>
    <row r="56" spans="1:18" ht="12.75" thickBot="1">
      <c r="A56" s="28"/>
      <c r="B56" s="111" t="s">
        <v>463</v>
      </c>
      <c r="C56" s="124"/>
      <c r="D56" s="125"/>
      <c r="E56" s="125"/>
      <c r="F56" s="125"/>
      <c r="G56" s="125"/>
      <c r="H56" s="125"/>
      <c r="I56" s="126"/>
      <c r="J56" s="124"/>
      <c r="K56" s="125"/>
      <c r="L56" s="125"/>
      <c r="M56" s="125"/>
      <c r="N56" s="126"/>
      <c r="O56" s="127"/>
      <c r="P56" s="125"/>
      <c r="Q56" s="125"/>
      <c r="R56" s="133"/>
    </row>
    <row r="57" spans="1:18" ht="12">
      <c r="A57" s="23" t="s">
        <v>284</v>
      </c>
      <c r="B57" s="62">
        <v>2019</v>
      </c>
      <c r="C57" s="115"/>
      <c r="D57" s="461">
        <v>180544</v>
      </c>
      <c r="E57" s="113"/>
      <c r="F57" s="461">
        <v>190477</v>
      </c>
      <c r="G57" s="113"/>
      <c r="H57" s="461">
        <v>4063</v>
      </c>
      <c r="I57" s="114"/>
      <c r="J57" s="115"/>
      <c r="K57" s="113"/>
      <c r="L57" s="113">
        <v>0</v>
      </c>
      <c r="M57" s="113"/>
      <c r="N57" s="114"/>
      <c r="O57" s="112"/>
      <c r="P57" s="113"/>
      <c r="Q57" s="461">
        <f>D57+F57+H57+L57</f>
        <v>375084</v>
      </c>
      <c r="R57" s="114"/>
    </row>
    <row r="58" spans="1:18" ht="12">
      <c r="A58" s="26"/>
      <c r="B58" s="16">
        <v>2020</v>
      </c>
      <c r="C58" s="116"/>
      <c r="D58" s="462">
        <v>184153</v>
      </c>
      <c r="E58" s="117"/>
      <c r="F58" s="462">
        <v>226174</v>
      </c>
      <c r="G58" s="117"/>
      <c r="H58" s="117"/>
      <c r="I58" s="118"/>
      <c r="J58" s="116"/>
      <c r="K58" s="117"/>
      <c r="L58" s="117"/>
      <c r="M58" s="117"/>
      <c r="N58" s="118"/>
      <c r="O58" s="119"/>
      <c r="P58" s="117"/>
      <c r="Q58" s="462">
        <f>D58+F58</f>
        <v>410327</v>
      </c>
      <c r="R58" s="118"/>
    </row>
    <row r="59" spans="1:18" ht="12">
      <c r="A59" s="26"/>
      <c r="B59" s="16">
        <v>2021</v>
      </c>
      <c r="C59" s="116"/>
      <c r="D59" s="117"/>
      <c r="E59" s="117"/>
      <c r="F59" s="117"/>
      <c r="G59" s="117"/>
      <c r="H59" s="117"/>
      <c r="I59" s="118"/>
      <c r="J59" s="116"/>
      <c r="K59" s="117"/>
      <c r="L59" s="117"/>
      <c r="M59" s="117"/>
      <c r="N59" s="118"/>
      <c r="O59" s="119"/>
      <c r="P59" s="117"/>
      <c r="Q59" s="117"/>
      <c r="R59" s="118"/>
    </row>
    <row r="60" spans="1:18" ht="12.75" thickBot="1">
      <c r="A60" s="28"/>
      <c r="B60" s="111" t="s">
        <v>463</v>
      </c>
      <c r="C60" s="124"/>
      <c r="D60" s="125"/>
      <c r="E60" s="125"/>
      <c r="F60" s="125"/>
      <c r="G60" s="125"/>
      <c r="H60" s="125"/>
      <c r="I60" s="126"/>
      <c r="J60" s="124"/>
      <c r="K60" s="125"/>
      <c r="L60" s="125"/>
      <c r="M60" s="125"/>
      <c r="N60" s="126"/>
      <c r="O60" s="127"/>
      <c r="P60" s="125"/>
      <c r="Q60" s="125"/>
      <c r="R60" s="126"/>
    </row>
    <row r="61" spans="1:18" ht="12">
      <c r="A61" s="23" t="s">
        <v>285</v>
      </c>
      <c r="B61" s="62">
        <v>2019</v>
      </c>
      <c r="C61" s="115"/>
      <c r="D61" s="113"/>
      <c r="E61" s="113"/>
      <c r="F61" s="113">
        <v>0</v>
      </c>
      <c r="G61" s="113"/>
      <c r="H61" s="113"/>
      <c r="I61" s="114"/>
      <c r="J61" s="115"/>
      <c r="K61" s="113"/>
      <c r="L61" s="113"/>
      <c r="M61" s="113"/>
      <c r="N61" s="114"/>
      <c r="O61" s="112"/>
      <c r="P61" s="113"/>
      <c r="Q61" s="113">
        <v>0</v>
      </c>
      <c r="R61" s="114"/>
    </row>
    <row r="62" spans="1:18" ht="12">
      <c r="A62" s="26"/>
      <c r="B62" s="16">
        <v>2020</v>
      </c>
      <c r="C62" s="116"/>
      <c r="D62" s="117"/>
      <c r="E62" s="117"/>
      <c r="F62" s="117"/>
      <c r="G62" s="117"/>
      <c r="H62" s="117"/>
      <c r="I62" s="118"/>
      <c r="J62" s="116"/>
      <c r="K62" s="117"/>
      <c r="L62" s="117"/>
      <c r="M62" s="117"/>
      <c r="N62" s="118"/>
      <c r="O62" s="119"/>
      <c r="P62" s="117"/>
      <c r="Q62" s="117"/>
      <c r="R62" s="118"/>
    </row>
    <row r="63" spans="1:18" ht="12">
      <c r="A63" s="26"/>
      <c r="B63" s="16">
        <v>2021</v>
      </c>
      <c r="C63" s="116"/>
      <c r="D63" s="117"/>
      <c r="E63" s="117"/>
      <c r="F63" s="117"/>
      <c r="G63" s="117"/>
      <c r="H63" s="117"/>
      <c r="I63" s="118"/>
      <c r="J63" s="116"/>
      <c r="K63" s="117"/>
      <c r="L63" s="117"/>
      <c r="M63" s="117"/>
      <c r="N63" s="118"/>
      <c r="O63" s="119"/>
      <c r="P63" s="117"/>
      <c r="Q63" s="117"/>
      <c r="R63" s="118"/>
    </row>
    <row r="64" spans="1:18" ht="12.75" thickBot="1">
      <c r="A64" s="28"/>
      <c r="B64" s="111" t="s">
        <v>463</v>
      </c>
      <c r="C64" s="124"/>
      <c r="D64" s="125"/>
      <c r="E64" s="125"/>
      <c r="F64" s="125"/>
      <c r="G64" s="125"/>
      <c r="H64" s="125"/>
      <c r="I64" s="126"/>
      <c r="J64" s="124"/>
      <c r="K64" s="125"/>
      <c r="L64" s="125"/>
      <c r="M64" s="125"/>
      <c r="N64" s="126"/>
      <c r="O64" s="127"/>
      <c r="P64" s="125"/>
      <c r="Q64" s="125"/>
      <c r="R64" s="126"/>
    </row>
    <row r="65" spans="1:18" ht="12">
      <c r="A65" s="23" t="s">
        <v>286</v>
      </c>
      <c r="B65" s="62">
        <v>2019</v>
      </c>
      <c r="C65" s="115"/>
      <c r="D65" s="461">
        <v>262647</v>
      </c>
      <c r="E65" s="461">
        <v>26158</v>
      </c>
      <c r="F65" s="461">
        <v>39887</v>
      </c>
      <c r="G65" s="113"/>
      <c r="H65" s="461">
        <v>4000</v>
      </c>
      <c r="I65" s="114"/>
      <c r="J65" s="115"/>
      <c r="K65" s="113"/>
      <c r="L65" s="113"/>
      <c r="M65" s="113"/>
      <c r="N65" s="114"/>
      <c r="O65" s="112"/>
      <c r="P65" s="113"/>
      <c r="Q65" s="461">
        <f>D65+E65+F65+H65</f>
        <v>332692</v>
      </c>
      <c r="R65" s="114"/>
    </row>
    <row r="66" spans="1:18" ht="12">
      <c r="A66" s="26"/>
      <c r="B66" s="16">
        <v>2020</v>
      </c>
      <c r="C66" s="116"/>
      <c r="D66" s="462">
        <v>237647</v>
      </c>
      <c r="E66" s="117"/>
      <c r="F66" s="462">
        <v>39887</v>
      </c>
      <c r="G66" s="117"/>
      <c r="H66" s="117"/>
      <c r="I66" s="118"/>
      <c r="J66" s="116"/>
      <c r="K66" s="117"/>
      <c r="L66" s="117"/>
      <c r="M66" s="117"/>
      <c r="N66" s="118"/>
      <c r="O66" s="119"/>
      <c r="P66" s="117"/>
      <c r="Q66" s="462">
        <f>D66+F66</f>
        <v>277534</v>
      </c>
      <c r="R66" s="118"/>
    </row>
    <row r="67" spans="1:18" ht="12">
      <c r="A67" s="26"/>
      <c r="B67" s="16">
        <v>2021</v>
      </c>
      <c r="C67" s="116"/>
      <c r="D67" s="117"/>
      <c r="E67" s="117"/>
      <c r="F67" s="117"/>
      <c r="G67" s="117"/>
      <c r="H67" s="117"/>
      <c r="I67" s="118"/>
      <c r="J67" s="116"/>
      <c r="K67" s="117"/>
      <c r="L67" s="117"/>
      <c r="M67" s="117"/>
      <c r="N67" s="118"/>
      <c r="O67" s="119"/>
      <c r="P67" s="117"/>
      <c r="Q67" s="117"/>
      <c r="R67" s="118"/>
    </row>
    <row r="68" spans="1:18" ht="12.75" thickBot="1">
      <c r="A68" s="28"/>
      <c r="B68" s="111" t="s">
        <v>463</v>
      </c>
      <c r="C68" s="124"/>
      <c r="D68" s="125"/>
      <c r="E68" s="125"/>
      <c r="F68" s="125"/>
      <c r="G68" s="125"/>
      <c r="H68" s="125"/>
      <c r="I68" s="126"/>
      <c r="J68" s="124"/>
      <c r="K68" s="125"/>
      <c r="L68" s="125"/>
      <c r="M68" s="125"/>
      <c r="N68" s="126"/>
      <c r="O68" s="127"/>
      <c r="P68" s="125"/>
      <c r="Q68" s="125"/>
      <c r="R68" s="126"/>
    </row>
    <row r="69" spans="1:18" ht="12">
      <c r="A69" s="23" t="s">
        <v>287</v>
      </c>
      <c r="B69" s="62">
        <v>2019</v>
      </c>
      <c r="C69" s="115"/>
      <c r="D69" s="461">
        <v>2060554</v>
      </c>
      <c r="E69" s="461">
        <v>81841</v>
      </c>
      <c r="F69" s="461">
        <v>5358841</v>
      </c>
      <c r="G69" s="113"/>
      <c r="H69" s="461">
        <v>52200</v>
      </c>
      <c r="I69" s="114"/>
      <c r="J69" s="115"/>
      <c r="K69" s="113"/>
      <c r="L69" s="461">
        <v>24036282</v>
      </c>
      <c r="M69" s="113"/>
      <c r="N69" s="114"/>
      <c r="O69" s="112"/>
      <c r="P69" s="113"/>
      <c r="Q69" s="461">
        <f>D69+E69+F69+H69+L69</f>
        <v>31589718</v>
      </c>
      <c r="R69" s="114"/>
    </row>
    <row r="70" spans="1:18" ht="12">
      <c r="A70" s="26"/>
      <c r="B70" s="16">
        <v>2020</v>
      </c>
      <c r="C70" s="116"/>
      <c r="D70" s="462">
        <v>2128143</v>
      </c>
      <c r="E70" s="462">
        <v>61773</v>
      </c>
      <c r="F70" s="462">
        <v>9555263</v>
      </c>
      <c r="G70" s="117"/>
      <c r="H70" s="117"/>
      <c r="I70" s="118"/>
      <c r="J70" s="116"/>
      <c r="K70" s="117"/>
      <c r="L70" s="462">
        <v>37642451</v>
      </c>
      <c r="M70" s="117"/>
      <c r="N70" s="118"/>
      <c r="O70" s="119"/>
      <c r="P70" s="117"/>
      <c r="Q70" s="462">
        <f>D70+E70+F70+L70</f>
        <v>49387630</v>
      </c>
      <c r="R70" s="118"/>
    </row>
    <row r="71" spans="1:18" ht="12">
      <c r="A71" s="26"/>
      <c r="B71" s="16">
        <v>2021</v>
      </c>
      <c r="C71" s="116"/>
      <c r="D71" s="117"/>
      <c r="E71" s="117"/>
      <c r="F71" s="117"/>
      <c r="G71" s="117"/>
      <c r="H71" s="117"/>
      <c r="I71" s="118"/>
      <c r="J71" s="116"/>
      <c r="K71" s="117"/>
      <c r="L71" s="117"/>
      <c r="M71" s="117"/>
      <c r="N71" s="118"/>
      <c r="O71" s="119"/>
      <c r="P71" s="117"/>
      <c r="Q71" s="117"/>
      <c r="R71" s="118"/>
    </row>
    <row r="72" spans="1:18" ht="12.75" thickBot="1">
      <c r="A72" s="28"/>
      <c r="B72" s="111" t="s">
        <v>463</v>
      </c>
      <c r="C72" s="124"/>
      <c r="D72" s="125"/>
      <c r="E72" s="125"/>
      <c r="F72" s="125"/>
      <c r="G72" s="125"/>
      <c r="H72" s="125"/>
      <c r="I72" s="126"/>
      <c r="J72" s="124"/>
      <c r="K72" s="125"/>
      <c r="L72" s="125"/>
      <c r="M72" s="125"/>
      <c r="N72" s="126"/>
      <c r="O72" s="127"/>
      <c r="P72" s="125"/>
      <c r="Q72" s="125"/>
      <c r="R72" s="126"/>
    </row>
    <row r="73" spans="1:18" ht="12">
      <c r="A73" s="23" t="s">
        <v>288</v>
      </c>
      <c r="B73" s="62">
        <v>2019</v>
      </c>
      <c r="C73" s="115"/>
      <c r="D73" s="113"/>
      <c r="E73" s="113"/>
      <c r="F73" s="461">
        <v>176980</v>
      </c>
      <c r="G73" s="113"/>
      <c r="H73" s="113"/>
      <c r="I73" s="114"/>
      <c r="J73" s="115"/>
      <c r="K73" s="113"/>
      <c r="L73" s="113">
        <v>0</v>
      </c>
      <c r="M73" s="113"/>
      <c r="N73" s="114"/>
      <c r="O73" s="112"/>
      <c r="P73" s="113"/>
      <c r="Q73" s="461">
        <f>F73+L73</f>
        <v>176980</v>
      </c>
      <c r="R73" s="114"/>
    </row>
    <row r="74" spans="1:18" ht="12">
      <c r="A74" s="26"/>
      <c r="B74" s="16">
        <v>2020</v>
      </c>
      <c r="C74" s="116"/>
      <c r="D74" s="117"/>
      <c r="E74" s="117"/>
      <c r="F74" s="462">
        <v>79595</v>
      </c>
      <c r="G74" s="117"/>
      <c r="H74" s="117"/>
      <c r="I74" s="118"/>
      <c r="J74" s="116"/>
      <c r="K74" s="117"/>
      <c r="L74" s="117"/>
      <c r="M74" s="117"/>
      <c r="N74" s="118"/>
      <c r="O74" s="119"/>
      <c r="P74" s="117"/>
      <c r="Q74" s="462">
        <f>F74</f>
        <v>79595</v>
      </c>
      <c r="R74" s="118"/>
    </row>
    <row r="75" spans="1:18" ht="12">
      <c r="A75" s="26"/>
      <c r="B75" s="16">
        <v>2021</v>
      </c>
      <c r="C75" s="116"/>
      <c r="D75" s="117"/>
      <c r="E75" s="117"/>
      <c r="F75" s="117"/>
      <c r="G75" s="117"/>
      <c r="H75" s="117"/>
      <c r="I75" s="118"/>
      <c r="J75" s="116"/>
      <c r="K75" s="117"/>
      <c r="L75" s="117"/>
      <c r="M75" s="117"/>
      <c r="N75" s="118"/>
      <c r="O75" s="119"/>
      <c r="P75" s="117"/>
      <c r="Q75" s="117"/>
      <c r="R75" s="118"/>
    </row>
    <row r="76" spans="1:18" ht="12.75" thickBot="1">
      <c r="A76" s="28"/>
      <c r="B76" s="111" t="s">
        <v>463</v>
      </c>
      <c r="C76" s="124"/>
      <c r="D76" s="125"/>
      <c r="E76" s="125"/>
      <c r="F76" s="125"/>
      <c r="G76" s="125"/>
      <c r="H76" s="125"/>
      <c r="I76" s="126"/>
      <c r="J76" s="124"/>
      <c r="K76" s="125"/>
      <c r="L76" s="125"/>
      <c r="M76" s="125"/>
      <c r="N76" s="126"/>
      <c r="O76" s="127"/>
      <c r="P76" s="125"/>
      <c r="Q76" s="125"/>
      <c r="R76" s="126"/>
    </row>
    <row r="77" spans="1:18" ht="12">
      <c r="A77" s="23" t="s">
        <v>289</v>
      </c>
      <c r="B77" s="62">
        <v>2019</v>
      </c>
      <c r="C77" s="115"/>
      <c r="D77" s="113"/>
      <c r="E77" s="113"/>
      <c r="F77" s="113">
        <v>0</v>
      </c>
      <c r="G77" s="113"/>
      <c r="H77" s="113"/>
      <c r="I77" s="114"/>
      <c r="J77" s="115"/>
      <c r="K77" s="113"/>
      <c r="L77" s="113">
        <v>0</v>
      </c>
      <c r="M77" s="113"/>
      <c r="N77" s="114"/>
      <c r="O77" s="112"/>
      <c r="P77" s="113"/>
      <c r="Q77" s="113">
        <v>0</v>
      </c>
      <c r="R77" s="114"/>
    </row>
    <row r="78" spans="1:18" ht="12">
      <c r="A78" s="26"/>
      <c r="B78" s="16">
        <v>2020</v>
      </c>
      <c r="C78" s="116"/>
      <c r="D78" s="117"/>
      <c r="E78" s="117"/>
      <c r="F78" s="117"/>
      <c r="G78" s="117"/>
      <c r="H78" s="117"/>
      <c r="I78" s="118"/>
      <c r="J78" s="116"/>
      <c r="K78" s="117"/>
      <c r="L78" s="462">
        <v>2367808</v>
      </c>
      <c r="M78" s="117"/>
      <c r="N78" s="118"/>
      <c r="O78" s="119"/>
      <c r="P78" s="117"/>
      <c r="Q78" s="462">
        <f>L78</f>
        <v>2367808</v>
      </c>
      <c r="R78" s="118"/>
    </row>
    <row r="79" spans="1:18" ht="12">
      <c r="A79" s="26"/>
      <c r="B79" s="16">
        <v>2021</v>
      </c>
      <c r="C79" s="116"/>
      <c r="D79" s="117"/>
      <c r="E79" s="117"/>
      <c r="F79" s="117"/>
      <c r="G79" s="117"/>
      <c r="H79" s="117"/>
      <c r="I79" s="118"/>
      <c r="J79" s="116"/>
      <c r="K79" s="117"/>
      <c r="L79" s="117"/>
      <c r="M79" s="117"/>
      <c r="N79" s="118"/>
      <c r="O79" s="119"/>
      <c r="P79" s="117"/>
      <c r="Q79" s="117"/>
      <c r="R79" s="118"/>
    </row>
    <row r="80" spans="1:18" ht="12.75" thickBot="1">
      <c r="A80" s="28"/>
      <c r="B80" s="111" t="s">
        <v>463</v>
      </c>
      <c r="C80" s="124"/>
      <c r="D80" s="125"/>
      <c r="E80" s="125"/>
      <c r="F80" s="125"/>
      <c r="G80" s="125"/>
      <c r="H80" s="125"/>
      <c r="I80" s="126"/>
      <c r="J80" s="124"/>
      <c r="K80" s="125"/>
      <c r="L80" s="125"/>
      <c r="M80" s="125"/>
      <c r="N80" s="126"/>
      <c r="O80" s="127"/>
      <c r="P80" s="125"/>
      <c r="Q80" s="125"/>
      <c r="R80" s="126"/>
    </row>
    <row r="81" spans="1:18" ht="12">
      <c r="A81" s="23" t="s">
        <v>290</v>
      </c>
      <c r="B81" s="62">
        <v>2019</v>
      </c>
      <c r="C81" s="115"/>
      <c r="D81" s="113"/>
      <c r="E81" s="113"/>
      <c r="F81" s="461">
        <v>270099</v>
      </c>
      <c r="G81" s="113"/>
      <c r="H81" s="113"/>
      <c r="I81" s="114"/>
      <c r="J81" s="115"/>
      <c r="K81" s="113"/>
      <c r="L81" s="461">
        <v>987595</v>
      </c>
      <c r="M81" s="113"/>
      <c r="N81" s="114"/>
      <c r="O81" s="112"/>
      <c r="P81" s="113"/>
      <c r="Q81" s="461">
        <f>F81+L81</f>
        <v>1257694</v>
      </c>
      <c r="R81" s="114"/>
    </row>
    <row r="82" spans="1:18" ht="12">
      <c r="A82" s="26"/>
      <c r="B82" s="16">
        <v>2020</v>
      </c>
      <c r="C82" s="116"/>
      <c r="D82" s="117"/>
      <c r="E82" s="117"/>
      <c r="F82" s="462">
        <v>175392</v>
      </c>
      <c r="G82" s="117"/>
      <c r="H82" s="117"/>
      <c r="I82" s="118"/>
      <c r="J82" s="116"/>
      <c r="K82" s="117"/>
      <c r="L82" s="462">
        <v>60999</v>
      </c>
      <c r="M82" s="117"/>
      <c r="N82" s="118"/>
      <c r="O82" s="119"/>
      <c r="P82" s="117"/>
      <c r="Q82" s="462">
        <f>F82+L82</f>
        <v>236391</v>
      </c>
      <c r="R82" s="118"/>
    </row>
    <row r="83" spans="1:18" ht="12">
      <c r="A83" s="26"/>
      <c r="B83" s="16">
        <v>2021</v>
      </c>
      <c r="C83" s="116"/>
      <c r="D83" s="117"/>
      <c r="E83" s="117"/>
      <c r="F83" s="117"/>
      <c r="G83" s="117"/>
      <c r="H83" s="117"/>
      <c r="I83" s="118"/>
      <c r="J83" s="116"/>
      <c r="K83" s="117"/>
      <c r="L83" s="117"/>
      <c r="M83" s="117"/>
      <c r="N83" s="118"/>
      <c r="O83" s="119"/>
      <c r="P83" s="117"/>
      <c r="Q83" s="117"/>
      <c r="R83" s="118"/>
    </row>
    <row r="84" spans="1:18" ht="12.75" thickBot="1">
      <c r="A84" s="28"/>
      <c r="B84" s="111" t="s">
        <v>463</v>
      </c>
      <c r="C84" s="124"/>
      <c r="D84" s="125"/>
      <c r="E84" s="125"/>
      <c r="F84" s="125"/>
      <c r="G84" s="125"/>
      <c r="H84" s="125"/>
      <c r="I84" s="126"/>
      <c r="J84" s="124"/>
      <c r="K84" s="125"/>
      <c r="L84" s="125"/>
      <c r="M84" s="125"/>
      <c r="N84" s="126"/>
      <c r="O84" s="127"/>
      <c r="P84" s="125"/>
      <c r="Q84" s="125"/>
      <c r="R84" s="126"/>
    </row>
    <row r="85" spans="1:18" ht="12">
      <c r="A85" s="23" t="s">
        <v>291</v>
      </c>
      <c r="B85" s="62">
        <v>2019</v>
      </c>
      <c r="C85" s="115"/>
      <c r="D85" s="461">
        <v>243578</v>
      </c>
      <c r="E85" s="129">
        <v>0</v>
      </c>
      <c r="F85" s="463">
        <v>102491</v>
      </c>
      <c r="G85" s="464"/>
      <c r="H85" s="463">
        <v>5437</v>
      </c>
      <c r="I85" s="464"/>
      <c r="J85" s="464"/>
      <c r="K85" s="464"/>
      <c r="L85" s="464">
        <v>0</v>
      </c>
      <c r="M85" s="464"/>
      <c r="N85" s="464"/>
      <c r="O85" s="464"/>
      <c r="P85" s="464"/>
      <c r="Q85" s="463">
        <f>D85+E85+F85+H85+L85</f>
        <v>351506</v>
      </c>
      <c r="R85" s="129"/>
    </row>
    <row r="86" spans="1:18" ht="12">
      <c r="A86" s="26"/>
      <c r="B86" s="16">
        <v>2020</v>
      </c>
      <c r="C86" s="116"/>
      <c r="D86" s="462">
        <v>243094</v>
      </c>
      <c r="E86" s="117"/>
      <c r="F86" s="462">
        <v>140328</v>
      </c>
      <c r="G86" s="117"/>
      <c r="H86" s="117"/>
      <c r="I86" s="118"/>
      <c r="J86" s="116"/>
      <c r="K86" s="117"/>
      <c r="L86" s="117"/>
      <c r="M86" s="117"/>
      <c r="N86" s="118"/>
      <c r="O86" s="119"/>
      <c r="P86" s="117"/>
      <c r="Q86" s="462">
        <f>D86+F86</f>
        <v>383422</v>
      </c>
      <c r="R86" s="118"/>
    </row>
    <row r="87" spans="1:18" ht="12">
      <c r="A87" s="26"/>
      <c r="B87" s="16">
        <v>2021</v>
      </c>
      <c r="C87" s="116"/>
      <c r="D87" s="117"/>
      <c r="E87" s="117"/>
      <c r="F87" s="117"/>
      <c r="G87" s="117"/>
      <c r="H87" s="117"/>
      <c r="I87" s="118"/>
      <c r="J87" s="116"/>
      <c r="K87" s="117"/>
      <c r="L87" s="117"/>
      <c r="M87" s="117"/>
      <c r="N87" s="118"/>
      <c r="O87" s="119"/>
      <c r="P87" s="117"/>
      <c r="Q87" s="117"/>
      <c r="R87" s="118"/>
    </row>
    <row r="88" spans="1:18" ht="12.75" thickBot="1">
      <c r="A88" s="28"/>
      <c r="B88" s="111" t="s">
        <v>463</v>
      </c>
      <c r="C88" s="124"/>
      <c r="D88" s="125"/>
      <c r="E88" s="125"/>
      <c r="F88" s="125"/>
      <c r="G88" s="125"/>
      <c r="H88" s="125"/>
      <c r="I88" s="126"/>
      <c r="J88" s="124"/>
      <c r="K88" s="125"/>
      <c r="L88" s="125"/>
      <c r="M88" s="125"/>
      <c r="N88" s="126"/>
      <c r="O88" s="127"/>
      <c r="P88" s="125"/>
      <c r="Q88" s="125"/>
      <c r="R88" s="126"/>
    </row>
    <row r="89" spans="1:18" ht="12">
      <c r="A89" s="23" t="s">
        <v>292</v>
      </c>
      <c r="B89" s="62">
        <v>2019</v>
      </c>
      <c r="C89" s="115"/>
      <c r="D89" s="461">
        <v>54760376</v>
      </c>
      <c r="E89" s="461">
        <v>396891</v>
      </c>
      <c r="F89" s="461">
        <v>36125624</v>
      </c>
      <c r="G89" s="113"/>
      <c r="H89" s="113">
        <v>0</v>
      </c>
      <c r="I89" s="114"/>
      <c r="J89" s="115"/>
      <c r="K89" s="113"/>
      <c r="L89" s="461">
        <v>4582067</v>
      </c>
      <c r="M89" s="113"/>
      <c r="N89" s="114"/>
      <c r="O89" s="112"/>
      <c r="P89" s="113"/>
      <c r="Q89" s="461">
        <f>D89+E89+F89+H89+L89</f>
        <v>95864958</v>
      </c>
      <c r="R89" s="114"/>
    </row>
    <row r="90" spans="1:18" ht="12">
      <c r="A90" s="26"/>
      <c r="B90" s="16">
        <v>2020</v>
      </c>
      <c r="C90" s="116"/>
      <c r="D90" s="462">
        <v>59867900</v>
      </c>
      <c r="E90" s="462">
        <v>327329</v>
      </c>
      <c r="F90" s="462">
        <v>33003844</v>
      </c>
      <c r="G90" s="117"/>
      <c r="H90" s="462">
        <v>308951</v>
      </c>
      <c r="I90" s="118"/>
      <c r="J90" s="116"/>
      <c r="K90" s="117"/>
      <c r="L90" s="462">
        <v>2238762</v>
      </c>
      <c r="M90" s="117"/>
      <c r="N90" s="118"/>
      <c r="O90" s="119"/>
      <c r="P90" s="117"/>
      <c r="Q90" s="462">
        <f>D90+E90+F90+H90+L90</f>
        <v>95746786</v>
      </c>
      <c r="R90" s="118"/>
    </row>
    <row r="91" spans="1:18" ht="12">
      <c r="A91" s="26"/>
      <c r="B91" s="16">
        <v>2021</v>
      </c>
      <c r="C91" s="116"/>
      <c r="D91" s="117"/>
      <c r="E91" s="117"/>
      <c r="F91" s="117"/>
      <c r="G91" s="117"/>
      <c r="H91" s="117"/>
      <c r="I91" s="118"/>
      <c r="J91" s="116"/>
      <c r="K91" s="117"/>
      <c r="L91" s="117"/>
      <c r="M91" s="117"/>
      <c r="N91" s="118"/>
      <c r="O91" s="119"/>
      <c r="P91" s="117"/>
      <c r="Q91" s="117"/>
      <c r="R91" s="118"/>
    </row>
    <row r="92" spans="1:18" ht="12.75" thickBot="1">
      <c r="A92" s="28"/>
      <c r="B92" s="111" t="s">
        <v>463</v>
      </c>
      <c r="C92" s="124"/>
      <c r="D92" s="125"/>
      <c r="E92" s="125"/>
      <c r="F92" s="125"/>
      <c r="G92" s="125"/>
      <c r="H92" s="125"/>
      <c r="I92" s="126"/>
      <c r="J92" s="124"/>
      <c r="K92" s="125"/>
      <c r="L92" s="125"/>
      <c r="M92" s="125"/>
      <c r="N92" s="126"/>
      <c r="O92" s="127"/>
      <c r="P92" s="125"/>
      <c r="Q92" s="125"/>
      <c r="R92" s="126"/>
    </row>
    <row r="93" spans="1:18" ht="12">
      <c r="A93" s="23" t="s">
        <v>293</v>
      </c>
      <c r="B93" s="62">
        <v>2019</v>
      </c>
      <c r="C93" s="115"/>
      <c r="D93" s="113"/>
      <c r="E93" s="113"/>
      <c r="F93" s="113">
        <v>0</v>
      </c>
      <c r="G93" s="113"/>
      <c r="H93" s="113"/>
      <c r="I93" s="114"/>
      <c r="J93" s="115"/>
      <c r="K93" s="113"/>
      <c r="L93" s="113"/>
      <c r="M93" s="113"/>
      <c r="N93" s="114"/>
      <c r="O93" s="112"/>
      <c r="P93" s="113"/>
      <c r="Q93" s="113">
        <v>0</v>
      </c>
      <c r="R93" s="114"/>
    </row>
    <row r="94" spans="1:18" ht="12">
      <c r="A94" s="26"/>
      <c r="B94" s="16">
        <v>2020</v>
      </c>
      <c r="C94" s="116"/>
      <c r="D94" s="117"/>
      <c r="E94" s="117"/>
      <c r="F94" s="117"/>
      <c r="G94" s="117"/>
      <c r="H94" s="117"/>
      <c r="I94" s="118"/>
      <c r="J94" s="116"/>
      <c r="K94" s="117"/>
      <c r="L94" s="117"/>
      <c r="M94" s="117"/>
      <c r="N94" s="118"/>
      <c r="O94" s="119"/>
      <c r="P94" s="117"/>
      <c r="Q94" s="117"/>
      <c r="R94" s="118"/>
    </row>
    <row r="95" spans="1:18" ht="12">
      <c r="A95" s="26"/>
      <c r="B95" s="16">
        <v>2021</v>
      </c>
      <c r="C95" s="116"/>
      <c r="D95" s="117"/>
      <c r="E95" s="117"/>
      <c r="F95" s="117"/>
      <c r="G95" s="117"/>
      <c r="H95" s="117"/>
      <c r="I95" s="118"/>
      <c r="J95" s="116"/>
      <c r="K95" s="117"/>
      <c r="L95" s="117"/>
      <c r="M95" s="117"/>
      <c r="N95" s="118"/>
      <c r="O95" s="119"/>
      <c r="P95" s="117"/>
      <c r="Q95" s="117"/>
      <c r="R95" s="118"/>
    </row>
    <row r="96" spans="1:18" ht="12.75" thickBot="1">
      <c r="A96" s="28"/>
      <c r="B96" s="111" t="s">
        <v>463</v>
      </c>
      <c r="C96" s="124"/>
      <c r="D96" s="125"/>
      <c r="E96" s="125"/>
      <c r="F96" s="125"/>
      <c r="G96" s="125"/>
      <c r="H96" s="125"/>
      <c r="I96" s="126"/>
      <c r="J96" s="124"/>
      <c r="K96" s="125"/>
      <c r="L96" s="125"/>
      <c r="M96" s="125"/>
      <c r="N96" s="126"/>
      <c r="O96" s="127"/>
      <c r="P96" s="125"/>
      <c r="Q96" s="125"/>
      <c r="R96" s="126"/>
    </row>
    <row r="97" spans="1:18" ht="12">
      <c r="A97" s="23" t="s">
        <v>294</v>
      </c>
      <c r="B97" s="62">
        <v>2019</v>
      </c>
      <c r="C97" s="115"/>
      <c r="D97" s="461">
        <v>167461746</v>
      </c>
      <c r="E97" s="461">
        <v>389174</v>
      </c>
      <c r="F97" s="461">
        <v>16823748</v>
      </c>
      <c r="G97" s="113"/>
      <c r="H97" s="113">
        <v>0</v>
      </c>
      <c r="I97" s="114"/>
      <c r="J97" s="115"/>
      <c r="K97" s="113"/>
      <c r="L97" s="461">
        <v>56430083</v>
      </c>
      <c r="M97" s="113"/>
      <c r="N97" s="114"/>
      <c r="O97" s="112"/>
      <c r="P97" s="113"/>
      <c r="Q97" s="461">
        <f>D97+E97+F97+H97+L97</f>
        <v>241104751</v>
      </c>
      <c r="R97" s="114"/>
    </row>
    <row r="98" spans="1:18" ht="12">
      <c r="A98" s="26"/>
      <c r="B98" s="16">
        <v>2020</v>
      </c>
      <c r="C98" s="116"/>
      <c r="D98" s="462">
        <v>179483405</v>
      </c>
      <c r="E98" s="462">
        <v>389174</v>
      </c>
      <c r="F98" s="462">
        <v>14156277</v>
      </c>
      <c r="G98" s="117"/>
      <c r="H98" s="117"/>
      <c r="I98" s="118"/>
      <c r="J98" s="116"/>
      <c r="K98" s="117"/>
      <c r="L98" s="462">
        <v>34996959</v>
      </c>
      <c r="M98" s="117"/>
      <c r="N98" s="118"/>
      <c r="O98" s="119"/>
      <c r="P98" s="117"/>
      <c r="Q98" s="462">
        <f>D98+E98+F98+L98</f>
        <v>229025815</v>
      </c>
      <c r="R98" s="118"/>
    </row>
    <row r="99" spans="1:18" ht="12">
      <c r="A99" s="26"/>
      <c r="B99" s="16">
        <v>2021</v>
      </c>
      <c r="C99" s="116"/>
      <c r="D99" s="117"/>
      <c r="E99" s="117"/>
      <c r="F99" s="117"/>
      <c r="G99" s="117"/>
      <c r="H99" s="117"/>
      <c r="I99" s="118"/>
      <c r="J99" s="116"/>
      <c r="K99" s="117"/>
      <c r="L99" s="117"/>
      <c r="M99" s="117"/>
      <c r="N99" s="118"/>
      <c r="O99" s="119"/>
      <c r="P99" s="117"/>
      <c r="Q99" s="117"/>
      <c r="R99" s="118"/>
    </row>
    <row r="100" spans="1:18" ht="12.75" thickBot="1">
      <c r="A100" s="28"/>
      <c r="B100" s="111" t="s">
        <v>463</v>
      </c>
      <c r="C100" s="124"/>
      <c r="D100" s="125"/>
      <c r="E100" s="125"/>
      <c r="F100" s="125"/>
      <c r="G100" s="125"/>
      <c r="H100" s="125"/>
      <c r="I100" s="126"/>
      <c r="J100" s="124"/>
      <c r="K100" s="125"/>
      <c r="L100" s="125"/>
      <c r="M100" s="125"/>
      <c r="N100" s="126"/>
      <c r="O100" s="127"/>
      <c r="P100" s="125"/>
      <c r="Q100" s="125"/>
      <c r="R100" s="126"/>
    </row>
    <row r="101" spans="1:18" ht="12">
      <c r="A101" s="23" t="s">
        <v>295</v>
      </c>
      <c r="B101" s="62">
        <v>2019</v>
      </c>
      <c r="C101" s="115"/>
      <c r="D101" s="461">
        <v>670245</v>
      </c>
      <c r="E101" s="113"/>
      <c r="F101" s="461">
        <v>627628</v>
      </c>
      <c r="G101" s="113"/>
      <c r="H101" s="113"/>
      <c r="I101" s="114"/>
      <c r="J101" s="115"/>
      <c r="K101" s="113"/>
      <c r="L101" s="113">
        <v>0</v>
      </c>
      <c r="M101" s="113"/>
      <c r="N101" s="114"/>
      <c r="O101" s="112"/>
      <c r="P101" s="113"/>
      <c r="Q101" s="461">
        <f>D101+F101+L101</f>
        <v>1297873</v>
      </c>
      <c r="R101" s="114"/>
    </row>
    <row r="102" spans="1:18" ht="12">
      <c r="A102" s="26"/>
      <c r="B102" s="16">
        <v>2020</v>
      </c>
      <c r="C102" s="116"/>
      <c r="D102" s="462">
        <v>820300</v>
      </c>
      <c r="E102" s="117"/>
      <c r="F102" s="462">
        <v>302250</v>
      </c>
      <c r="G102" s="117"/>
      <c r="H102" s="117"/>
      <c r="I102" s="118"/>
      <c r="J102" s="116"/>
      <c r="K102" s="117"/>
      <c r="L102" s="117"/>
      <c r="M102" s="117"/>
      <c r="N102" s="118"/>
      <c r="O102" s="119"/>
      <c r="P102" s="117"/>
      <c r="Q102" s="462">
        <f>D102+F102</f>
        <v>1122550</v>
      </c>
      <c r="R102" s="118"/>
    </row>
    <row r="103" spans="1:18" ht="12">
      <c r="A103" s="26"/>
      <c r="B103" s="16">
        <v>2021</v>
      </c>
      <c r="C103" s="116"/>
      <c r="D103" s="117"/>
      <c r="E103" s="117"/>
      <c r="F103" s="117"/>
      <c r="G103" s="117"/>
      <c r="H103" s="117"/>
      <c r="I103" s="118"/>
      <c r="J103" s="116"/>
      <c r="K103" s="117"/>
      <c r="L103" s="117"/>
      <c r="M103" s="117"/>
      <c r="N103" s="118"/>
      <c r="O103" s="119"/>
      <c r="P103" s="117"/>
      <c r="Q103" s="117"/>
      <c r="R103" s="118"/>
    </row>
    <row r="104" spans="1:18" ht="12.75" thickBot="1">
      <c r="A104" s="28"/>
      <c r="B104" s="111" t="s">
        <v>463</v>
      </c>
      <c r="C104" s="124"/>
      <c r="D104" s="125"/>
      <c r="E104" s="125"/>
      <c r="F104" s="125"/>
      <c r="G104" s="125"/>
      <c r="H104" s="125"/>
      <c r="I104" s="126"/>
      <c r="J104" s="124"/>
      <c r="K104" s="125"/>
      <c r="L104" s="125"/>
      <c r="M104" s="125"/>
      <c r="N104" s="126"/>
      <c r="O104" s="127"/>
      <c r="P104" s="125"/>
      <c r="Q104" s="125"/>
      <c r="R104" s="133"/>
    </row>
    <row r="105" spans="1:18" ht="12">
      <c r="A105" s="98" t="s">
        <v>0</v>
      </c>
      <c r="B105" s="62">
        <v>2019</v>
      </c>
      <c r="C105" s="115"/>
      <c r="D105" s="113"/>
      <c r="E105" s="461">
        <v>24060928</v>
      </c>
      <c r="F105" s="113"/>
      <c r="G105" s="113"/>
      <c r="H105" s="113"/>
      <c r="I105" s="114"/>
      <c r="J105" s="115"/>
      <c r="K105" s="113"/>
      <c r="L105" s="113">
        <v>0</v>
      </c>
      <c r="M105" s="113"/>
      <c r="N105" s="114"/>
      <c r="O105" s="112"/>
      <c r="P105" s="113"/>
      <c r="Q105" s="461">
        <f>E105+L105</f>
        <v>24060928</v>
      </c>
      <c r="R105" s="114"/>
    </row>
    <row r="106" spans="1:18" ht="12">
      <c r="A106" s="29"/>
      <c r="B106" s="16">
        <v>2020</v>
      </c>
      <c r="C106" s="116"/>
      <c r="D106" s="117"/>
      <c r="E106" s="462">
        <v>24702739</v>
      </c>
      <c r="F106" s="117"/>
      <c r="G106" s="117"/>
      <c r="H106" s="117"/>
      <c r="I106" s="118"/>
      <c r="J106" s="116"/>
      <c r="K106" s="117"/>
      <c r="L106" s="117"/>
      <c r="M106" s="117"/>
      <c r="N106" s="118"/>
      <c r="O106" s="119"/>
      <c r="P106" s="117"/>
      <c r="Q106" s="462">
        <f>E106</f>
        <v>24702739</v>
      </c>
      <c r="R106" s="118"/>
    </row>
    <row r="107" spans="1:18" ht="12">
      <c r="A107" s="29"/>
      <c r="B107" s="16">
        <v>2021</v>
      </c>
      <c r="C107" s="116"/>
      <c r="D107" s="117"/>
      <c r="E107" s="117"/>
      <c r="F107" s="117"/>
      <c r="G107" s="117"/>
      <c r="H107" s="117"/>
      <c r="I107" s="118"/>
      <c r="J107" s="116"/>
      <c r="K107" s="117"/>
      <c r="L107" s="117"/>
      <c r="M107" s="117"/>
      <c r="N107" s="118"/>
      <c r="O107" s="119"/>
      <c r="P107" s="117"/>
      <c r="Q107" s="117"/>
      <c r="R107" s="118"/>
    </row>
    <row r="108" spans="1:18" ht="12.75" thickBot="1">
      <c r="A108" s="28"/>
      <c r="B108" s="111" t="s">
        <v>463</v>
      </c>
      <c r="C108" s="124"/>
      <c r="D108" s="125"/>
      <c r="E108" s="125"/>
      <c r="F108" s="125"/>
      <c r="G108" s="125"/>
      <c r="H108" s="125"/>
      <c r="I108" s="126"/>
      <c r="J108" s="124"/>
      <c r="K108" s="125"/>
      <c r="L108" s="125"/>
      <c r="M108" s="125"/>
      <c r="N108" s="126"/>
      <c r="O108" s="127"/>
      <c r="P108" s="125"/>
      <c r="Q108" s="125"/>
      <c r="R108" s="126"/>
    </row>
    <row r="109" spans="3:18" ht="12">
      <c r="C109" s="115"/>
      <c r="D109" s="113"/>
      <c r="E109" s="113"/>
      <c r="F109" s="113"/>
      <c r="G109" s="113"/>
      <c r="H109" s="113"/>
      <c r="I109" s="114"/>
      <c r="J109" s="115"/>
      <c r="K109" s="113"/>
      <c r="L109" s="113"/>
      <c r="M109" s="113"/>
      <c r="N109" s="114"/>
      <c r="O109" s="112"/>
      <c r="P109" s="113"/>
      <c r="Q109" s="113"/>
      <c r="R109" s="114"/>
    </row>
    <row r="110" spans="3:18" ht="12">
      <c r="C110" s="116"/>
      <c r="D110" s="117"/>
      <c r="E110" s="117"/>
      <c r="F110" s="117"/>
      <c r="G110" s="117"/>
      <c r="H110" s="117"/>
      <c r="I110" s="118"/>
      <c r="J110" s="116"/>
      <c r="K110" s="117"/>
      <c r="L110" s="117"/>
      <c r="M110" s="117"/>
      <c r="N110" s="118"/>
      <c r="O110" s="119"/>
      <c r="P110" s="117"/>
      <c r="Q110" s="117"/>
      <c r="R110" s="118"/>
    </row>
    <row r="111" spans="3:18" ht="12">
      <c r="C111" s="116"/>
      <c r="D111" s="117"/>
      <c r="E111" s="117"/>
      <c r="F111" s="117"/>
      <c r="G111" s="117"/>
      <c r="H111" s="117"/>
      <c r="I111" s="118"/>
      <c r="J111" s="116"/>
      <c r="K111" s="117"/>
      <c r="L111" s="117"/>
      <c r="M111" s="117"/>
      <c r="N111" s="118"/>
      <c r="O111" s="119"/>
      <c r="P111" s="117"/>
      <c r="Q111" s="117"/>
      <c r="R111" s="118"/>
    </row>
    <row r="112" spans="3:18" ht="12.75" thickBot="1">
      <c r="C112" s="124"/>
      <c r="D112" s="125"/>
      <c r="E112" s="125"/>
      <c r="F112" s="125"/>
      <c r="G112" s="125"/>
      <c r="H112" s="125"/>
      <c r="I112" s="126"/>
      <c r="J112" s="124"/>
      <c r="K112" s="125"/>
      <c r="L112" s="125"/>
      <c r="M112" s="125"/>
      <c r="N112" s="126"/>
      <c r="O112" s="127"/>
      <c r="P112" s="125"/>
      <c r="Q112" s="125"/>
      <c r="R112" s="126"/>
    </row>
    <row r="113" spans="3:18" ht="12">
      <c r="C113" s="128"/>
      <c r="D113" s="129"/>
      <c r="E113" s="129"/>
      <c r="F113" s="129"/>
      <c r="G113" s="129"/>
      <c r="H113" s="129"/>
      <c r="I113" s="130"/>
      <c r="J113" s="128"/>
      <c r="K113" s="129"/>
      <c r="L113" s="129"/>
      <c r="M113" s="129"/>
      <c r="N113" s="130"/>
      <c r="O113" s="131"/>
      <c r="P113" s="129"/>
      <c r="Q113" s="129"/>
      <c r="R113" s="130"/>
    </row>
    <row r="114" spans="3:18" ht="12">
      <c r="C114" s="116"/>
      <c r="D114" s="117"/>
      <c r="E114" s="117"/>
      <c r="F114" s="117"/>
      <c r="G114" s="117"/>
      <c r="H114" s="117"/>
      <c r="I114" s="118"/>
      <c r="J114" s="116"/>
      <c r="K114" s="117"/>
      <c r="L114" s="117"/>
      <c r="M114" s="117"/>
      <c r="N114" s="118"/>
      <c r="O114" s="119"/>
      <c r="P114" s="117"/>
      <c r="Q114" s="117"/>
      <c r="R114" s="118"/>
    </row>
    <row r="115" spans="3:18" ht="12">
      <c r="C115" s="116"/>
      <c r="D115" s="117"/>
      <c r="E115" s="117"/>
      <c r="F115" s="117"/>
      <c r="G115" s="117"/>
      <c r="H115" s="117"/>
      <c r="I115" s="118"/>
      <c r="J115" s="116"/>
      <c r="K115" s="117"/>
      <c r="L115" s="117"/>
      <c r="M115" s="117"/>
      <c r="N115" s="118"/>
      <c r="O115" s="119"/>
      <c r="P115" s="117"/>
      <c r="Q115" s="117"/>
      <c r="R115" s="118"/>
    </row>
    <row r="116" spans="3:18" ht="12.75" thickBot="1">
      <c r="C116" s="124"/>
      <c r="D116" s="125"/>
      <c r="E116" s="125"/>
      <c r="F116" s="125"/>
      <c r="G116" s="125"/>
      <c r="H116" s="125"/>
      <c r="I116" s="126"/>
      <c r="J116" s="124"/>
      <c r="K116" s="125"/>
      <c r="L116" s="125"/>
      <c r="M116" s="125"/>
      <c r="N116" s="126"/>
      <c r="O116" s="127"/>
      <c r="P116" s="125"/>
      <c r="Q116" s="125"/>
      <c r="R116" s="126"/>
    </row>
  </sheetData>
  <sheetProtection/>
  <mergeCells count="6">
    <mergeCell ref="Q3:R3"/>
    <mergeCell ref="A3:A4"/>
    <mergeCell ref="C3:I3"/>
    <mergeCell ref="J3:N3"/>
    <mergeCell ref="O3:P3"/>
    <mergeCell ref="B3:B4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49" r:id="rId1"/>
  <headerFooter alignWithMargins="0">
    <oddHeader>&amp;C&amp;"Arial,Negrita"&amp;18PROYECTO DE PRESUPUESTO 2021
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>Congreso de la República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Directiva Formulaicón de Presupuesto (V 2008)</dc:title>
  <dc:subject/>
  <dc:creator>Asesoria de Presupuesto</dc:creator>
  <cp:keywords/>
  <dc:description/>
  <cp:lastModifiedBy>pined</cp:lastModifiedBy>
  <cp:lastPrinted>2019-08-26T22:01:28Z</cp:lastPrinted>
  <dcterms:created xsi:type="dcterms:W3CDTF">1998-08-20T20:27:58Z</dcterms:created>
  <dcterms:modified xsi:type="dcterms:W3CDTF">2020-10-01T23:36:28Z</dcterms:modified>
  <cp:category/>
  <cp:version/>
  <cp:contentType/>
  <cp:contentStatus/>
</cp:coreProperties>
</file>