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ed\Documents\HUMBERTO ACUÑA\LEY DE PRESUPUESTO DEL AÑO 2021\Formatos y Directivas de las entidades\GORES\Moquegua\"/>
    </mc:Choice>
  </mc:AlternateContent>
  <xr:revisionPtr revIDLastSave="0" documentId="8_{8B684AE4-CF98-483A-8BE9-A9529E88F62D}" xr6:coauthVersionLast="45" xr6:coauthVersionMax="45" xr10:uidLastSave="{00000000-0000-0000-0000-000000000000}"/>
  <bookViews>
    <workbookView xWindow="-120" yWindow="-120" windowWidth="20730" windowHeight="11160" activeTab="5" xr2:uid="{D5D38B0A-4592-4E74-9E94-116668F0BA6F}"/>
  </bookViews>
  <sheets>
    <sheet name="Índice" sheetId="1" r:id="rId1"/>
    <sheet name="F-01" sheetId="2" r:id="rId2"/>
    <sheet name="F-02" sheetId="3" r:id="rId3"/>
    <sheet name="F-03" sheetId="4" r:id="rId4"/>
    <sheet name="F-04" sheetId="5" r:id="rId5"/>
    <sheet name="F-05" sheetId="6" r:id="rId6"/>
  </sheets>
  <definedNames>
    <definedName name="_xlnm.Print_Area" localSheetId="0">Índice!$A$1:$E$35</definedName>
    <definedName name="dd" localSheetId="2">#REF!</definedName>
    <definedName name="dd" localSheetId="3">#REF!</definedName>
    <definedName name="dd" localSheetId="5">#REF!</definedName>
    <definedName name="dd">#REF!</definedName>
    <definedName name="DIRECREC" localSheetId="2">#REF!</definedName>
    <definedName name="DIRECREC" localSheetId="3">#REF!</definedName>
    <definedName name="DIRECREC" localSheetId="5">#REF!</definedName>
    <definedName name="DIRECREC">#REF!</definedName>
    <definedName name="DONAC" localSheetId="2">#REF!</definedName>
    <definedName name="DONAC" localSheetId="3">#REF!</definedName>
    <definedName name="DONAC" localSheetId="5">#REF!</definedName>
    <definedName name="DONAC">#REF!</definedName>
    <definedName name="EE" localSheetId="2">#REF!</definedName>
    <definedName name="EE" localSheetId="3">#REF!</definedName>
    <definedName name="EE" localSheetId="5">#REF!</definedName>
    <definedName name="EE">#REF!</definedName>
    <definedName name="RECORD" localSheetId="2">#REF!</definedName>
    <definedName name="RECORD" localSheetId="3">#REF!</definedName>
    <definedName name="RECORD" localSheetId="5">#REF!</definedName>
    <definedName name="RECORD">#REF!</definedName>
    <definedName name="RECPUB" localSheetId="2">#REF!</definedName>
    <definedName name="RECPUB" localSheetId="3">#REF!</definedName>
    <definedName name="RECPUB" localSheetId="5">#REF!</definedName>
    <definedName name="RECPUB">#REF!</definedName>
    <definedName name="_xlnm.Print_Titles" localSheetId="0">Índice!$1:$1</definedName>
    <definedName name="XPRINT" localSheetId="2">#REF!</definedName>
    <definedName name="XPRINT" localSheetId="3">#REF!</definedName>
    <definedName name="XPRINT" localSheetId="5">#REF!</definedName>
    <definedName name="XPRINT">#REF!</definedName>
    <definedName name="XPRINT2" localSheetId="2">#REF!</definedName>
    <definedName name="XPRINT2" localSheetId="3">#REF!</definedName>
    <definedName name="XPRINT2" localSheetId="5">#REF!</definedName>
    <definedName name="XPRINT2">#REF!</definedName>
    <definedName name="XPRINT3" localSheetId="2">#REF!</definedName>
    <definedName name="XPRINT3" localSheetId="3">#REF!</definedName>
    <definedName name="XPRINT3" localSheetId="5">#REF!</definedName>
    <definedName name="XPRINT3">#REF!</definedName>
    <definedName name="XPRINT4" localSheetId="2">#REF!</definedName>
    <definedName name="XPRINT4" localSheetId="3">#REF!</definedName>
    <definedName name="XPRINT4" localSheetId="5">#REF!</definedName>
    <definedName name="XPRINT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" l="1"/>
  <c r="B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7" i="6"/>
  <c r="D96" i="6"/>
  <c r="D95" i="6"/>
  <c r="D94" i="6"/>
  <c r="D93" i="6"/>
  <c r="D91" i="6"/>
  <c r="D90" i="6"/>
  <c r="D89" i="6"/>
  <c r="D88" i="6"/>
  <c r="D87" i="6"/>
  <c r="D83" i="6"/>
  <c r="D82" i="6"/>
  <c r="D81" i="6"/>
  <c r="D80" i="6"/>
  <c r="D79" i="6"/>
  <c r="D78" i="6"/>
  <c r="C75" i="6"/>
  <c r="B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6" i="6"/>
  <c r="C36" i="6"/>
  <c r="B36" i="6"/>
  <c r="O20" i="5"/>
  <c r="M20" i="5"/>
  <c r="L20" i="5"/>
  <c r="K20" i="5"/>
  <c r="J20" i="5"/>
  <c r="H20" i="5"/>
  <c r="G20" i="5"/>
  <c r="F20" i="5"/>
  <c r="E20" i="5"/>
  <c r="D20" i="5"/>
  <c r="C20" i="5"/>
  <c r="P17" i="5"/>
  <c r="N17" i="5"/>
  <c r="I17" i="5"/>
  <c r="P16" i="5"/>
  <c r="N16" i="5"/>
  <c r="I16" i="5"/>
  <c r="P15" i="5"/>
  <c r="N15" i="5"/>
  <c r="I15" i="5"/>
  <c r="Q15" i="5" s="1"/>
  <c r="P14" i="5"/>
  <c r="N14" i="5"/>
  <c r="Q14" i="5" s="1"/>
  <c r="I14" i="5"/>
  <c r="P13" i="5"/>
  <c r="N13" i="5"/>
  <c r="I13" i="5"/>
  <c r="P12" i="5"/>
  <c r="N12" i="5"/>
  <c r="I12" i="5"/>
  <c r="Q12" i="5" s="1"/>
  <c r="P11" i="5"/>
  <c r="N11" i="5"/>
  <c r="I11" i="5"/>
  <c r="P10" i="5"/>
  <c r="N10" i="5"/>
  <c r="I10" i="5"/>
  <c r="Q10" i="5" s="1"/>
  <c r="P9" i="5"/>
  <c r="N9" i="5"/>
  <c r="I9" i="5"/>
  <c r="P8" i="5"/>
  <c r="N8" i="5"/>
  <c r="I8" i="5"/>
  <c r="P7" i="5"/>
  <c r="N7" i="5"/>
  <c r="I7" i="5"/>
  <c r="P6" i="5"/>
  <c r="N6" i="5"/>
  <c r="I6" i="5"/>
  <c r="P5" i="5"/>
  <c r="N5" i="5"/>
  <c r="I5" i="5"/>
  <c r="Q5" i="5" s="1"/>
  <c r="D275" i="4"/>
  <c r="D274" i="4" s="1"/>
  <c r="C274" i="4"/>
  <c r="B274" i="4"/>
  <c r="D272" i="4"/>
  <c r="D269" i="4"/>
  <c r="C269" i="4"/>
  <c r="B269" i="4"/>
  <c r="D266" i="4"/>
  <c r="D262" i="4" s="1"/>
  <c r="C262" i="4"/>
  <c r="B262" i="4"/>
  <c r="B276" i="4" s="1"/>
  <c r="D258" i="4"/>
  <c r="D257" i="4"/>
  <c r="C257" i="4"/>
  <c r="B257" i="4"/>
  <c r="D255" i="4"/>
  <c r="D252" i="4" s="1"/>
  <c r="D259" i="4" s="1"/>
  <c r="C252" i="4"/>
  <c r="C259" i="4" s="1"/>
  <c r="B252" i="4"/>
  <c r="B259" i="4" s="1"/>
  <c r="D249" i="4"/>
  <c r="D245" i="4"/>
  <c r="C245" i="4"/>
  <c r="B245" i="4"/>
  <c r="D240" i="4"/>
  <c r="C240" i="4"/>
  <c r="B240" i="4"/>
  <c r="D235" i="4"/>
  <c r="C235" i="4"/>
  <c r="B235" i="4"/>
  <c r="D228" i="4"/>
  <c r="C228" i="4"/>
  <c r="C242" i="4" s="1"/>
  <c r="B228" i="4"/>
  <c r="D218" i="4"/>
  <c r="C218" i="4"/>
  <c r="B218" i="4"/>
  <c r="D216" i="4"/>
  <c r="D213" i="4"/>
  <c r="C213" i="4"/>
  <c r="B213" i="4"/>
  <c r="D212" i="4"/>
  <c r="D210" i="4"/>
  <c r="C206" i="4"/>
  <c r="C220" i="4" s="1"/>
  <c r="B206" i="4"/>
  <c r="B220" i="4" s="1"/>
  <c r="D201" i="4"/>
  <c r="C201" i="4"/>
  <c r="B201" i="4"/>
  <c r="D199" i="4"/>
  <c r="D196" i="4" s="1"/>
  <c r="C196" i="4"/>
  <c r="B196" i="4"/>
  <c r="D195" i="4"/>
  <c r="D193" i="4"/>
  <c r="D189" i="4" s="1"/>
  <c r="C189" i="4"/>
  <c r="B189" i="4"/>
  <c r="D184" i="4"/>
  <c r="C184" i="4"/>
  <c r="B184" i="4"/>
  <c r="D179" i="4"/>
  <c r="C179" i="4"/>
  <c r="B179" i="4"/>
  <c r="D172" i="4"/>
  <c r="C172" i="4"/>
  <c r="C186" i="4" s="1"/>
  <c r="B172" i="4"/>
  <c r="B186" i="4" s="1"/>
  <c r="D162" i="4"/>
  <c r="C162" i="4"/>
  <c r="B162" i="4"/>
  <c r="D160" i="4"/>
  <c r="D157" i="4"/>
  <c r="C157" i="4"/>
  <c r="B157" i="4"/>
  <c r="D154" i="4"/>
  <c r="D152" i="4"/>
  <c r="D150" i="4" s="1"/>
  <c r="D164" i="4" s="1"/>
  <c r="C150" i="4"/>
  <c r="B150" i="4"/>
  <c r="D145" i="4"/>
  <c r="C145" i="4"/>
  <c r="B145" i="4"/>
  <c r="D143" i="4"/>
  <c r="D140" i="4" s="1"/>
  <c r="C140" i="4"/>
  <c r="B140" i="4"/>
  <c r="D137" i="4"/>
  <c r="D133" i="4" s="1"/>
  <c r="D135" i="4"/>
  <c r="C133" i="4"/>
  <c r="B133" i="4"/>
  <c r="B147" i="4" s="1"/>
  <c r="D128" i="4"/>
  <c r="C128" i="4"/>
  <c r="B128" i="4"/>
  <c r="D123" i="4"/>
  <c r="C123" i="4"/>
  <c r="B123" i="4"/>
  <c r="D116" i="4"/>
  <c r="D130" i="4" s="1"/>
  <c r="C116" i="4"/>
  <c r="B116" i="4"/>
  <c r="C108" i="4"/>
  <c r="D106" i="4"/>
  <c r="C106" i="4"/>
  <c r="B106" i="4"/>
  <c r="D104" i="4"/>
  <c r="D101" i="4"/>
  <c r="C101" i="4"/>
  <c r="B101" i="4"/>
  <c r="B108" i="4" s="1"/>
  <c r="D100" i="4"/>
  <c r="D98" i="4"/>
  <c r="C94" i="4"/>
  <c r="B94" i="4"/>
  <c r="D89" i="4"/>
  <c r="C89" i="4"/>
  <c r="B89" i="4"/>
  <c r="D87" i="4"/>
  <c r="D84" i="4" s="1"/>
  <c r="C84" i="4"/>
  <c r="B84" i="4"/>
  <c r="D83" i="4"/>
  <c r="D81" i="4"/>
  <c r="D77" i="4" s="1"/>
  <c r="C77" i="4"/>
  <c r="B77" i="4"/>
  <c r="B91" i="4" s="1"/>
  <c r="D72" i="4"/>
  <c r="C72" i="4"/>
  <c r="B72" i="4"/>
  <c r="D67" i="4"/>
  <c r="C67" i="4"/>
  <c r="B67" i="4"/>
  <c r="D60" i="4"/>
  <c r="D74" i="4" s="1"/>
  <c r="C60" i="4"/>
  <c r="B60" i="4"/>
  <c r="B74" i="4" s="1"/>
  <c r="D50" i="4"/>
  <c r="C50" i="4"/>
  <c r="B50" i="4"/>
  <c r="D48" i="4"/>
  <c r="D45" i="4"/>
  <c r="C45" i="4"/>
  <c r="B45" i="4"/>
  <c r="D44" i="4"/>
  <c r="D43" i="4"/>
  <c r="D42" i="4"/>
  <c r="D41" i="4"/>
  <c r="D38" i="4" s="1"/>
  <c r="D40" i="4"/>
  <c r="C38" i="4"/>
  <c r="C52" i="4" s="1"/>
  <c r="B38" i="4"/>
  <c r="B52" i="4" s="1"/>
  <c r="D33" i="4"/>
  <c r="C33" i="4"/>
  <c r="B33" i="4"/>
  <c r="D31" i="4"/>
  <c r="D28" i="4"/>
  <c r="C28" i="4"/>
  <c r="B28" i="4"/>
  <c r="D27" i="4"/>
  <c r="D26" i="4"/>
  <c r="D25" i="4"/>
  <c r="D24" i="4"/>
  <c r="D23" i="4"/>
  <c r="D21" i="4"/>
  <c r="D35" i="4" s="1"/>
  <c r="C21" i="4"/>
  <c r="C35" i="4" s="1"/>
  <c r="B21" i="4"/>
  <c r="B35" i="4" s="1"/>
  <c r="D16" i="4"/>
  <c r="C16" i="4"/>
  <c r="B16" i="4"/>
  <c r="D11" i="4"/>
  <c r="C11" i="4"/>
  <c r="B11" i="4"/>
  <c r="D4" i="4"/>
  <c r="D18" i="4" s="1"/>
  <c r="C4" i="4"/>
  <c r="B4" i="4"/>
  <c r="C19" i="3"/>
  <c r="B19" i="3"/>
  <c r="D18" i="3"/>
  <c r="D17" i="3"/>
  <c r="D16" i="3"/>
  <c r="D19" i="3" s="1"/>
  <c r="C13" i="3"/>
  <c r="B13" i="3"/>
  <c r="D12" i="3"/>
  <c r="D11" i="3"/>
  <c r="D10" i="3"/>
  <c r="C7" i="3"/>
  <c r="B7" i="3"/>
  <c r="D6" i="3"/>
  <c r="D5" i="3"/>
  <c r="D4" i="3"/>
  <c r="D203" i="4" l="1"/>
  <c r="D91" i="4"/>
  <c r="B130" i="4"/>
  <c r="B164" i="4"/>
  <c r="D206" i="4"/>
  <c r="D220" i="4" s="1"/>
  <c r="Q7" i="5"/>
  <c r="P20" i="5"/>
  <c r="C130" i="4"/>
  <c r="D186" i="4"/>
  <c r="B203" i="4"/>
  <c r="B242" i="4"/>
  <c r="Q17" i="5"/>
  <c r="D52" i="4"/>
  <c r="C147" i="4"/>
  <c r="C203" i="4"/>
  <c r="D13" i="3"/>
  <c r="C18" i="4"/>
  <c r="D242" i="4"/>
  <c r="C276" i="4"/>
  <c r="N20" i="5"/>
  <c r="Q8" i="5"/>
  <c r="Q13" i="5"/>
  <c r="B18" i="4"/>
  <c r="C74" i="4"/>
  <c r="C91" i="4"/>
  <c r="D147" i="4"/>
  <c r="C164" i="4"/>
  <c r="D276" i="4"/>
  <c r="Q11" i="5"/>
  <c r="Q16" i="5"/>
  <c r="D7" i="3"/>
  <c r="D94" i="4"/>
  <c r="D108" i="4" s="1"/>
  <c r="D75" i="6"/>
  <c r="Q6" i="5"/>
  <c r="D114" i="6"/>
  <c r="Q9" i="5"/>
  <c r="I20" i="5"/>
  <c r="Q20" i="5" l="1"/>
  <c r="R14" i="5" l="1"/>
  <c r="R5" i="5"/>
  <c r="R8" i="5"/>
  <c r="R7" i="5"/>
  <c r="R13" i="5"/>
  <c r="R12" i="5"/>
  <c r="R10" i="5"/>
  <c r="R16" i="5"/>
  <c r="R15" i="5"/>
  <c r="R17" i="5"/>
  <c r="R11" i="5"/>
  <c r="R6" i="5"/>
  <c r="R9" i="5"/>
</calcChain>
</file>

<file path=xl/sharedStrings.xml><?xml version="1.0" encoding="utf-8"?>
<sst xmlns="http://schemas.openxmlformats.org/spreadsheetml/2006/main" count="1721" uniqueCount="387">
  <si>
    <t>ÍNDICE DE FORMATOS</t>
  </si>
  <si>
    <t>INDICADORES INSTITUCIONALES</t>
  </si>
  <si>
    <t>FORMATO Nº 1:</t>
  </si>
  <si>
    <t>INDICADORES DE GESTIÓN SEGÚN OBJETIVOS ESTRATÉGICOS INSTITUCIONALES AL 2021</t>
  </si>
  <si>
    <t>DISTRIBUCIÓN DEL GASTO</t>
  </si>
  <si>
    <t>FORMATO Nº 2:</t>
  </si>
  <si>
    <t>DISTRIBUCIÓN DEL PRESUPUESTO POR CATEGORÍA PRESUPUESTAL 2019, 2020 Y PROYECTO 2021</t>
  </si>
  <si>
    <t>FORMATO Nº 3:</t>
  </si>
  <si>
    <t>DISTRIBUCIÓN DEL PRESUPUESTO POR FUENTE DE FINANCIAMIENTO 2019, 2020 Y PROYECTO 2021</t>
  </si>
  <si>
    <t>FORMATO Nº 4:</t>
  </si>
  <si>
    <t>DISTRIBUCIÓN DEL GASTO POR UNIDADES EJECUTORAS / ENTIDAD PÚBLICA Y FUENTES DE FINANCIAMIENTO - PROYECTO 2021</t>
  </si>
  <si>
    <t>FORMATO Nº 5:</t>
  </si>
  <si>
    <t>DISTRIBUCIÓN DEL PRESUPUESTO POR PROGRAMA PRESUPUESTAL 2019, 2020 Y 2021</t>
  </si>
  <si>
    <t>FORMATO Nº 6:</t>
  </si>
  <si>
    <t>PROGRAMAS SOCIALES PRIORIZADOS SEGÚN EL CICLO DE VIDA POR FUENTE DE FINANCIAMIENTO 2019, 2020 Y PROYECTO 2021</t>
  </si>
  <si>
    <t>FORMATO Nº 7:</t>
  </si>
  <si>
    <t>RESUMEN POR GRUPO GENÉRICO Y FUENTES DE FINANCIAMIENTO PROYECTO 2021</t>
  </si>
  <si>
    <t>FORMATO Nº 8:</t>
  </si>
  <si>
    <t>RESUMEN DE PRESUPUESTO POR FUNCIONES PIA 2019, 2020 Y PROYECTO 2021</t>
  </si>
  <si>
    <t>GASTOS DE PERSONAL</t>
  </si>
  <si>
    <t>FORMATO Nº 9:</t>
  </si>
  <si>
    <t>COMPARATIVO DEL NÚMERO DE PLAZAS EN EL PRESUPUESTO 2019, 2020 Y PROYECTO 2021</t>
  </si>
  <si>
    <t>FORMATO Nº 10:</t>
  </si>
  <si>
    <t>INFORMACIÓN DE REMUNERACIONES Y NÚMERO DE PLAZAS - PRESUPUESTO 2019, 2020 Y PROYECTO 2021</t>
  </si>
  <si>
    <t>FORMATO Nº 11:</t>
  </si>
  <si>
    <t>INGRESOS MENSUALES POR PERIODO DEL PERSONAL ACTIVO -  COMPARATIVO PRESUPUESTO 2019, 2020 Y PROYECTO 2021</t>
  </si>
  <si>
    <t>GASTOS EN BIENES Y SERVICIOS</t>
  </si>
  <si>
    <t>FORMATO Nº 12:</t>
  </si>
  <si>
    <t>ASIGNACIÓN DE BIENES Y SERVICIOS - COMPARATIVO PRESUPUESTO 2019, 2020 Y PROYECTO 2021</t>
  </si>
  <si>
    <t>FORMATO Nº 13:</t>
  </si>
  <si>
    <t>CONTRATOS DE OBRAS SUSCRITOS EN LOS AÑOS 2019 Y 2020</t>
  </si>
  <si>
    <t>FORMATO Nº 14:</t>
  </si>
  <si>
    <t>PRINCIPALES ADQUISICIONES DE BIENES Y SERVICIOS - PRESUPUESTO 2019, 2020 Y PROYECTO 2021</t>
  </si>
  <si>
    <t>FORMATO Nº 15:</t>
  </si>
  <si>
    <t>DETALLE DE CONSULTORIAS PERSONAS JURÍDICAS Y NATURALES - PRESUPUESTO 2019, 2020 Y PROYECTO 2021</t>
  </si>
  <si>
    <t>FORMATO Nº 16:</t>
  </si>
  <si>
    <t>TESORERIA - RESUMEN POR GRUPO GENERICO Y FUENTES DE FINANCIAMIENTO 2019 Y 2020</t>
  </si>
  <si>
    <t>OTROS</t>
  </si>
  <si>
    <t>FORMATO Nº 17:</t>
  </si>
  <si>
    <t>NOMBRES E INGRESOS MENSUALES DEL PERSONAL CONTRATADO FUERA DEL PAP EN LOS AÑOS FISCALES 2019 Y 2020</t>
  </si>
  <si>
    <t>FORMATO Nº 18:</t>
  </si>
  <si>
    <t>ALQUILER DE INMUEBLES EN LOS AÑOS FISCALES 2019 Y 2020</t>
  </si>
  <si>
    <t>FORMATO 01: INDICADORES DE GESTIÓN SEGÚN OBJETIVOS ESTRATÉGICOS INSTITUCIONALES AL 2021</t>
  </si>
  <si>
    <t>SECTOR o GOB. REGIONAL (Por Ejemplo SALUD)</t>
  </si>
  <si>
    <t>Periodo PEI :</t>
  </si>
  <si>
    <t>2018 - 2022</t>
  </si>
  <si>
    <t>Nivel de Gobierno :</t>
  </si>
  <si>
    <t>R - GOBIERNOS REGIONALES</t>
  </si>
  <si>
    <t>Sector :</t>
  </si>
  <si>
    <t>99 - GOBIERNOS REGIONALES</t>
  </si>
  <si>
    <t>Pliego :</t>
  </si>
  <si>
    <t>455 - GOBIERNO REGIONAL DEL DEPARTAMENTO DE MOQUEGUA</t>
  </si>
  <si>
    <t>OEI.01</t>
  </si>
  <si>
    <t>MEJORAR LOS LOGROS DE APRENDIZAJE EN LOS ESTUDIANTES DE LOS DIFERENTES NIVELES Y MODALIDADES DEL SISTEMA EDUCATIVO (Prioridad:1)</t>
  </si>
  <si>
    <t>COD.</t>
  </si>
  <si>
    <t>INDICADOR</t>
  </si>
  <si>
    <t>PARAMETRO DE MEDICION</t>
  </si>
  <si>
    <t>LINEA BASE</t>
  </si>
  <si>
    <t>VALOR ACTUAL</t>
  </si>
  <si>
    <t>LOGRO ESPERADO</t>
  </si>
  <si>
    <t>VALOR OBTENIDO</t>
  </si>
  <si>
    <t>AVANCE (%)</t>
  </si>
  <si>
    <t>UE</t>
  </si>
  <si>
    <t>UNIDAD ORGANICA RESPONSABLE</t>
  </si>
  <si>
    <t>Año</t>
  </si>
  <si>
    <t>Valor</t>
  </si>
  <si>
    <t>IND.01.OEI.01</t>
  </si>
  <si>
    <t>PROMEDIO PONDERADO DEL LOGRO DE LAS ACCIONES RELACIONADA AL APRENDIZAJE EN LOS ALUMNOS DEL SISTEMA EDUCATIVO (VALOR POR UNIDAD)</t>
  </si>
  <si>
    <t>Cantidad</t>
  </si>
  <si>
    <t>ND</t>
  </si>
  <si>
    <t>000880-REGION MOQUEGUA-SEDE CENTRAL</t>
  </si>
  <si>
    <t>06.04.02-Oficina de Planeamiento</t>
  </si>
  <si>
    <t>AEI.01.01</t>
  </si>
  <si>
    <t>ESTRATEGIAS DE MEJORA DE LOS APRENDIZAJES IMPLEMENTADOS PARA LOS ESTUDIANTES DE EDUCACIÓN BÁSICA REGULAR (Prioridad:1)</t>
  </si>
  <si>
    <t>IND.01.AEI.01.01</t>
  </si>
  <si>
    <t>PORCENTAJE DE ESTUDIANTES QUE ALCANZARON EL NIVEL SATISFACTORIO</t>
  </si>
  <si>
    <t>Porcentaje</t>
  </si>
  <si>
    <t>000883-REGION MOQUEGUA-EDUCACION</t>
  </si>
  <si>
    <t>01.01-GERENCIA REGIONAL DE EDUCACION MOQUEGUA</t>
  </si>
  <si>
    <t>AEI.01.02</t>
  </si>
  <si>
    <t>SERVICIOS EDUCATIVOS CON ADECUADA CAPACIDAD INSTALADA A ESTUDIANTES DEL ÁMBITO REGIONAL DE MOQUEGUA (Prioridad:1)</t>
  </si>
  <si>
    <t>IND.01.AEI.01.02</t>
  </si>
  <si>
    <t>NÚMERO DE NUEVOS SERVICIOS EDUCATIVOS DE 3 A 16 AÑOS CON SUFICIENTE CAPACIDAD INSTALADA</t>
  </si>
  <si>
    <t>Número</t>
  </si>
  <si>
    <t>AEI.01.03</t>
  </si>
  <si>
    <t>FORMACIÓN ESPECIALIZADA; PERMANENTE Y OPORTUNA CON ÉNFASIS EN COMPRENSIÓN LECTORA Y MATEMÁTICA A DOCENTES DE LOS DIFERENTES NIVELES Y MODALIDADES (Prioridad:1)</t>
  </si>
  <si>
    <t>IND.01.AEI.01.03</t>
  </si>
  <si>
    <t>PORCENTAJE DE PROFESIONALES DOCENTES CAPACITADOS EN MATEMÁTICA Y COMPRENSIÓN LECTORA DEL SEGUNDO GRADO DE PRIMARIA</t>
  </si>
  <si>
    <t>AEI.01.04</t>
  </si>
  <si>
    <t>INSTITUTOS DE EDUCACIÓN SUPERIOR NO UNIVERSITARIO Y TÉCNICO PRODUCTIVO ACREDITADOS EN BENEFICIO DE LA POBLACIÓN ESTUDIANTIL (Prioridad:1)</t>
  </si>
  <si>
    <t>IND.01.AEI.01.04</t>
  </si>
  <si>
    <t>NÚMERO DE INSTITUCIONES DE EDUCACIÓN SUPERIOR (NO UNIVERSITARIA) ACREDITADAS INSTITUCIONAL Y/O POR CARRERA PROFESIONAL</t>
  </si>
  <si>
    <t>OEI.02</t>
  </si>
  <si>
    <t>GARANTIZAR LA ATENCIÓN INTEGRAL DE LOS SERVICIOS DE SALUD A LA POBLACIÓN (Prioridad:2)</t>
  </si>
  <si>
    <t>IND.01.OEI.02</t>
  </si>
  <si>
    <t>PORCENTAJE DE POBLACIÓN CON ATENCIÓN INTEGRAL DE SALUD, SEGÚN ETAPA DE VIDA</t>
  </si>
  <si>
    <t>000884-REGION MOQUEGUA-SALUD</t>
  </si>
  <si>
    <t>01.01-GERENCIA REGIONAL DE SALUD</t>
  </si>
  <si>
    <t>AEI.02.01</t>
  </si>
  <si>
    <t>ATENCIÓN INTEGRAL AL NIÑO Y LA GESTANTE (Prioridad:2)</t>
  </si>
  <si>
    <t>IND.01.AEI.02.01</t>
  </si>
  <si>
    <t>PREVALENCIA DE ANEMIA EN MENORES DE 36 MESES</t>
  </si>
  <si>
    <t>IND.02.AEI.02.01</t>
  </si>
  <si>
    <t>TASA DE MORTALIDAD MATERNA POR CADA 100 MIL NACIDOS VIVOS</t>
  </si>
  <si>
    <t>Tasa</t>
  </si>
  <si>
    <t>AEI.02.02</t>
  </si>
  <si>
    <t>ATENCIÓN PARA LA PREVENCIÓN Y CONTROL DE LAS ENFERMEDADES TRANSMISIBLES DE MANERA INTEGRAL A LA POBLACIÓN (Prioridad:2)</t>
  </si>
  <si>
    <t>IND.01.AEI.02.02</t>
  </si>
  <si>
    <t>TASA DE INCIDENCIA DE TBC PULMONAR FROTIS POSITIVO</t>
  </si>
  <si>
    <t>AEI.02.03</t>
  </si>
  <si>
    <t>ATENCIÓN PARA LA PREVENCIÓN Y CONTROL DE LAS ENFERMEDADES NO TRANSMISIBLES DE MANERA INTEGRAL EN LA POBLACIÓN (Prioridad:2)</t>
  </si>
  <si>
    <t>IND.01.AEI.02.03</t>
  </si>
  <si>
    <t>PORCENTAJE DE PERSONAS DIAGNOSTICADAS POR ADICCIONES AL CONSUMO DE DROGAS QUE RECIBEN Y COMPLETAN LOS PAQUETES DE ATENCIÓN</t>
  </si>
  <si>
    <t>IND.02.AEI.02.03</t>
  </si>
  <si>
    <t>PORCENTAJE DE PERSONAS DE 15 AÑOS A MÁS QUE REPORTEN TENER PRESIÓN ARTERIAL ELEVADA DIAGNOSTICADA POR UN PROFESIONAL DE LA SALUD</t>
  </si>
  <si>
    <t>IND.03.AEI.02.03</t>
  </si>
  <si>
    <t>PORCENTAJE DE PERSONAS DE 18 Y MÁS AÑOS DE EDAD CON DIAGNÓSTICO DE DIABETES MELLITUS QUE RECIBIERON TRATAMIENTO EN LOS ÚLTIMOS 12 MESES</t>
  </si>
  <si>
    <t>IND.04.AEI.02.03</t>
  </si>
  <si>
    <t>PORCENTAJE DE MUJERES DE 30 A 49 AÑOS DE EDAD QUE SE HAN TAMIZADO PARA CACU CON ÁCIDO ACÉTICO (IVAA)</t>
  </si>
  <si>
    <t>AEI.02.04</t>
  </si>
  <si>
    <t>ATENCIÓN PARA ENFRENTAR EMERGENCIAS Y URGENCIAS MÉDICAS DE MANERA INTEGRAL EN LA POBLACIÓN (Prioridad:2)</t>
  </si>
  <si>
    <t>IND.01.AEI.02.04</t>
  </si>
  <si>
    <t>PORCENTAJE DE ATENCIONES DE EMERGENCIAS Y URGENCIAS MÉDICAS DE PRIORIDAD I SEGÚN NORMA TÉCNICA</t>
  </si>
  <si>
    <t>AEI.02.05</t>
  </si>
  <si>
    <t>INTERVENCIONES SANITARIAS Y DE GESTIÓN REGIONAL DE MANERA OPORTUNA A LA POBLACIÓN EN GENERAL Y OPERADORES DE LA GERESA (Prioridad:2)</t>
  </si>
  <si>
    <t>IND.01.AEI.02.05</t>
  </si>
  <si>
    <t>NÚMERO DE INSTITUCIONES PRESTADORAS DE SERVICIOS DE SALUD (IPRESS) CATEGORIZADAS CON DOCUMENTO VIGENTE</t>
  </si>
  <si>
    <t>IND.02.AEI.02.05</t>
  </si>
  <si>
    <t>IPRESS DE LA GERESA CON CARTERA DE SERVICIOS DE SALUD</t>
  </si>
  <si>
    <t>OEI.03</t>
  </si>
  <si>
    <t>MEJORAR LA COBERTURA DE LOS SERVICIOS BÁSICOS DE LA POBLACIÓN (Prioridad:3)</t>
  </si>
  <si>
    <t>IND.01.OEI.03</t>
  </si>
  <si>
    <t>PORCENTAJE DE COBERTURA DE AGUA</t>
  </si>
  <si>
    <t>08.06-Gerencia Regional de Vivienda, Construcción y Saneamiento</t>
  </si>
  <si>
    <t>AEI.03.01</t>
  </si>
  <si>
    <t>SANEAMIENTO BÁSICO FOCALIZADO EN LA POBLACIÓN (Prioridad:3)</t>
  </si>
  <si>
    <t>IND.01.AEI.03.01</t>
  </si>
  <si>
    <t>PORCENTAJE DE COBERTURA EN SANEAMIENTO</t>
  </si>
  <si>
    <t>OEI.04</t>
  </si>
  <si>
    <t>FORTALECER LA GESTIÓN INSTITUCIONAL (Prioridad:4)</t>
  </si>
  <si>
    <t>IND.01.OEI.04</t>
  </si>
  <si>
    <t>PORCENTAJE DE ACCIONES PARA RESULTADOS EJECUTADOS</t>
  </si>
  <si>
    <t>AEI.04.01</t>
  </si>
  <si>
    <t>CAPACIDADES FORTALECIDAS DEL PERSONAL DEL GOBIERNO REGIONAL DE MOQUEGUA (Prioridad:4)</t>
  </si>
  <si>
    <t>IND.01.AEI.04.01</t>
  </si>
  <si>
    <t>PORCENTAJE DE PERSONAL CAPACITADO DEL GOBIERNO REGIONAL MOQUEGUA</t>
  </si>
  <si>
    <t>07.04.02-Oficina de Recursos Humanos</t>
  </si>
  <si>
    <t>AEI.04.02</t>
  </si>
  <si>
    <t>SISTEMA DE GESTIÓN INSTITUCIONAL CON ENFOQUE DE PROCESOS IMPLEMENTADO EN EL GOBIERNO REGIONAL DE MOQUEGUA (Prioridad:4)</t>
  </si>
  <si>
    <t>IND.01.AEI.04.02</t>
  </si>
  <si>
    <t>PORCENTAJE DE PROCESOS IMPLEMENTADOS EN EL GOBIERNO REGIONAL MOQUEGUA</t>
  </si>
  <si>
    <t>06.04.04-Oficina de Desarrollo Institucional y Tecnologías de la Información</t>
  </si>
  <si>
    <t>AEI.04.03</t>
  </si>
  <si>
    <t>INSTRUMENTOS DE GESTIÓN ACTUALIZADOS EN BENEFICIO DEL GOBIERNO REGIONAL DE MOQUEGUA (Prioridad:4)</t>
  </si>
  <si>
    <t>IND.01.AEI.04.03</t>
  </si>
  <si>
    <t>PORCENTAJE DE INSTRUMENTOS DE GESTIÓN ACTUALIZADOS</t>
  </si>
  <si>
    <t>AEI.04.04</t>
  </si>
  <si>
    <t>PROCESOS Y PROCEDIMIENTOS ADMINISTRATIVOS SIMPLIFICADOS EL GOBIERNO REGIONAL DE MOQUEGUA (Prioridad:4)</t>
  </si>
  <si>
    <t>IND.01.AEI.04.04</t>
  </si>
  <si>
    <t>PORCENTAJE DE PROCEDIMIENTOS ADMINISTRATIVOS SIMPLIFICADOS DEL GOBIERNO REGIONAL MOQUEGUA</t>
  </si>
  <si>
    <t>OEI.05</t>
  </si>
  <si>
    <t>MEJORAR LA COMPETITIVIDAD ECONÓMICA EN LA REGIÓN MOQUEGUA (Prioridad:5)</t>
  </si>
  <si>
    <t>IND.01.OEI.05</t>
  </si>
  <si>
    <t>PORCENTAJE DE APORTE DEL VAB MOQUEGUA AL VAB NACIONAL</t>
  </si>
  <si>
    <t>AEI.05.01</t>
  </si>
  <si>
    <t>ASISTENCIA TÉCNICA PARA ACCESO A MERCADOS DE MANERA INTEGRAL A LOS PRODUCTORES ORGANIZADOS (Prioridad:5)</t>
  </si>
  <si>
    <t>IND.01.AEI.05.01</t>
  </si>
  <si>
    <t>NÚMERO DE AGENTES ECONÓMICOS CAPACITADOS QUE INCURSIONAN EXITOSAMENTE EN EL MERCADO</t>
  </si>
  <si>
    <t>08.07-Gerencia Regional de la Producción</t>
  </si>
  <si>
    <t>AEI.05.02</t>
  </si>
  <si>
    <t>RECURSOS HÍDRICOS ENTREGADOS DE FORMA OPORTUNA A LOS AGRICULTORES DE LA REGIÓN MOQUEGUA (Prioridad:5)</t>
  </si>
  <si>
    <t>IND.01.AEI.05.02</t>
  </si>
  <si>
    <t>PORCENTAJE DE RECURSOS HÍDRICOS ENTREGADOS A LA REGIÓN MOQUEGUA</t>
  </si>
  <si>
    <t>000881-REGION MOQUEGUA-AGRICULTURA</t>
  </si>
  <si>
    <t>01.01-GERENCIA GENERAL REGIONAL</t>
  </si>
  <si>
    <t>AEI.05.03</t>
  </si>
  <si>
    <t>ACCESO A RECURSOS HIDROBIOLÓGICOS FOCALIZADA A LA POBLACIÓN (Prioridad:5)</t>
  </si>
  <si>
    <t>IND.01.AEI.05.03</t>
  </si>
  <si>
    <t>PORCENTAJE DE ESTUDIOS EN ETAPA DE INVERSIÓN</t>
  </si>
  <si>
    <t>AEI.05.04</t>
  </si>
  <si>
    <t>ASISTENCIA TÉCNICA PARA LA INSERCIÓN AL MERCADO LABORAL DE LAS MUJERES (Prioridad:5)</t>
  </si>
  <si>
    <t>IND.01.AEI.05.04</t>
  </si>
  <si>
    <t>TASA DE ACTIVIDAD FEMENINA</t>
  </si>
  <si>
    <t>08.08-Gerencia Regional de Trabajo y Promoción del Empleo</t>
  </si>
  <si>
    <t>AEI.05.05</t>
  </si>
  <si>
    <t>ASISTENCIA TÉCNICA EN LA OBTENCIÓN DE TÍTULOS DE PROPIEDAD DE LOS AGRICULTORES (Prioridad:5)</t>
  </si>
  <si>
    <t>IND.01.AEI.05.05</t>
  </si>
  <si>
    <t>NÚMERO DE AGRICULTORES FORMALIZADOS CON TÍTULOS DE PROPIEDAD ENTREGADO</t>
  </si>
  <si>
    <t>AEI.05.06</t>
  </si>
  <si>
    <t>ASISTENCIA TÉCNICA EN APROVECHAMIENTO DE LOS RECURSOS HÍDRICOS PARA USO AGRARIO A LOS AGRICULTORES (Prioridad:5)</t>
  </si>
  <si>
    <t>IND.01.AEI.05.06</t>
  </si>
  <si>
    <t>NÚMERO DE PRODUCTORES AGRARIOS QUE REALIZAN PRÁCTICAS ADECUADAS DE RIEGO</t>
  </si>
  <si>
    <t>AEI.05.07</t>
  </si>
  <si>
    <t>MANEJO ADECUADO Y SOSTENIBLE DEL RECURSO SUELO EN EL SECTOR AGRARIO (Prioridad:5)</t>
  </si>
  <si>
    <t>IND.01.AEI.05.07</t>
  </si>
  <si>
    <t>NÚMERO DE PRODUCTORES AGRARIOS QUE REALIZAN PRÁCTICAS ORIENTADAS A PREVENIR O MINIMIZAR LOS PROBLEMAS DE DEGRADACIÓN DE LA TIERRA</t>
  </si>
  <si>
    <t>AEI.05.08</t>
  </si>
  <si>
    <t>ACCESO A ENERGÍA ELÉCTRICA FOCALIZADA A LA POBLACIÓN RURAL (Prioridad:5)</t>
  </si>
  <si>
    <t>IND.01.AEI.05.08</t>
  </si>
  <si>
    <t>PORCENTAJE DE VIVIENDAS RURALES QUE TIENEN ACCESO AL SERVICIO DE ENERGÍA ELÉCTRICA POR RED PÚBLICA TODOS LOS DÍAS DE LA SEMANA</t>
  </si>
  <si>
    <t>08.05-Gerencia Regional de Energía y Minas</t>
  </si>
  <si>
    <t>AEI.05.09</t>
  </si>
  <si>
    <t>INFRAESTRUCTURA DE RIEGO OPTIMIZADA PARA LOS AGRICULTORES (Prioridad:5)</t>
  </si>
  <si>
    <t>IND.01.AEI.05.09</t>
  </si>
  <si>
    <t>NÚMERO DE HECTÁREAS CON RIEGO PRESURIZADO</t>
  </si>
  <si>
    <t>OEI.06</t>
  </si>
  <si>
    <t>INCREMENTAR LA INFRAESTRUCTURA VIAL DE LA REGIÓN (Prioridad:6)</t>
  </si>
  <si>
    <t>IND.01.OEI.06</t>
  </si>
  <si>
    <t>DENSIDAD DE LA RED VIAL DEPARTAMENTAL ASFALTADA</t>
  </si>
  <si>
    <t>000882-REGION MOQUEGUA-TRANSPORTES</t>
  </si>
  <si>
    <t>01.01-Dirección Regional</t>
  </si>
  <si>
    <t>AEI.06.01</t>
  </si>
  <si>
    <t>REDES VIALES MEJORADAS PARA POBLACIÓN DE LA REGIÓN MOQUEGUA (Prioridad:6)</t>
  </si>
  <si>
    <t>IND.01.AEI.06.01</t>
  </si>
  <si>
    <t>RED VIAL DEPARTAMENTAL ASFALTADA</t>
  </si>
  <si>
    <t>OEI.07</t>
  </si>
  <si>
    <t>PROMOVER EL APROVECHAMIENTO SOSTENIBLE DE LOS RECURSOS NATURALES (Prioridad:7)</t>
  </si>
  <si>
    <t>IND.01.OEI.07</t>
  </si>
  <si>
    <t>PORCENTAJE DEL TERRITORIO REGIONAL QUE SE IMPLEMENTA Y GESTIONA BAJO UNA MODALIDAD DE CONSERVACIÓN</t>
  </si>
  <si>
    <t>08.01.01-Gerencia Regional de Recursos Naturales Y Ambiente</t>
  </si>
  <si>
    <t>AEI.07.01</t>
  </si>
  <si>
    <t>FORTALECIMIENTO E IMPLEMENTACIÓN DE INSTITUCIONES Y MODALIDADES DE CONSERVACIÓN Y GESTIÓN DE LA DIVERSIDAD BIOLÓGICA (Prioridad:7)</t>
  </si>
  <si>
    <t>IND.01.AEI.07.01</t>
  </si>
  <si>
    <t>PORCENTAJE DE INSTITUCIONES FORTALECIDAS EN CONSERVACIÓN Y GESTIÓN DE DIVERSIDAD BIOLÓGICA</t>
  </si>
  <si>
    <t>AEI.07.02</t>
  </si>
  <si>
    <t>ASISTENCIA TÉCNICA EN MANEJO DE LOS RECURSOS HIDROBIOLOGICOS INTEGRADA A LOS ACUICULTORES (Prioridad:7)</t>
  </si>
  <si>
    <t>IND.01.AEI.07.02</t>
  </si>
  <si>
    <t>ADMINISTRAR, SUPERVISAR Y FISCALIZAR LA GESTIÓN DE ACTIVIDADES Y SERVICIOS PESQUEROS BAJO SU JURISDICCIÓN</t>
  </si>
  <si>
    <t>OEI.08</t>
  </si>
  <si>
    <t>PROMOVER LA GESTIÓN DE RIESGO DE DESASTRES EN LA REGIÓN MOQUEGUA (Prioridad:8)</t>
  </si>
  <si>
    <t>IND.01.OEI.08</t>
  </si>
  <si>
    <t>PORCENTAJE DE GOBIERNOS LOCALES QUE CUENTAN CON PLANES DE PREVENCIÓN Y REDUCCIÓN DEL RIESGO DE DESASTRES</t>
  </si>
  <si>
    <t>06.05.01-Oficina Regional de Defensa Nacional, Civil y Seguridad Ciudadana</t>
  </si>
  <si>
    <t>AEI.08.01</t>
  </si>
  <si>
    <t>PLAN REGIONAL DE GESTIÓN DE RIESGO DE DESASTRES IMPLEMENTADO OPORTUNAMENTE A LA POBLACIÓN EN RIESGO (Prioridad:8)</t>
  </si>
  <si>
    <t>IND.01.AEI.08.01</t>
  </si>
  <si>
    <t>PORCENTAJE DE EJECUCIÓN DEL PLAN REGIONAL DE GESTIÓN DE RIESGO DE DESASTRES DE MOQUEGUA</t>
  </si>
  <si>
    <t>AEI.08.02</t>
  </si>
  <si>
    <t>ASISTENCIA TÉCNICA PARA LA IMPLEMENTACIÓN DE LA ADAPTACIÓN AL CAMBIO CLIMÁTICO EN LOS GOBIERNOS LOCALES DE LA REGIÓN MOQUEGUA (Prioridad:8)</t>
  </si>
  <si>
    <t>IND.01.AEI.08.02</t>
  </si>
  <si>
    <t>PORCENTAJE DE EJECUCIÓN EN LA IMPLEMENTACIÓN DE LA ADAPTACIÓN AL CAMBIO CLIMÁTICO DE LA REGIÓN MOQUEGUA</t>
  </si>
  <si>
    <t>AEI.08.03</t>
  </si>
  <si>
    <t>ZONA SEGURA IDENTIFICADA A FAVOR DE LAS POBLACIONES DECLARADAS EN ALTO RIESGO NO MITIGABLE (Prioridad:8)</t>
  </si>
  <si>
    <t>IND.01.AEI.08.03</t>
  </si>
  <si>
    <t>PORCENTAJE DE POBLACIÓN REASENTADA QUE ESTÁ UBICADA EN ZONAS DECLARADAS EN ALTO RIESGO NO MITIGABLE</t>
  </si>
  <si>
    <t>NOTA : El porcentaje de avance de los indicadores ha sido truncado en 100 %</t>
  </si>
  <si>
    <t>FORMATO 02: DISTRIBUCIÓN DEL PRESUPUESTO POR CATEGORÍA PRESUPUESTAL 2019, 2020 Y PROYECTO 2021</t>
  </si>
  <si>
    <t>SECTOR o GOB. REGIONAL:</t>
  </si>
  <si>
    <t>PIA
POR CATEGORIA PRESUPUESTAL</t>
  </si>
  <si>
    <t>1: Acciones Centrales (AC)</t>
  </si>
  <si>
    <t>2: Asignaciones Presupuestarias que No Resultan en Productos (APNP)</t>
  </si>
  <si>
    <t>3: Programas Presupuestales</t>
  </si>
  <si>
    <t>PIA TOTAL S/</t>
  </si>
  <si>
    <t>PIM
POR CATEGORIA PRESUPUESTAL</t>
  </si>
  <si>
    <t>2020 (*)</t>
  </si>
  <si>
    <t>2021 (**)</t>
  </si>
  <si>
    <t>PIM TOTAL S/</t>
  </si>
  <si>
    <t>EJECUCIÓN
POR CATEGORIA PRESUPUESTAL</t>
  </si>
  <si>
    <t>EJECUCIÓN TOTAL S/</t>
  </si>
  <si>
    <t>(*) Proyección al 31/12/2020</t>
  </si>
  <si>
    <t>(**) Proyecto 2021</t>
  </si>
  <si>
    <t>FORMATO 03: DISTRIBUCIÓN DEL PRESUPUESTO POR FUENTE DE FINANCIAMIENTO 2019, 2020 Y PROYECTO 2021</t>
  </si>
  <si>
    <t>SECTOR o GOB. REGIONAL DE MOQUEGUA</t>
  </si>
  <si>
    <t>RECURSOS ORDINARIOS</t>
  </si>
  <si>
    <t>PIA 
POR FUENTE DE FINANCIAMIENTO</t>
  </si>
  <si>
    <t>GASTOS CORRIENTES</t>
  </si>
  <si>
    <t>1: Reserva de Contingencia</t>
  </si>
  <si>
    <t>2: Personal y Obligaciones Sociales</t>
  </si>
  <si>
    <t>3: Pensiones y Prestaciones Sociales</t>
  </si>
  <si>
    <t>4: Bienes y Servicios</t>
  </si>
  <si>
    <t>5: Donaciones y Transferencias (corrientes)</t>
  </si>
  <si>
    <t>6: Otros Gastos (corrientes)</t>
  </si>
  <si>
    <t>GASTOS DE CAPITAL</t>
  </si>
  <si>
    <t>7: Donaciones y Transferencias (de capital)</t>
  </si>
  <si>
    <t>8: Otros Gastos (de capital)</t>
  </si>
  <si>
    <t>9: Adquisiciones de Activos No Financieros</t>
  </si>
  <si>
    <t>10: Adquisiciones de Activos Financieros</t>
  </si>
  <si>
    <t>SERVICIO DE DEUDA</t>
  </si>
  <si>
    <t>11: Servicio de la Deuda</t>
  </si>
  <si>
    <t>PIM 
POR FUENTE DE FINANCIAMIENTO</t>
  </si>
  <si>
    <t>EJECUCIÓN 
POR FUENTE DE FINANCIAMIENTO</t>
  </si>
  <si>
    <t>RECURSOS DIRECTAMENTE RECAUDADOS</t>
  </si>
  <si>
    <t>RECURSOS POR OPERACIONES OFICIALES DE CRÉDITO</t>
  </si>
  <si>
    <t>DONACIONES Y TRANSFERENCIAS</t>
  </si>
  <si>
    <t>RECURSOS DETERMINADOS</t>
  </si>
  <si>
    <t>FORMATO 04: DISTRIBUCIÓN DEL GASTO POR UNIDADES EJECUTORAS / ENTIDAD PÚBLICA Y FUENTES DE FINANCIAMIENTO - PROYECTO 2021</t>
  </si>
  <si>
    <t>SECTOR o GOB. REGIONAL: GOBIERNO REGIONAL DE MOQUEGUA</t>
  </si>
  <si>
    <t>PLIEGOS DEL SECTOR O GOBIERNO REGIONAL</t>
  </si>
  <si>
    <t>UNIDADES EJECUTORAS O ENTIDADES PÚBLICAS ADSCRITAS AL SECTOR</t>
  </si>
  <si>
    <t>TOTAL</t>
  </si>
  <si>
    <t>5: Donaciones y Transferencias</t>
  </si>
  <si>
    <t>6: Otros Gastos</t>
  </si>
  <si>
    <t>SUB TOTAL GASTOS CORRIENTES</t>
  </si>
  <si>
    <t>7: Donaciones y Transferencias</t>
  </si>
  <si>
    <t>8: Otros Gastos</t>
  </si>
  <si>
    <t>SUB TOTAL GASTOS DE CAPITAL</t>
  </si>
  <si>
    <t>SUB TOTAL SERVICIO DE DEUDA</t>
  </si>
  <si>
    <t>TOTAL GASTOS UNIDAD EJECUTORA / ENTIDAD PÚBLICA</t>
  </si>
  <si>
    <t>PART. %</t>
  </si>
  <si>
    <t>455 - GOBIERNO REGIONAL MOQUEGUA</t>
  </si>
  <si>
    <t>001-REGION MOQUEGUA-SEDE CENTRAL</t>
  </si>
  <si>
    <t>002-REGION MOQUEGUA - PROYECTO ESPECIAL PASTO GRANDE</t>
  </si>
  <si>
    <t>003-REGION MOQUEGUA - SUB REGION DE DESARROLLO ILO</t>
  </si>
  <si>
    <t>004-GOB. REG. MOQUEGUA -  SUB REG. DE DESARROLLO GENERAL SANCHEZ CERRO</t>
  </si>
  <si>
    <t>100-REGION MOQUEGUA-AGRICULTURA</t>
  </si>
  <si>
    <t>200-REGION MOQUEGUA-TRANSPORTES</t>
  </si>
  <si>
    <t>300-REGION MOQUEGUA-EDUCACION</t>
  </si>
  <si>
    <t>301-REGION MOQUEGUA - EDUCACION ILO</t>
  </si>
  <si>
    <t>302-REGION MOQUEGUA - EDUCACION MARISCAL NIETO</t>
  </si>
  <si>
    <t>303-REGION MOQUEGUA - EDUCACION SANCHEZ CERRO</t>
  </si>
  <si>
    <t>400-REGION MOQUEGUA-SALUD</t>
  </si>
  <si>
    <t>401-REGION MOQUEGUA - SALUD ILO</t>
  </si>
  <si>
    <t>402-GOB. REG. MOQUEGUA - HOSPITAL REGIONAL DE MOQUEGUA</t>
  </si>
  <si>
    <t>..</t>
  </si>
  <si>
    <t>TOTAL SECTOR</t>
  </si>
  <si>
    <t>FORMATO 05: DISTRIBUCIÓN DEL PRESUPUESTO POR PROGRAMA PRESUPUESTAL 2019, 2020 Y 2021</t>
  </si>
  <si>
    <t>SECTOR  o GOB. REGIONAL: (EJEMPLO SECTOR SALUD)</t>
  </si>
  <si>
    <t>PIA
POR PROGRAMA PRESUPUESTAL</t>
  </si>
  <si>
    <t>0001-PROGRAMA ARTICULADO NUTRICIONAL</t>
  </si>
  <si>
    <t>0002-SALUD MATERNO NEONATAL</t>
  </si>
  <si>
    <t>0016-TBC-VIH/SIDA</t>
  </si>
  <si>
    <t>0017-ENFERMEDADES METAXENICAS Y ZOONOSIS</t>
  </si>
  <si>
    <t>0018-ENFERMEDADES NO TRANSMISIBLES</t>
  </si>
  <si>
    <t>0024-PREVENCION Y CONTROL DEL CANCER</t>
  </si>
  <si>
    <t>0039-MEJORA DE LA SANIDAD ANIMAL</t>
  </si>
  <si>
    <t>0040-MEJORA Y MANTENIMIENTO DE LA SANIDAD VEGETAL</t>
  </si>
  <si>
    <t>0041-MEJORA DE LA INOCUIDAD AGROALIMENTARIA</t>
  </si>
  <si>
    <t>0042-APROVECHAMIENTO DE LOS RECURSOS HIDRICOS PARA USO AGRARIO</t>
  </si>
  <si>
    <t>0046-ACCESO Y USO DE LA ELECTRIFICACION RURAL</t>
  </si>
  <si>
    <t>0051-PREVENCION Y TRATAMIENTO DEL CONSUMO DE DROGAS</t>
  </si>
  <si>
    <t>0068-REDUCCION DE VULNERABILIDAD Y ATENCION DE EMERGENCIAS POR DESASTRES</t>
  </si>
  <si>
    <t>0082-PROGRAMA NACIONAL DE SANEAMIENTO URBANO</t>
  </si>
  <si>
    <t>0083-PROGRAMA NACIONAL DE SANEAMIENTO RURAL</t>
  </si>
  <si>
    <t xml:space="preserve">0089-REDUCCION DE LA DEGRADACION DE LOS SUELOS AGRARIOS </t>
  </si>
  <si>
    <t>0090-LOGROS DE APRENDIZAJE DE ESTUDIANTES DE LA EDUCACION BASICA REGULAR</t>
  </si>
  <si>
    <t xml:space="preserve">0091-INCREMENTO EN EL ACCESO DE LA POBLACION DE 3 A 16 AÑOS A LOS SERVICIOS EDUCATIVOS PUBLICOS DE LA EDUCACION BASICA REGULAR </t>
  </si>
  <si>
    <t>0103-FORTALECIMIENTO DE LAS CONDICIONES LABORALES</t>
  </si>
  <si>
    <t>0104-REDUCCION DE LA MORTALIDAD POR EMERGENCIAS Y URGENCIAS MEDICAS</t>
  </si>
  <si>
    <t>0106-INCLUSION DE NIÑOS, NIÑAS Y JOVENES CON DISCAPACIDAD EN LA EDUCACION BASICA Y TECNICO PRODUCTIVA</t>
  </si>
  <si>
    <t>0107-MEJORA DE  LA FORMACION EN CARRERAS DOCENTES EN INSTITUTOS DE EDUCACION SUPERIOR NO UNIVERSITARIA</t>
  </si>
  <si>
    <t>0116-MEJORAMIENTO DE LA EMPLEABILIDAD E INSERCION LABORAL-PROEMPLEO</t>
  </si>
  <si>
    <t>0121-MEJORA DE LA ARTICULACION DE PEQUEÑOS PRODUCTORES AL MERCADO</t>
  </si>
  <si>
    <t>0129-PREVENCION Y MANEJO DE CONDICIONES SECUNDARIAS DE SALUD EN PERSONAS CON DISCAPACIDAD</t>
  </si>
  <si>
    <t>0130-COMPETITIVIDAD Y APROVECHAMIENTO SOSTENIBLE DE LOS RECURSOS FORESTALES Y DE LA FAUNA SILVESTRE</t>
  </si>
  <si>
    <t>0131-CONTROL Y PREVENCION EN SALUD MENTAL</t>
  </si>
  <si>
    <t>0138-REDUCCION DEL COSTO, TIEMPO E INSEGURIDAD EN EL SISTEMA DE TRANSPORTE</t>
  </si>
  <si>
    <t>0147-FORTALECIMIENTO DE LA EDUCACION SUPERIOR TECNOLOGICA</t>
  </si>
  <si>
    <t>0150-INCREMENTO EN EL ACCESO DE LA POBLACION A LOS SERVICIOS EDUCATIVOS PUBLICOS DE LA EDUCACION BASICA</t>
  </si>
  <si>
    <t>1002-PRODUCTOS ESPECIFICOS PARA REDUCCION DE LA VIOLENCIA CONTRA LA MUJER</t>
  </si>
  <si>
    <t>PIM
POR PROGRAMA PRESUPUESTAL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</si>
  <si>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</si>
  <si>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</si>
  <si>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</si>
  <si>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</si>
  <si>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</si>
  <si>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</si>
  <si>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0039: MEJORA DE LA SANIDAD ANIMAL</t>
  </si>
  <si>
    <t>0040: MEJORA Y MANTENIMIENTO DE LA SANIDAD VEGETAL</t>
  </si>
  <si>
    <t>0041: MEJORA DE LA INOCUIDAD AGROALIMENTARIA</t>
  </si>
  <si>
    <t>0042: APROVECHAMIENTO DE LOS RECURSOS HIDRICOS PARA USO AGRARIO</t>
  </si>
  <si>
    <t>0046: ACCESO Y USO DE LA ELECTRIFICACION RURAL</t>
  </si>
  <si>
    <t>0051: PREVENCION Y TRATAMIENTO DEL CONSUMO DE DROGAS</t>
  </si>
  <si>
    <t>0057: CONSERVACION DE LA DIVERSIDAD BIOLOGICA Y APROVECHAMIENTO SOSTENIBLE DE LOS RECURSOS NATURALES EN AREA NATURAL PROTEGIDA</t>
  </si>
  <si>
    <t>0068: REDUCCION DE VULNERABILIDAD Y ATENCION DE EMERGENCIAS POR DESASTRES</t>
  </si>
  <si>
    <t>0073: PROGRAMA PARA LA GENERACION DEL EMPLEO SOCIAL INCLUSIVO - TRABAJA PERU</t>
  </si>
  <si>
    <t>0080: LUCHA CONTRA LA VIOLENCIA FAMILIAR</t>
  </si>
  <si>
    <t>0082: PROGRAMA NACIONAL DE SANEAMIENTO URBANO</t>
  </si>
  <si>
    <t>0083: PROGRAMA NACIONAL DE SANEAMIENTO RURAL</t>
  </si>
  <si>
    <t>0089: REDUCCION DE LA DEGRADACION DE LOS SUELOS AGRARIOS</t>
  </si>
  <si>
    <t>0090: LOGROS DE APRENDIZAJE DE ESTUDIANTES DE LA EDUCACION BASICA REGULAR</t>
  </si>
  <si>
    <t>0091: INCREMENTO EN EL ACCESO DE LA POBLACION DE 3 A 16 AÑOS A LOS SERVICIOS EDUCATIVOS PUBLICOS DE LA EDUCACION BASICA REGULAR</t>
  </si>
  <si>
    <t>0101: INCREMENTO DE LA PRACTICA DE ACTIVIDADES FISICAS, DEPORTIVAS Y RECREATIVAS EN LA POBLACION PERUANA</t>
  </si>
  <si>
    <t>0103: FORTALECIMIENTO DE LAS CONDICIONES LABORALES</t>
  </si>
  <si>
    <t>0104: REDUCCION DE LA MORTALIDAD POR EMERGENCIAS Y URGENCIAS MEDICAS</t>
  </si>
  <si>
    <t>0106: INCLUSION DE NIÑOS, NIÑAS Y JOVENES CON DISCAPACIDAD EN LA EDUCACION BASICA Y TECNICO PRODUCTIVA</t>
  </si>
  <si>
    <t>0107: MEJORA DE LA FORMACION EN CARRERAS DOCENTES EN INSTITUTOS DE EDUCACION SUPERIOR NO UNIVERSITARIA</t>
  </si>
  <si>
    <t>0116: MEJORAMIENTO DE LA EMPLEABILIDAD E INSERCION LABORAL-PROEMPLEO</t>
  </si>
  <si>
    <t>0121: MEJORA DE LA ARTICULACION DE PEQUEÑOS PRODUCTORES AL MERCADO</t>
  </si>
  <si>
    <t>0126: FORMALIZACION MINERA DE LA PEQUEÑA MINERIA Y MINERIA ARTESANAL</t>
  </si>
  <si>
    <t>0129: PREVENCION Y MANEJO DE CONDICIONES SECUNDARIAS DE SALUD EN PERSONAS CON DISCAPACIDAD</t>
  </si>
  <si>
    <t>0130: COMPETITIVIDAD Y APROVECHAMIENTO SOSTENIBLE DE LOS RECURSOS FORESTALES Y DE LA FAUNA SILVESTRE</t>
  </si>
  <si>
    <t>0131: CONTROL Y PREVENCION EN SALUD MENTAL</t>
  </si>
  <si>
    <t>0138: REDUCCION DEL COSTO, TIEMPO E INSEGURIDAD EN EL SISTEMA DE TRANSPORTE</t>
  </si>
  <si>
    <t>0147: FORTALECIMIENTO DE LA EDUCACION SUPERIOR TECNOLOGICA</t>
  </si>
  <si>
    <t>0148: REDUCCION DEL TIEMPO, INSEGURIDAD Y COSTO AMBIENTAL EN EL TRANSPORTE URBANO</t>
  </si>
  <si>
    <t>0150: INCREMENTO EN EL ACCESO DE LA POBLACION A LOS SERVICIOS EDUCATIVOS PUBLICOS DE LA EDUCACION BASICA</t>
  </si>
  <si>
    <t>EJECUCIÓN
POR PROGRAMA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</si>
</sst>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ourier"/>
      <family val="3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1F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rgb="FF1F5E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9" fontId="14" fillId="0" borderId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6" borderId="0" xfId="0" applyFont="1" applyFill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4" fillId="8" borderId="1" xfId="0" applyFont="1" applyFill="1" applyBorder="1" applyAlignment="1">
      <alignment horizontal="right" vertical="center" indent="2"/>
    </xf>
    <xf numFmtId="3" fontId="4" fillId="8" borderId="1" xfId="0" applyNumberFormat="1" applyFont="1" applyFill="1" applyBorder="1" applyAlignment="1">
      <alignment vertical="center"/>
    </xf>
    <xf numFmtId="3" fontId="1" fillId="0" borderId="0" xfId="0" applyNumberFormat="1" applyFont="1"/>
    <xf numFmtId="0" fontId="7" fillId="0" borderId="7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11" fillId="3" borderId="0" xfId="0" applyFont="1" applyFill="1"/>
    <xf numFmtId="0" fontId="4" fillId="8" borderId="1" xfId="0" applyFont="1" applyFill="1" applyBorder="1"/>
    <xf numFmtId="164" fontId="4" fillId="8" borderId="1" xfId="0" applyNumberFormat="1" applyFont="1" applyFill="1" applyBorder="1"/>
    <xf numFmtId="0" fontId="1" fillId="0" borderId="1" xfId="0" applyFont="1" applyBorder="1" applyAlignment="1">
      <alignment horizontal="left" indent="2"/>
    </xf>
    <xf numFmtId="164" fontId="1" fillId="0" borderId="1" xfId="0" applyNumberFormat="1" applyFont="1" applyBorder="1"/>
    <xf numFmtId="0" fontId="4" fillId="8" borderId="1" xfId="0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vertical="center"/>
    </xf>
    <xf numFmtId="0" fontId="4" fillId="8" borderId="8" xfId="0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12" fillId="0" borderId="0" xfId="0" applyFont="1"/>
    <xf numFmtId="0" fontId="13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49" fontId="15" fillId="7" borderId="14" xfId="2" applyFont="1" applyFill="1" applyBorder="1" applyAlignment="1">
      <alignment horizontal="center" textRotation="90" wrapText="1"/>
    </xf>
    <xf numFmtId="49" fontId="15" fillId="7" borderId="15" xfId="2" applyFont="1" applyFill="1" applyBorder="1" applyAlignment="1">
      <alignment horizontal="center" textRotation="90" wrapText="1"/>
    </xf>
    <xf numFmtId="49" fontId="15" fillId="7" borderId="16" xfId="2" applyFont="1" applyFill="1" applyBorder="1" applyAlignment="1">
      <alignment horizontal="center" textRotation="90" wrapText="1"/>
    </xf>
    <xf numFmtId="49" fontId="6" fillId="7" borderId="14" xfId="2" applyFont="1" applyFill="1" applyBorder="1" applyAlignment="1">
      <alignment horizontal="center" textRotation="90" wrapText="1"/>
    </xf>
    <xf numFmtId="49" fontId="6" fillId="7" borderId="17" xfId="2" applyFont="1" applyFill="1" applyBorder="1" applyAlignment="1">
      <alignment horizontal="center" textRotation="90" wrapText="1"/>
    </xf>
    <xf numFmtId="0" fontId="12" fillId="0" borderId="0" xfId="0" applyFont="1" applyAlignment="1">
      <alignment wrapText="1"/>
    </xf>
    <xf numFmtId="49" fontId="7" fillId="0" borderId="18" xfId="2" applyFont="1" applyBorder="1" applyAlignment="1">
      <alignment vertical="center"/>
    </xf>
    <xf numFmtId="4" fontId="6" fillId="0" borderId="19" xfId="2" applyNumberFormat="1" applyFont="1" applyBorder="1" applyAlignment="1">
      <alignment vertical="center"/>
    </xf>
    <xf numFmtId="4" fontId="6" fillId="0" borderId="20" xfId="2" applyNumberFormat="1" applyFont="1" applyBorder="1" applyAlignment="1">
      <alignment vertical="center"/>
    </xf>
    <xf numFmtId="4" fontId="6" fillId="0" borderId="21" xfId="2" applyNumberFormat="1" applyFont="1" applyBorder="1" applyAlignment="1">
      <alignment vertical="center"/>
    </xf>
    <xf numFmtId="4" fontId="6" fillId="0" borderId="22" xfId="2" applyNumberFormat="1" applyFont="1" applyBorder="1" applyAlignment="1">
      <alignment vertical="center"/>
    </xf>
    <xf numFmtId="49" fontId="7" fillId="0" borderId="23" xfId="2" applyFont="1" applyBorder="1" applyAlignment="1">
      <alignment vertical="center"/>
    </xf>
    <xf numFmtId="4" fontId="6" fillId="0" borderId="1" xfId="2" applyNumberFormat="1" applyFont="1" applyBorder="1" applyAlignment="1">
      <alignment vertical="center"/>
    </xf>
    <xf numFmtId="49" fontId="7" fillId="0" borderId="24" xfId="2" applyFont="1" applyBorder="1" applyAlignment="1">
      <alignment vertical="center"/>
    </xf>
    <xf numFmtId="4" fontId="6" fillId="0" borderId="25" xfId="2" applyNumberFormat="1" applyFont="1" applyBorder="1" applyAlignment="1">
      <alignment vertical="center"/>
    </xf>
    <xf numFmtId="4" fontId="7" fillId="0" borderId="1" xfId="2" applyNumberFormat="1" applyFont="1" applyBorder="1" applyAlignment="1">
      <alignment horizontal="justify" vertical="center"/>
    </xf>
    <xf numFmtId="4" fontId="7" fillId="0" borderId="25" xfId="2" applyNumberFormat="1" applyFont="1" applyBorder="1" applyAlignment="1">
      <alignment horizontal="justify" vertical="center"/>
    </xf>
    <xf numFmtId="4" fontId="7" fillId="0" borderId="1" xfId="2" applyNumberFormat="1" applyFont="1" applyBorder="1" applyAlignment="1">
      <alignment horizontal="right" vertical="center"/>
    </xf>
    <xf numFmtId="4" fontId="7" fillId="0" borderId="25" xfId="2" applyNumberFormat="1" applyFont="1" applyBorder="1" applyAlignment="1">
      <alignment vertical="center"/>
    </xf>
    <xf numFmtId="4" fontId="7" fillId="0" borderId="1" xfId="2" applyNumberFormat="1" applyFont="1" applyBorder="1" applyAlignment="1">
      <alignment vertical="center"/>
    </xf>
    <xf numFmtId="49" fontId="7" fillId="0" borderId="25" xfId="2" applyFont="1" applyBorder="1" applyAlignment="1">
      <alignment vertical="center"/>
    </xf>
    <xf numFmtId="49" fontId="7" fillId="0" borderId="26" xfId="2" applyFont="1" applyBorder="1" applyAlignment="1">
      <alignment vertical="center"/>
    </xf>
    <xf numFmtId="4" fontId="7" fillId="0" borderId="27" xfId="2" applyNumberFormat="1" applyFont="1" applyBorder="1" applyAlignment="1">
      <alignment vertical="center"/>
    </xf>
    <xf numFmtId="4" fontId="7" fillId="0" borderId="8" xfId="2" applyNumberFormat="1" applyFont="1" applyBorder="1" applyAlignment="1">
      <alignment vertical="center"/>
    </xf>
    <xf numFmtId="4" fontId="7" fillId="0" borderId="28" xfId="2" applyNumberFormat="1" applyFont="1" applyBorder="1" applyAlignment="1">
      <alignment vertical="center"/>
    </xf>
    <xf numFmtId="49" fontId="7" fillId="0" borderId="28" xfId="2" applyFont="1" applyBorder="1" applyAlignment="1">
      <alignment vertical="center"/>
    </xf>
    <xf numFmtId="49" fontId="7" fillId="0" borderId="27" xfId="2" applyFont="1" applyBorder="1" applyAlignment="1">
      <alignment vertical="center"/>
    </xf>
    <xf numFmtId="4" fontId="7" fillId="0" borderId="29" xfId="2" applyNumberFormat="1" applyFont="1" applyBorder="1" applyAlignment="1">
      <alignment vertical="center"/>
    </xf>
    <xf numFmtId="49" fontId="7" fillId="0" borderId="30" xfId="2" applyFont="1" applyBorder="1" applyAlignment="1">
      <alignment vertical="center"/>
    </xf>
    <xf numFmtId="4" fontId="6" fillId="0" borderId="27" xfId="2" applyNumberFormat="1" applyFont="1" applyBorder="1" applyAlignment="1">
      <alignment vertical="center"/>
    </xf>
    <xf numFmtId="4" fontId="6" fillId="0" borderId="8" xfId="2" applyNumberFormat="1" applyFont="1" applyBorder="1" applyAlignment="1">
      <alignment vertical="center"/>
    </xf>
    <xf numFmtId="4" fontId="6" fillId="0" borderId="28" xfId="2" applyNumberFormat="1" applyFont="1" applyBorder="1" applyAlignment="1">
      <alignment vertical="center"/>
    </xf>
    <xf numFmtId="4" fontId="6" fillId="0" borderId="29" xfId="2" applyNumberFormat="1" applyFont="1" applyBorder="1" applyAlignment="1">
      <alignment vertical="center"/>
    </xf>
    <xf numFmtId="49" fontId="6" fillId="9" borderId="31" xfId="2" applyFont="1" applyFill="1" applyBorder="1" applyAlignment="1">
      <alignment horizontal="center" vertical="center"/>
    </xf>
    <xf numFmtId="4" fontId="6" fillId="9" borderId="14" xfId="2" applyNumberFormat="1" applyFont="1" applyFill="1" applyBorder="1" applyAlignment="1">
      <alignment horizontal="right" vertical="center"/>
    </xf>
    <xf numFmtId="4" fontId="6" fillId="9" borderId="17" xfId="2" applyNumberFormat="1" applyFont="1" applyFill="1" applyBorder="1" applyAlignment="1">
      <alignment horizontal="right" vertical="center"/>
    </xf>
    <xf numFmtId="49" fontId="13" fillId="0" borderId="0" xfId="2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3" fontId="12" fillId="0" borderId="0" xfId="2" applyNumberFormat="1" applyFont="1" applyAlignment="1">
      <alignment horizontal="right" vertical="center"/>
    </xf>
    <xf numFmtId="3" fontId="0" fillId="0" borderId="1" xfId="0" applyNumberFormat="1" applyBorder="1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6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9" fontId="6" fillId="7" borderId="9" xfId="2" applyFont="1" applyFill="1" applyBorder="1" applyAlignment="1">
      <alignment horizontal="center" vertical="center" wrapText="1"/>
    </xf>
    <xf numFmtId="49" fontId="6" fillId="7" borderId="13" xfId="2" applyFont="1" applyFill="1" applyBorder="1" applyAlignment="1">
      <alignment horizontal="center" vertical="center" wrapText="1"/>
    </xf>
    <xf numFmtId="49" fontId="6" fillId="7" borderId="10" xfId="2" applyFont="1" applyFill="1" applyBorder="1" applyAlignment="1">
      <alignment horizontal="center" vertical="center" wrapText="1"/>
    </xf>
    <xf numFmtId="49" fontId="6" fillId="7" borderId="11" xfId="2" applyFont="1" applyFill="1" applyBorder="1" applyAlignment="1">
      <alignment horizontal="center" vertical="center" wrapText="1"/>
    </xf>
    <xf numFmtId="49" fontId="6" fillId="7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_PLAZAS98" xfId="1" xr:uid="{9F82973A-8A6F-4892-85B4-36AA99668978}"/>
    <cellStyle name="Normal_SPGG98" xfId="2" xr:uid="{3A29F121-3279-40CE-A949-A27415E75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B5C0-64A8-4CF3-AC86-349EACBB80AD}">
  <sheetPr>
    <tabColor rgb="FFFFFF00"/>
  </sheetPr>
  <dimension ref="A1:SR34"/>
  <sheetViews>
    <sheetView view="pageBreakPreview" topLeftCell="A7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19.85546875" style="5" customWidth="1"/>
    <col min="2" max="2" width="69.85546875" style="6" customWidth="1"/>
    <col min="3" max="5" width="8.7109375" style="5" customWidth="1"/>
    <col min="6" max="16384" width="11.42578125" style="5"/>
  </cols>
  <sheetData>
    <row r="1" spans="1:512" s="3" customFormat="1" ht="15.75" x14ac:dyDescent="0.2">
      <c r="A1" s="1" t="s">
        <v>0</v>
      </c>
      <c r="B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</row>
    <row r="2" spans="1:512" x14ac:dyDescent="0.2">
      <c r="C2" s="7"/>
      <c r="D2" s="7"/>
      <c r="E2" s="7"/>
    </row>
    <row r="3" spans="1:512" x14ac:dyDescent="0.2">
      <c r="A3" s="8" t="s">
        <v>1</v>
      </c>
    </row>
    <row r="5" spans="1:512" s="10" customFormat="1" ht="27" customHeight="1" x14ac:dyDescent="0.2">
      <c r="A5" s="9" t="s">
        <v>2</v>
      </c>
      <c r="B5" s="90" t="s">
        <v>3</v>
      </c>
      <c r="C5" s="91"/>
      <c r="D5" s="91"/>
      <c r="E5" s="92"/>
    </row>
    <row r="6" spans="1:512" x14ac:dyDescent="0.2">
      <c r="A6" s="8"/>
      <c r="B6" s="11"/>
      <c r="C6" s="10"/>
      <c r="D6" s="10"/>
      <c r="E6" s="10"/>
    </row>
    <row r="7" spans="1:512" x14ac:dyDescent="0.2">
      <c r="A7" s="8" t="s">
        <v>4</v>
      </c>
      <c r="B7" s="11"/>
      <c r="C7" s="10"/>
      <c r="D7" s="10"/>
      <c r="E7" s="10"/>
    </row>
    <row r="8" spans="1:512" x14ac:dyDescent="0.2">
      <c r="A8" s="8"/>
      <c r="B8" s="11"/>
      <c r="C8" s="10"/>
      <c r="D8" s="10"/>
      <c r="E8" s="10"/>
    </row>
    <row r="9" spans="1:512" s="10" customFormat="1" ht="27" customHeight="1" x14ac:dyDescent="0.2">
      <c r="A9" s="9" t="s">
        <v>5</v>
      </c>
      <c r="B9" s="90" t="s">
        <v>6</v>
      </c>
      <c r="C9" s="91"/>
      <c r="D9" s="91"/>
      <c r="E9" s="92"/>
    </row>
    <row r="10" spans="1:512" s="10" customFormat="1" ht="27" customHeight="1" x14ac:dyDescent="0.2">
      <c r="A10" s="9" t="s">
        <v>7</v>
      </c>
      <c r="B10" s="90" t="s">
        <v>8</v>
      </c>
      <c r="C10" s="91"/>
      <c r="D10" s="91"/>
      <c r="E10" s="92"/>
    </row>
    <row r="11" spans="1:512" s="10" customFormat="1" ht="27" customHeight="1" x14ac:dyDescent="0.2">
      <c r="A11" s="9" t="s">
        <v>9</v>
      </c>
      <c r="B11" s="90" t="s">
        <v>10</v>
      </c>
      <c r="C11" s="91"/>
      <c r="D11" s="91"/>
      <c r="E11" s="92"/>
    </row>
    <row r="12" spans="1:512" s="10" customFormat="1" ht="27" customHeight="1" x14ac:dyDescent="0.2">
      <c r="A12" s="9" t="s">
        <v>11</v>
      </c>
      <c r="B12" s="90" t="s">
        <v>12</v>
      </c>
      <c r="C12" s="91"/>
      <c r="D12" s="91"/>
      <c r="E12" s="92"/>
    </row>
    <row r="13" spans="1:512" s="10" customFormat="1" ht="27" customHeight="1" x14ac:dyDescent="0.2">
      <c r="A13" s="9" t="s">
        <v>13</v>
      </c>
      <c r="B13" s="90" t="s">
        <v>14</v>
      </c>
      <c r="C13" s="91"/>
      <c r="D13" s="91"/>
      <c r="E13" s="92"/>
    </row>
    <row r="14" spans="1:512" s="10" customFormat="1" ht="27" customHeight="1" x14ac:dyDescent="0.2">
      <c r="A14" s="9" t="s">
        <v>15</v>
      </c>
      <c r="B14" s="90" t="s">
        <v>16</v>
      </c>
      <c r="C14" s="91"/>
      <c r="D14" s="91"/>
      <c r="E14" s="92"/>
    </row>
    <row r="15" spans="1:512" s="10" customFormat="1" ht="27" customHeight="1" x14ac:dyDescent="0.2">
      <c r="A15" s="9" t="s">
        <v>17</v>
      </c>
      <c r="B15" s="90" t="s">
        <v>18</v>
      </c>
      <c r="C15" s="91"/>
      <c r="D15" s="91"/>
      <c r="E15" s="92"/>
    </row>
    <row r="16" spans="1:512" x14ac:dyDescent="0.2">
      <c r="A16" s="8"/>
      <c r="B16" s="11"/>
      <c r="C16" s="10"/>
      <c r="D16" s="10"/>
      <c r="E16" s="10"/>
    </row>
    <row r="17" spans="1:5" x14ac:dyDescent="0.2">
      <c r="A17" s="8" t="s">
        <v>19</v>
      </c>
      <c r="B17" s="11"/>
      <c r="C17" s="10"/>
      <c r="D17" s="10"/>
      <c r="E17" s="10"/>
    </row>
    <row r="18" spans="1:5" x14ac:dyDescent="0.2">
      <c r="A18" s="8"/>
      <c r="B18" s="11"/>
      <c r="C18" s="10"/>
      <c r="D18" s="10"/>
      <c r="E18" s="10"/>
    </row>
    <row r="19" spans="1:5" s="10" customFormat="1" ht="27" customHeight="1" x14ac:dyDescent="0.2">
      <c r="A19" s="9" t="s">
        <v>20</v>
      </c>
      <c r="B19" s="90" t="s">
        <v>21</v>
      </c>
      <c r="C19" s="91"/>
      <c r="D19" s="91"/>
      <c r="E19" s="92"/>
    </row>
    <row r="20" spans="1:5" s="10" customFormat="1" ht="27" customHeight="1" x14ac:dyDescent="0.2">
      <c r="A20" s="9" t="s">
        <v>22</v>
      </c>
      <c r="B20" s="90" t="s">
        <v>23</v>
      </c>
      <c r="C20" s="91"/>
      <c r="D20" s="91"/>
      <c r="E20" s="92"/>
    </row>
    <row r="21" spans="1:5" s="10" customFormat="1" ht="27" customHeight="1" x14ac:dyDescent="0.2">
      <c r="A21" s="9" t="s">
        <v>24</v>
      </c>
      <c r="B21" s="90" t="s">
        <v>25</v>
      </c>
      <c r="C21" s="91"/>
      <c r="D21" s="91"/>
      <c r="E21" s="92"/>
    </row>
    <row r="22" spans="1:5" x14ac:dyDescent="0.2">
      <c r="A22" s="8"/>
      <c r="B22" s="11"/>
      <c r="C22" s="10"/>
      <c r="D22" s="10"/>
      <c r="E22" s="10"/>
    </row>
    <row r="23" spans="1:5" x14ac:dyDescent="0.2">
      <c r="A23" s="8" t="s">
        <v>26</v>
      </c>
      <c r="B23" s="11"/>
      <c r="C23" s="10"/>
      <c r="D23" s="10"/>
      <c r="E23" s="10"/>
    </row>
    <row r="24" spans="1:5" x14ac:dyDescent="0.2">
      <c r="A24" s="8"/>
      <c r="B24" s="11"/>
      <c r="C24" s="10"/>
      <c r="D24" s="10"/>
      <c r="E24" s="10"/>
    </row>
    <row r="25" spans="1:5" s="10" customFormat="1" ht="27" customHeight="1" x14ac:dyDescent="0.2">
      <c r="A25" s="9" t="s">
        <v>27</v>
      </c>
      <c r="B25" s="90" t="s">
        <v>28</v>
      </c>
      <c r="C25" s="91"/>
      <c r="D25" s="91"/>
      <c r="E25" s="92"/>
    </row>
    <row r="26" spans="1:5" s="10" customFormat="1" ht="27" customHeight="1" x14ac:dyDescent="0.2">
      <c r="A26" s="9" t="s">
        <v>29</v>
      </c>
      <c r="B26" s="90" t="s">
        <v>30</v>
      </c>
      <c r="C26" s="91"/>
      <c r="D26" s="91"/>
      <c r="E26" s="92"/>
    </row>
    <row r="27" spans="1:5" s="10" customFormat="1" ht="27" customHeight="1" x14ac:dyDescent="0.2">
      <c r="A27" s="9" t="s">
        <v>31</v>
      </c>
      <c r="B27" s="90" t="s">
        <v>32</v>
      </c>
      <c r="C27" s="91"/>
      <c r="D27" s="91"/>
      <c r="E27" s="92"/>
    </row>
    <row r="28" spans="1:5" s="10" customFormat="1" ht="27" customHeight="1" x14ac:dyDescent="0.2">
      <c r="A28" s="9" t="s">
        <v>33</v>
      </c>
      <c r="B28" s="90" t="s">
        <v>34</v>
      </c>
      <c r="C28" s="91"/>
      <c r="D28" s="91"/>
      <c r="E28" s="92"/>
    </row>
    <row r="29" spans="1:5" s="10" customFormat="1" ht="27" customHeight="1" x14ac:dyDescent="0.2">
      <c r="A29" s="9" t="s">
        <v>35</v>
      </c>
      <c r="B29" s="90" t="s">
        <v>36</v>
      </c>
      <c r="C29" s="91"/>
      <c r="D29" s="91"/>
      <c r="E29" s="92"/>
    </row>
    <row r="30" spans="1:5" x14ac:dyDescent="0.2">
      <c r="A30" s="8"/>
      <c r="B30" s="11"/>
      <c r="C30" s="10"/>
      <c r="D30" s="10"/>
      <c r="E30" s="10"/>
    </row>
    <row r="31" spans="1:5" x14ac:dyDescent="0.2">
      <c r="A31" s="8" t="s">
        <v>37</v>
      </c>
      <c r="B31" s="11"/>
      <c r="C31" s="10"/>
      <c r="D31" s="10"/>
      <c r="E31" s="10"/>
    </row>
    <row r="32" spans="1:5" x14ac:dyDescent="0.2">
      <c r="A32" s="8"/>
      <c r="B32" s="11"/>
      <c r="C32" s="10"/>
      <c r="D32" s="10"/>
      <c r="E32" s="10"/>
    </row>
    <row r="33" spans="1:5" s="10" customFormat="1" ht="27" customHeight="1" x14ac:dyDescent="0.2">
      <c r="A33" s="9" t="s">
        <v>38</v>
      </c>
      <c r="B33" s="90" t="s">
        <v>39</v>
      </c>
      <c r="C33" s="91"/>
      <c r="D33" s="91"/>
      <c r="E33" s="92"/>
    </row>
    <row r="34" spans="1:5" s="10" customFormat="1" ht="27" customHeight="1" x14ac:dyDescent="0.2">
      <c r="A34" s="9" t="s">
        <v>40</v>
      </c>
      <c r="B34" s="90" t="s">
        <v>41</v>
      </c>
      <c r="C34" s="91"/>
      <c r="D34" s="91"/>
      <c r="E34" s="92"/>
    </row>
  </sheetData>
  <mergeCells count="18">
    <mergeCell ref="B13:E13"/>
    <mergeCell ref="B5:E5"/>
    <mergeCell ref="B9:E9"/>
    <mergeCell ref="B10:E10"/>
    <mergeCell ref="B11:E11"/>
    <mergeCell ref="B12:E12"/>
    <mergeCell ref="B34:E34"/>
    <mergeCell ref="B14:E14"/>
    <mergeCell ref="B15:E15"/>
    <mergeCell ref="B19:E19"/>
    <mergeCell ref="B20:E20"/>
    <mergeCell ref="B21:E21"/>
    <mergeCell ref="B25:E25"/>
    <mergeCell ref="B26:E26"/>
    <mergeCell ref="B27:E27"/>
    <mergeCell ref="B28:E28"/>
    <mergeCell ref="B29:E29"/>
    <mergeCell ref="B33:E33"/>
  </mergeCells>
  <pageMargins left="0.8203125" right="0.70866141732283472" top="0.74803149606299213" bottom="0.74803149606299213" header="0.31496062992125984" footer="0.31496062992125984"/>
  <pageSetup paperSize="9" scale="75" orientation="portrait" r:id="rId1"/>
  <headerFooter>
    <oddHeader>&amp;C&amp;"Arial,Negrita"&amp;18FORMATOS DEL 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38F1-1B0A-4FB4-87B4-A36CCD6D4FE2}">
  <sheetPr>
    <tabColor rgb="FF7030A0"/>
  </sheetPr>
  <dimension ref="A1:AB203"/>
  <sheetViews>
    <sheetView topLeftCell="A122" workbookViewId="0">
      <selection activeCell="B140" sqref="B140"/>
    </sheetView>
  </sheetViews>
  <sheetFormatPr baseColWidth="10" defaultColWidth="11.42578125" defaultRowHeight="12.75" x14ac:dyDescent="0.2"/>
  <cols>
    <col min="1" max="1" width="13" style="17" customWidth="1"/>
    <col min="2" max="2" width="15.42578125" style="17" bestFit="1" customWidth="1"/>
    <col min="3" max="3" width="45.7109375" style="17" bestFit="1" customWidth="1"/>
    <col min="4" max="4" width="16" style="17" customWidth="1"/>
    <col min="5" max="5" width="5.5703125" style="17" bestFit="1" customWidth="1"/>
    <col min="6" max="6" width="6.140625" style="17" bestFit="1" customWidth="1"/>
    <col min="7" max="7" width="6.42578125" style="17" customWidth="1"/>
    <col min="8" max="8" width="10.7109375" style="17" customWidth="1"/>
    <col min="9" max="12" width="7.28515625" style="17" bestFit="1" customWidth="1"/>
    <col min="13" max="14" width="7" style="17" hidden="1" customWidth="1"/>
    <col min="15" max="16" width="6.140625" style="17" bestFit="1" customWidth="1"/>
    <col min="17" max="18" width="5.5703125" style="17" bestFit="1" customWidth="1"/>
    <col min="19" max="20" width="5" style="17" hidden="1" customWidth="1"/>
    <col min="21" max="22" width="6.140625" style="17" bestFit="1" customWidth="1"/>
    <col min="23" max="24" width="5.5703125" style="17" bestFit="1" customWidth="1"/>
    <col min="25" max="26" width="5" style="17" hidden="1" customWidth="1"/>
    <col min="27" max="28" width="15.42578125" style="17" customWidth="1"/>
    <col min="29" max="16384" width="11.42578125" style="17"/>
  </cols>
  <sheetData>
    <row r="1" spans="1:28" s="14" customFormat="1" x14ac:dyDescent="0.2">
      <c r="A1" s="12" t="s">
        <v>42</v>
      </c>
      <c r="B1" s="13"/>
      <c r="C1" s="12"/>
    </row>
    <row r="2" spans="1:28" s="14" customFormat="1" ht="11.25" x14ac:dyDescent="0.2">
      <c r="A2" s="15" t="s">
        <v>43</v>
      </c>
      <c r="B2" s="15"/>
      <c r="C2" s="15"/>
    </row>
    <row r="3" spans="1:28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28" ht="15" customHeight="1" x14ac:dyDescent="0.2">
      <c r="A5" s="18" t="s">
        <v>44</v>
      </c>
      <c r="B5" s="100" t="s">
        <v>45</v>
      </c>
      <c r="C5" s="100"/>
      <c r="D5" s="100"/>
    </row>
    <row r="6" spans="1:28" ht="15" customHeight="1" x14ac:dyDescent="0.2">
      <c r="A6" s="18" t="s">
        <v>46</v>
      </c>
      <c r="B6" s="100" t="s">
        <v>47</v>
      </c>
      <c r="C6" s="100"/>
      <c r="D6" s="100"/>
    </row>
    <row r="7" spans="1:28" ht="15" customHeight="1" x14ac:dyDescent="0.2">
      <c r="A7" s="18" t="s">
        <v>48</v>
      </c>
      <c r="B7" s="100" t="s">
        <v>49</v>
      </c>
      <c r="C7" s="100"/>
      <c r="D7" s="100"/>
    </row>
    <row r="8" spans="1:28" ht="15" customHeight="1" x14ac:dyDescent="0.2">
      <c r="A8" s="18" t="s">
        <v>50</v>
      </c>
      <c r="B8" s="100" t="s">
        <v>51</v>
      </c>
      <c r="C8" s="100"/>
      <c r="D8" s="100"/>
    </row>
    <row r="9" spans="1:28" x14ac:dyDescent="0.2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8" x14ac:dyDescent="0.2">
      <c r="A11" s="19"/>
    </row>
    <row r="12" spans="1:28" ht="15" customHeight="1" x14ac:dyDescent="0.2">
      <c r="A12" s="20" t="s">
        <v>52</v>
      </c>
      <c r="B12" s="98" t="s">
        <v>53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</row>
    <row r="13" spans="1:28" ht="15" customHeight="1" x14ac:dyDescent="0.2">
      <c r="A13" s="96"/>
      <c r="B13" s="93" t="s">
        <v>54</v>
      </c>
      <c r="C13" s="93" t="s">
        <v>55</v>
      </c>
      <c r="D13" s="93" t="s">
        <v>56</v>
      </c>
      <c r="E13" s="93" t="s">
        <v>57</v>
      </c>
      <c r="F13" s="93"/>
      <c r="G13" s="93" t="s">
        <v>58</v>
      </c>
      <c r="H13" s="93"/>
      <c r="I13" s="93" t="s">
        <v>59</v>
      </c>
      <c r="J13" s="93"/>
      <c r="K13" s="93"/>
      <c r="L13" s="93"/>
      <c r="M13" s="93"/>
      <c r="N13" s="93"/>
      <c r="O13" s="93" t="s">
        <v>60</v>
      </c>
      <c r="P13" s="93"/>
      <c r="Q13" s="93"/>
      <c r="R13" s="93"/>
      <c r="S13" s="93"/>
      <c r="T13" s="93"/>
      <c r="U13" s="93" t="s">
        <v>61</v>
      </c>
      <c r="V13" s="93"/>
      <c r="W13" s="93"/>
      <c r="X13" s="93"/>
      <c r="Y13" s="93"/>
      <c r="Z13" s="93"/>
      <c r="AA13" s="93" t="s">
        <v>62</v>
      </c>
      <c r="AB13" s="93" t="s">
        <v>63</v>
      </c>
    </row>
    <row r="14" spans="1:28" x14ac:dyDescent="0.2">
      <c r="A14" s="96"/>
      <c r="B14" s="93"/>
      <c r="C14" s="93"/>
      <c r="D14" s="93"/>
      <c r="E14" s="21" t="s">
        <v>64</v>
      </c>
      <c r="F14" s="21" t="s">
        <v>65</v>
      </c>
      <c r="G14" s="21" t="s">
        <v>64</v>
      </c>
      <c r="H14" s="21" t="s">
        <v>65</v>
      </c>
      <c r="I14" s="21">
        <v>2018</v>
      </c>
      <c r="J14" s="21">
        <v>2019</v>
      </c>
      <c r="K14" s="21">
        <v>2020</v>
      </c>
      <c r="L14" s="21">
        <v>2021</v>
      </c>
      <c r="M14" s="21">
        <v>2022</v>
      </c>
      <c r="N14" s="21">
        <v>2023</v>
      </c>
      <c r="O14" s="21">
        <v>2018</v>
      </c>
      <c r="P14" s="21">
        <v>2019</v>
      </c>
      <c r="Q14" s="21">
        <v>2020</v>
      </c>
      <c r="R14" s="21">
        <v>2021</v>
      </c>
      <c r="S14" s="21">
        <v>2022</v>
      </c>
      <c r="T14" s="21">
        <v>2023</v>
      </c>
      <c r="U14" s="21">
        <v>2018</v>
      </c>
      <c r="V14" s="21">
        <v>2019</v>
      </c>
      <c r="W14" s="21">
        <v>2020</v>
      </c>
      <c r="X14" s="21">
        <v>2021</v>
      </c>
      <c r="Y14" s="21">
        <v>2022</v>
      </c>
      <c r="Z14" s="21">
        <v>2023</v>
      </c>
      <c r="AA14" s="93"/>
      <c r="AB14" s="93"/>
    </row>
    <row r="15" spans="1:28" ht="51" x14ac:dyDescent="0.2">
      <c r="A15" s="19"/>
      <c r="B15" s="19" t="s">
        <v>66</v>
      </c>
      <c r="C15" s="22" t="s">
        <v>67</v>
      </c>
      <c r="D15" s="23" t="s">
        <v>68</v>
      </c>
      <c r="E15" s="24">
        <v>2016</v>
      </c>
      <c r="F15" s="24">
        <v>0.42</v>
      </c>
      <c r="G15" s="24">
        <v>2016</v>
      </c>
      <c r="H15" s="24">
        <v>0.42</v>
      </c>
      <c r="I15" s="24">
        <v>0.46</v>
      </c>
      <c r="J15" s="24">
        <v>0.49</v>
      </c>
      <c r="K15" s="24">
        <v>0.53</v>
      </c>
      <c r="L15" s="24">
        <v>0.56000000000000005</v>
      </c>
      <c r="M15" s="24">
        <v>0.59</v>
      </c>
      <c r="N15" s="24">
        <v>0.59</v>
      </c>
      <c r="O15" s="24">
        <v>0.41</v>
      </c>
      <c r="P15" s="24">
        <v>0.41</v>
      </c>
      <c r="Q15" s="24" t="s">
        <v>69</v>
      </c>
      <c r="R15" s="24" t="s">
        <v>69</v>
      </c>
      <c r="S15" s="24" t="s">
        <v>69</v>
      </c>
      <c r="T15" s="24" t="s">
        <v>69</v>
      </c>
      <c r="U15" s="24">
        <v>89.13</v>
      </c>
      <c r="V15" s="24">
        <v>83.67</v>
      </c>
      <c r="W15" s="24" t="s">
        <v>69</v>
      </c>
      <c r="X15" s="24" t="s">
        <v>69</v>
      </c>
      <c r="Y15" s="24" t="s">
        <v>69</v>
      </c>
      <c r="Z15" s="24" t="s">
        <v>69</v>
      </c>
      <c r="AA15" s="22" t="s">
        <v>70</v>
      </c>
      <c r="AB15" s="22" t="s">
        <v>71</v>
      </c>
    </row>
    <row r="16" spans="1:28" x14ac:dyDescent="0.2">
      <c r="A16" s="19"/>
    </row>
    <row r="17" spans="1:28" ht="15" customHeight="1" x14ac:dyDescent="0.2">
      <c r="A17" s="25" t="s">
        <v>52</v>
      </c>
      <c r="B17" s="26" t="s">
        <v>72</v>
      </c>
      <c r="C17" s="97" t="s">
        <v>73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1:28" ht="15" customHeight="1" x14ac:dyDescent="0.2">
      <c r="A18" s="96"/>
      <c r="B18" s="93" t="s">
        <v>54</v>
      </c>
      <c r="C18" s="93" t="s">
        <v>55</v>
      </c>
      <c r="D18" s="93" t="s">
        <v>56</v>
      </c>
      <c r="E18" s="93" t="s">
        <v>57</v>
      </c>
      <c r="F18" s="93"/>
      <c r="G18" s="93" t="s">
        <v>58</v>
      </c>
      <c r="H18" s="93"/>
      <c r="I18" s="93" t="s">
        <v>59</v>
      </c>
      <c r="J18" s="93"/>
      <c r="K18" s="93"/>
      <c r="L18" s="93"/>
      <c r="M18" s="93"/>
      <c r="N18" s="93"/>
      <c r="O18" s="93" t="s">
        <v>60</v>
      </c>
      <c r="P18" s="93"/>
      <c r="Q18" s="93"/>
      <c r="R18" s="93"/>
      <c r="S18" s="93"/>
      <c r="T18" s="93"/>
      <c r="U18" s="93" t="s">
        <v>61</v>
      </c>
      <c r="V18" s="93"/>
      <c r="W18" s="93"/>
      <c r="X18" s="93"/>
      <c r="Y18" s="93"/>
      <c r="Z18" s="93"/>
      <c r="AA18" s="93" t="s">
        <v>62</v>
      </c>
      <c r="AB18" s="93" t="s">
        <v>63</v>
      </c>
    </row>
    <row r="19" spans="1:28" x14ac:dyDescent="0.2">
      <c r="A19" s="96"/>
      <c r="B19" s="93"/>
      <c r="C19" s="93"/>
      <c r="D19" s="93"/>
      <c r="E19" s="21" t="s">
        <v>64</v>
      </c>
      <c r="F19" s="21" t="s">
        <v>65</v>
      </c>
      <c r="G19" s="21" t="s">
        <v>64</v>
      </c>
      <c r="H19" s="21" t="s">
        <v>65</v>
      </c>
      <c r="I19" s="21">
        <v>2018</v>
      </c>
      <c r="J19" s="21">
        <v>2019</v>
      </c>
      <c r="K19" s="21">
        <v>2020</v>
      </c>
      <c r="L19" s="21">
        <v>2021</v>
      </c>
      <c r="M19" s="21">
        <v>2022</v>
      </c>
      <c r="N19" s="21">
        <v>2023</v>
      </c>
      <c r="O19" s="21">
        <v>2018</v>
      </c>
      <c r="P19" s="21">
        <v>2019</v>
      </c>
      <c r="Q19" s="21">
        <v>2020</v>
      </c>
      <c r="R19" s="21">
        <v>2021</v>
      </c>
      <c r="S19" s="21">
        <v>2022</v>
      </c>
      <c r="T19" s="21">
        <v>2023</v>
      </c>
      <c r="U19" s="21">
        <v>2018</v>
      </c>
      <c r="V19" s="21">
        <v>2019</v>
      </c>
      <c r="W19" s="21">
        <v>2020</v>
      </c>
      <c r="X19" s="21">
        <v>2021</v>
      </c>
      <c r="Y19" s="21">
        <v>2022</v>
      </c>
      <c r="Z19" s="21">
        <v>2023</v>
      </c>
      <c r="AA19" s="93"/>
      <c r="AB19" s="93"/>
    </row>
    <row r="20" spans="1:28" ht="63.75" x14ac:dyDescent="0.2">
      <c r="A20" s="19"/>
      <c r="B20" s="19" t="s">
        <v>74</v>
      </c>
      <c r="C20" s="22" t="s">
        <v>75</v>
      </c>
      <c r="D20" s="23" t="s">
        <v>76</v>
      </c>
      <c r="E20" s="24">
        <v>2016</v>
      </c>
      <c r="F20" s="24">
        <v>42.88</v>
      </c>
      <c r="G20" s="24">
        <v>2016</v>
      </c>
      <c r="H20" s="24">
        <v>42.88</v>
      </c>
      <c r="I20" s="24">
        <v>44.33</v>
      </c>
      <c r="J20" s="24">
        <v>45.53</v>
      </c>
      <c r="K20" s="24">
        <v>46.9</v>
      </c>
      <c r="L20" s="24">
        <v>47.7</v>
      </c>
      <c r="M20" s="24">
        <v>48</v>
      </c>
      <c r="N20" s="24">
        <v>48</v>
      </c>
      <c r="O20" s="24">
        <v>42.88</v>
      </c>
      <c r="P20" s="24">
        <v>40.26</v>
      </c>
      <c r="Q20" s="24" t="s">
        <v>69</v>
      </c>
      <c r="R20" s="24" t="s">
        <v>69</v>
      </c>
      <c r="S20" s="24" t="s">
        <v>69</v>
      </c>
      <c r="T20" s="24" t="s">
        <v>69</v>
      </c>
      <c r="U20" s="24">
        <v>96.73</v>
      </c>
      <c r="V20" s="24">
        <v>88.43</v>
      </c>
      <c r="W20" s="24" t="s">
        <v>69</v>
      </c>
      <c r="X20" s="24" t="s">
        <v>69</v>
      </c>
      <c r="Y20" s="24" t="s">
        <v>69</v>
      </c>
      <c r="Z20" s="24" t="s">
        <v>69</v>
      </c>
      <c r="AA20" s="22" t="s">
        <v>77</v>
      </c>
      <c r="AB20" s="22" t="s">
        <v>78</v>
      </c>
    </row>
    <row r="21" spans="1:28" x14ac:dyDescent="0.2">
      <c r="A21" s="19"/>
    </row>
    <row r="22" spans="1:28" ht="15" customHeight="1" x14ac:dyDescent="0.2">
      <c r="A22" s="25" t="s">
        <v>52</v>
      </c>
      <c r="B22" s="26" t="s">
        <v>79</v>
      </c>
      <c r="C22" s="97" t="s">
        <v>80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1:28" ht="15" customHeight="1" x14ac:dyDescent="0.2">
      <c r="A23" s="96"/>
      <c r="B23" s="93" t="s">
        <v>54</v>
      </c>
      <c r="C23" s="93" t="s">
        <v>55</v>
      </c>
      <c r="D23" s="93" t="s">
        <v>56</v>
      </c>
      <c r="E23" s="93" t="s">
        <v>57</v>
      </c>
      <c r="F23" s="93"/>
      <c r="G23" s="93" t="s">
        <v>58</v>
      </c>
      <c r="H23" s="93"/>
      <c r="I23" s="93" t="s">
        <v>59</v>
      </c>
      <c r="J23" s="93"/>
      <c r="K23" s="93"/>
      <c r="L23" s="93"/>
      <c r="M23" s="93"/>
      <c r="N23" s="93"/>
      <c r="O23" s="93" t="s">
        <v>60</v>
      </c>
      <c r="P23" s="93"/>
      <c r="Q23" s="93"/>
      <c r="R23" s="93"/>
      <c r="S23" s="93"/>
      <c r="T23" s="93"/>
      <c r="U23" s="93" t="s">
        <v>61</v>
      </c>
      <c r="V23" s="93"/>
      <c r="W23" s="93"/>
      <c r="X23" s="93"/>
      <c r="Y23" s="93"/>
      <c r="Z23" s="93"/>
      <c r="AA23" s="93" t="s">
        <v>62</v>
      </c>
      <c r="AB23" s="93" t="s">
        <v>63</v>
      </c>
    </row>
    <row r="24" spans="1:28" x14ac:dyDescent="0.2">
      <c r="A24" s="96"/>
      <c r="B24" s="93"/>
      <c r="C24" s="93"/>
      <c r="D24" s="93"/>
      <c r="E24" s="21" t="s">
        <v>64</v>
      </c>
      <c r="F24" s="21" t="s">
        <v>65</v>
      </c>
      <c r="G24" s="21" t="s">
        <v>64</v>
      </c>
      <c r="H24" s="21" t="s">
        <v>65</v>
      </c>
      <c r="I24" s="21">
        <v>2018</v>
      </c>
      <c r="J24" s="21">
        <v>2019</v>
      </c>
      <c r="K24" s="21">
        <v>2020</v>
      </c>
      <c r="L24" s="21">
        <v>2021</v>
      </c>
      <c r="M24" s="21">
        <v>2022</v>
      </c>
      <c r="N24" s="21">
        <v>2023</v>
      </c>
      <c r="O24" s="21">
        <v>2018</v>
      </c>
      <c r="P24" s="21">
        <v>2019</v>
      </c>
      <c r="Q24" s="21">
        <v>2020</v>
      </c>
      <c r="R24" s="21">
        <v>2021</v>
      </c>
      <c r="S24" s="21">
        <v>2022</v>
      </c>
      <c r="T24" s="21">
        <v>2023</v>
      </c>
      <c r="U24" s="21">
        <v>2018</v>
      </c>
      <c r="V24" s="21">
        <v>2019</v>
      </c>
      <c r="W24" s="21">
        <v>2020</v>
      </c>
      <c r="X24" s="21">
        <v>2021</v>
      </c>
      <c r="Y24" s="21">
        <v>2022</v>
      </c>
      <c r="Z24" s="21">
        <v>2023</v>
      </c>
      <c r="AA24" s="93"/>
      <c r="AB24" s="93"/>
    </row>
    <row r="25" spans="1:28" ht="63.75" x14ac:dyDescent="0.2">
      <c r="A25" s="19"/>
      <c r="B25" s="19" t="s">
        <v>81</v>
      </c>
      <c r="C25" s="22" t="s">
        <v>82</v>
      </c>
      <c r="D25" s="23" t="s">
        <v>83</v>
      </c>
      <c r="E25" s="24">
        <v>2016</v>
      </c>
      <c r="F25" s="24">
        <v>3</v>
      </c>
      <c r="G25" s="24">
        <v>2016</v>
      </c>
      <c r="H25" s="24">
        <v>3</v>
      </c>
      <c r="I25" s="24">
        <v>6</v>
      </c>
      <c r="J25" s="24">
        <v>9</v>
      </c>
      <c r="K25" s="24">
        <v>12</v>
      </c>
      <c r="L25" s="24">
        <v>15</v>
      </c>
      <c r="M25" s="24">
        <v>18</v>
      </c>
      <c r="N25" s="24">
        <v>18</v>
      </c>
      <c r="O25" s="24">
        <v>6</v>
      </c>
      <c r="P25" s="24">
        <v>2</v>
      </c>
      <c r="Q25" s="24" t="s">
        <v>69</v>
      </c>
      <c r="R25" s="24" t="s">
        <v>69</v>
      </c>
      <c r="S25" s="24" t="s">
        <v>69</v>
      </c>
      <c r="T25" s="24" t="s">
        <v>69</v>
      </c>
      <c r="U25" s="24">
        <v>100</v>
      </c>
      <c r="V25" s="24">
        <v>22.22</v>
      </c>
      <c r="W25" s="24" t="s">
        <v>69</v>
      </c>
      <c r="X25" s="24" t="s">
        <v>69</v>
      </c>
      <c r="Y25" s="24" t="s">
        <v>69</v>
      </c>
      <c r="Z25" s="24" t="s">
        <v>69</v>
      </c>
      <c r="AA25" s="22" t="s">
        <v>77</v>
      </c>
      <c r="AB25" s="22" t="s">
        <v>78</v>
      </c>
    </row>
    <row r="26" spans="1:28" x14ac:dyDescent="0.2">
      <c r="A26" s="19"/>
    </row>
    <row r="27" spans="1:28" ht="15" customHeight="1" x14ac:dyDescent="0.2">
      <c r="A27" s="25" t="s">
        <v>52</v>
      </c>
      <c r="B27" s="26" t="s">
        <v>84</v>
      </c>
      <c r="C27" s="97" t="s">
        <v>85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spans="1:28" ht="15" customHeight="1" x14ac:dyDescent="0.2">
      <c r="A28" s="96"/>
      <c r="B28" s="93" t="s">
        <v>54</v>
      </c>
      <c r="C28" s="93" t="s">
        <v>55</v>
      </c>
      <c r="D28" s="93" t="s">
        <v>56</v>
      </c>
      <c r="E28" s="93" t="s">
        <v>57</v>
      </c>
      <c r="F28" s="93"/>
      <c r="G28" s="93" t="s">
        <v>58</v>
      </c>
      <c r="H28" s="93"/>
      <c r="I28" s="93" t="s">
        <v>59</v>
      </c>
      <c r="J28" s="93"/>
      <c r="K28" s="93"/>
      <c r="L28" s="93"/>
      <c r="M28" s="93"/>
      <c r="N28" s="93"/>
      <c r="O28" s="93" t="s">
        <v>60</v>
      </c>
      <c r="P28" s="93"/>
      <c r="Q28" s="93"/>
      <c r="R28" s="93"/>
      <c r="S28" s="93"/>
      <c r="T28" s="93"/>
      <c r="U28" s="93" t="s">
        <v>61</v>
      </c>
      <c r="V28" s="93"/>
      <c r="W28" s="93"/>
      <c r="X28" s="93"/>
      <c r="Y28" s="93"/>
      <c r="Z28" s="93"/>
      <c r="AA28" s="93" t="s">
        <v>62</v>
      </c>
      <c r="AB28" s="93" t="s">
        <v>63</v>
      </c>
    </row>
    <row r="29" spans="1:28" x14ac:dyDescent="0.2">
      <c r="A29" s="96"/>
      <c r="B29" s="93"/>
      <c r="C29" s="93"/>
      <c r="D29" s="93"/>
      <c r="E29" s="21" t="s">
        <v>64</v>
      </c>
      <c r="F29" s="21" t="s">
        <v>65</v>
      </c>
      <c r="G29" s="21" t="s">
        <v>64</v>
      </c>
      <c r="H29" s="21" t="s">
        <v>65</v>
      </c>
      <c r="I29" s="21">
        <v>2018</v>
      </c>
      <c r="J29" s="21">
        <v>2019</v>
      </c>
      <c r="K29" s="21">
        <v>2020</v>
      </c>
      <c r="L29" s="21">
        <v>2021</v>
      </c>
      <c r="M29" s="21">
        <v>2022</v>
      </c>
      <c r="N29" s="21">
        <v>2023</v>
      </c>
      <c r="O29" s="21">
        <v>2018</v>
      </c>
      <c r="P29" s="21">
        <v>2019</v>
      </c>
      <c r="Q29" s="21">
        <v>2020</v>
      </c>
      <c r="R29" s="21">
        <v>2021</v>
      </c>
      <c r="S29" s="21">
        <v>2022</v>
      </c>
      <c r="T29" s="21">
        <v>2023</v>
      </c>
      <c r="U29" s="21">
        <v>2018</v>
      </c>
      <c r="V29" s="21">
        <v>2019</v>
      </c>
      <c r="W29" s="21">
        <v>2020</v>
      </c>
      <c r="X29" s="21">
        <v>2021</v>
      </c>
      <c r="Y29" s="21">
        <v>2022</v>
      </c>
      <c r="Z29" s="21">
        <v>2023</v>
      </c>
      <c r="AA29" s="93"/>
      <c r="AB29" s="93"/>
    </row>
    <row r="30" spans="1:28" ht="63.75" x14ac:dyDescent="0.2">
      <c r="A30" s="19"/>
      <c r="B30" s="19" t="s">
        <v>86</v>
      </c>
      <c r="C30" s="22" t="s">
        <v>87</v>
      </c>
      <c r="D30" s="23" t="s">
        <v>76</v>
      </c>
      <c r="E30" s="24">
        <v>2016</v>
      </c>
      <c r="F30" s="24">
        <v>68</v>
      </c>
      <c r="G30" s="24">
        <v>2016</v>
      </c>
      <c r="H30" s="24">
        <v>68</v>
      </c>
      <c r="I30" s="24">
        <v>79</v>
      </c>
      <c r="J30" s="24">
        <v>95</v>
      </c>
      <c r="K30" s="24">
        <v>97</v>
      </c>
      <c r="L30" s="24">
        <v>99</v>
      </c>
      <c r="M30" s="24">
        <v>100</v>
      </c>
      <c r="N30" s="24">
        <v>100</v>
      </c>
      <c r="O30" s="24">
        <v>91.7</v>
      </c>
      <c r="P30" s="24">
        <v>95</v>
      </c>
      <c r="Q30" s="24" t="s">
        <v>69</v>
      </c>
      <c r="R30" s="24" t="s">
        <v>69</v>
      </c>
      <c r="S30" s="24" t="s">
        <v>69</v>
      </c>
      <c r="T30" s="24" t="s">
        <v>69</v>
      </c>
      <c r="U30" s="24">
        <v>100</v>
      </c>
      <c r="V30" s="24">
        <v>100</v>
      </c>
      <c r="W30" s="24" t="s">
        <v>69</v>
      </c>
      <c r="X30" s="24" t="s">
        <v>69</v>
      </c>
      <c r="Y30" s="24" t="s">
        <v>69</v>
      </c>
      <c r="Z30" s="24" t="s">
        <v>69</v>
      </c>
      <c r="AA30" s="22" t="s">
        <v>77</v>
      </c>
      <c r="AB30" s="22" t="s">
        <v>78</v>
      </c>
    </row>
    <row r="31" spans="1:28" x14ac:dyDescent="0.2">
      <c r="A31" s="19"/>
    </row>
    <row r="32" spans="1:28" ht="15" customHeight="1" x14ac:dyDescent="0.2">
      <c r="A32" s="25" t="s">
        <v>52</v>
      </c>
      <c r="B32" s="26" t="s">
        <v>88</v>
      </c>
      <c r="C32" s="97" t="s">
        <v>89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ht="15" customHeight="1" x14ac:dyDescent="0.2">
      <c r="A33" s="96"/>
      <c r="B33" s="93" t="s">
        <v>54</v>
      </c>
      <c r="C33" s="93" t="s">
        <v>55</v>
      </c>
      <c r="D33" s="93" t="s">
        <v>56</v>
      </c>
      <c r="E33" s="93" t="s">
        <v>57</v>
      </c>
      <c r="F33" s="93"/>
      <c r="G33" s="93" t="s">
        <v>58</v>
      </c>
      <c r="H33" s="93"/>
      <c r="I33" s="93" t="s">
        <v>59</v>
      </c>
      <c r="J33" s="93"/>
      <c r="K33" s="93"/>
      <c r="L33" s="93"/>
      <c r="M33" s="93"/>
      <c r="N33" s="93"/>
      <c r="O33" s="93" t="s">
        <v>60</v>
      </c>
      <c r="P33" s="93"/>
      <c r="Q33" s="93"/>
      <c r="R33" s="93"/>
      <c r="S33" s="93"/>
      <c r="T33" s="93"/>
      <c r="U33" s="93" t="s">
        <v>61</v>
      </c>
      <c r="V33" s="93"/>
      <c r="W33" s="93"/>
      <c r="X33" s="93"/>
      <c r="Y33" s="93"/>
      <c r="Z33" s="93"/>
      <c r="AA33" s="93" t="s">
        <v>62</v>
      </c>
      <c r="AB33" s="93" t="s">
        <v>63</v>
      </c>
    </row>
    <row r="34" spans="1:28" x14ac:dyDescent="0.2">
      <c r="A34" s="96"/>
      <c r="B34" s="93"/>
      <c r="C34" s="93"/>
      <c r="D34" s="93"/>
      <c r="E34" s="21" t="s">
        <v>64</v>
      </c>
      <c r="F34" s="21" t="s">
        <v>65</v>
      </c>
      <c r="G34" s="21" t="s">
        <v>64</v>
      </c>
      <c r="H34" s="21" t="s">
        <v>65</v>
      </c>
      <c r="I34" s="21">
        <v>2018</v>
      </c>
      <c r="J34" s="21">
        <v>2019</v>
      </c>
      <c r="K34" s="21">
        <v>2020</v>
      </c>
      <c r="L34" s="21">
        <v>2021</v>
      </c>
      <c r="M34" s="21">
        <v>2022</v>
      </c>
      <c r="N34" s="21">
        <v>2023</v>
      </c>
      <c r="O34" s="21">
        <v>2018</v>
      </c>
      <c r="P34" s="21">
        <v>2019</v>
      </c>
      <c r="Q34" s="21">
        <v>2020</v>
      </c>
      <c r="R34" s="21">
        <v>2021</v>
      </c>
      <c r="S34" s="21">
        <v>2022</v>
      </c>
      <c r="T34" s="21">
        <v>2023</v>
      </c>
      <c r="U34" s="21">
        <v>2018</v>
      </c>
      <c r="V34" s="21">
        <v>2019</v>
      </c>
      <c r="W34" s="21">
        <v>2020</v>
      </c>
      <c r="X34" s="21">
        <v>2021</v>
      </c>
      <c r="Y34" s="21">
        <v>2022</v>
      </c>
      <c r="Z34" s="21">
        <v>2023</v>
      </c>
      <c r="AA34" s="93"/>
      <c r="AB34" s="93"/>
    </row>
    <row r="35" spans="1:28" ht="63.75" x14ac:dyDescent="0.2">
      <c r="A35" s="19"/>
      <c r="B35" s="19" t="s">
        <v>90</v>
      </c>
      <c r="C35" s="22" t="s">
        <v>91</v>
      </c>
      <c r="D35" s="23" t="s">
        <v>83</v>
      </c>
      <c r="E35" s="24">
        <v>2016</v>
      </c>
      <c r="F35" s="24">
        <v>1</v>
      </c>
      <c r="G35" s="24">
        <v>2016</v>
      </c>
      <c r="H35" s="24">
        <v>1</v>
      </c>
      <c r="I35" s="24">
        <v>3</v>
      </c>
      <c r="J35" s="24">
        <v>2</v>
      </c>
      <c r="K35" s="24">
        <v>3</v>
      </c>
      <c r="L35" s="24">
        <v>5</v>
      </c>
      <c r="M35" s="24">
        <v>7</v>
      </c>
      <c r="N35" s="24">
        <v>7</v>
      </c>
      <c r="O35" s="24">
        <v>1</v>
      </c>
      <c r="P35" s="24">
        <v>1</v>
      </c>
      <c r="Q35" s="24" t="s">
        <v>69</v>
      </c>
      <c r="R35" s="24" t="s">
        <v>69</v>
      </c>
      <c r="S35" s="24" t="s">
        <v>69</v>
      </c>
      <c r="T35" s="24" t="s">
        <v>69</v>
      </c>
      <c r="U35" s="24">
        <v>33.33</v>
      </c>
      <c r="V35" s="24">
        <v>50</v>
      </c>
      <c r="W35" s="24" t="s">
        <v>69</v>
      </c>
      <c r="X35" s="24" t="s">
        <v>69</v>
      </c>
      <c r="Y35" s="24" t="s">
        <v>69</v>
      </c>
      <c r="Z35" s="24" t="s">
        <v>69</v>
      </c>
      <c r="AA35" s="22" t="s">
        <v>77</v>
      </c>
      <c r="AB35" s="22" t="s">
        <v>78</v>
      </c>
    </row>
    <row r="36" spans="1:28" x14ac:dyDescent="0.2">
      <c r="A36" s="19"/>
    </row>
    <row r="37" spans="1:28" ht="15" customHeight="1" x14ac:dyDescent="0.2">
      <c r="A37" s="20" t="s">
        <v>92</v>
      </c>
      <c r="B37" s="98" t="s">
        <v>93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</row>
    <row r="38" spans="1:28" ht="15" customHeight="1" x14ac:dyDescent="0.2">
      <c r="A38" s="96"/>
      <c r="B38" s="93" t="s">
        <v>54</v>
      </c>
      <c r="C38" s="93" t="s">
        <v>55</v>
      </c>
      <c r="D38" s="93" t="s">
        <v>56</v>
      </c>
      <c r="E38" s="93" t="s">
        <v>57</v>
      </c>
      <c r="F38" s="93"/>
      <c r="G38" s="93" t="s">
        <v>58</v>
      </c>
      <c r="H38" s="93"/>
      <c r="I38" s="93" t="s">
        <v>59</v>
      </c>
      <c r="J38" s="93"/>
      <c r="K38" s="93"/>
      <c r="L38" s="93"/>
      <c r="M38" s="93"/>
      <c r="N38" s="93"/>
      <c r="O38" s="93" t="s">
        <v>60</v>
      </c>
      <c r="P38" s="93"/>
      <c r="Q38" s="93"/>
      <c r="R38" s="93"/>
      <c r="S38" s="93"/>
      <c r="T38" s="93"/>
      <c r="U38" s="93" t="s">
        <v>61</v>
      </c>
      <c r="V38" s="93"/>
      <c r="W38" s="93"/>
      <c r="X38" s="93"/>
      <c r="Y38" s="93"/>
      <c r="Z38" s="93"/>
      <c r="AA38" s="93" t="s">
        <v>62</v>
      </c>
      <c r="AB38" s="93" t="s">
        <v>63</v>
      </c>
    </row>
    <row r="39" spans="1:28" x14ac:dyDescent="0.2">
      <c r="A39" s="96"/>
      <c r="B39" s="93"/>
      <c r="C39" s="93"/>
      <c r="D39" s="93"/>
      <c r="E39" s="21" t="s">
        <v>64</v>
      </c>
      <c r="F39" s="21" t="s">
        <v>65</v>
      </c>
      <c r="G39" s="21" t="s">
        <v>64</v>
      </c>
      <c r="H39" s="21" t="s">
        <v>65</v>
      </c>
      <c r="I39" s="21">
        <v>2018</v>
      </c>
      <c r="J39" s="21">
        <v>2019</v>
      </c>
      <c r="K39" s="21">
        <v>2020</v>
      </c>
      <c r="L39" s="21">
        <v>2021</v>
      </c>
      <c r="M39" s="21">
        <v>2022</v>
      </c>
      <c r="N39" s="21">
        <v>2023</v>
      </c>
      <c r="O39" s="21">
        <v>2018</v>
      </c>
      <c r="P39" s="21">
        <v>2019</v>
      </c>
      <c r="Q39" s="21">
        <v>2020</v>
      </c>
      <c r="R39" s="21">
        <v>2021</v>
      </c>
      <c r="S39" s="21">
        <v>2022</v>
      </c>
      <c r="T39" s="21">
        <v>2023</v>
      </c>
      <c r="U39" s="21">
        <v>2018</v>
      </c>
      <c r="V39" s="21">
        <v>2019</v>
      </c>
      <c r="W39" s="21">
        <v>2020</v>
      </c>
      <c r="X39" s="21">
        <v>2021</v>
      </c>
      <c r="Y39" s="21">
        <v>2022</v>
      </c>
      <c r="Z39" s="21">
        <v>2023</v>
      </c>
      <c r="AA39" s="93"/>
      <c r="AB39" s="93"/>
    </row>
    <row r="40" spans="1:28" ht="51" x14ac:dyDescent="0.2">
      <c r="A40" s="19"/>
      <c r="B40" s="19" t="s">
        <v>94</v>
      </c>
      <c r="C40" s="22" t="s">
        <v>95</v>
      </c>
      <c r="D40" s="23" t="s">
        <v>76</v>
      </c>
      <c r="E40" s="24">
        <v>2016</v>
      </c>
      <c r="F40" s="24">
        <v>0</v>
      </c>
      <c r="G40" s="24">
        <v>2017</v>
      </c>
      <c r="H40" s="24">
        <v>0.2</v>
      </c>
      <c r="I40" s="24">
        <v>5</v>
      </c>
      <c r="J40" s="24">
        <v>8</v>
      </c>
      <c r="K40" s="24">
        <v>10</v>
      </c>
      <c r="L40" s="24">
        <v>12</v>
      </c>
      <c r="M40" s="24">
        <v>14</v>
      </c>
      <c r="N40" s="24">
        <v>14</v>
      </c>
      <c r="O40" s="24">
        <v>6.2</v>
      </c>
      <c r="P40" s="24">
        <v>6.03</v>
      </c>
      <c r="Q40" s="24" t="s">
        <v>69</v>
      </c>
      <c r="R40" s="24" t="s">
        <v>69</v>
      </c>
      <c r="S40" s="24" t="s">
        <v>69</v>
      </c>
      <c r="T40" s="24" t="s">
        <v>69</v>
      </c>
      <c r="U40" s="24">
        <v>100</v>
      </c>
      <c r="V40" s="24">
        <v>75.38</v>
      </c>
      <c r="W40" s="24" t="s">
        <v>69</v>
      </c>
      <c r="X40" s="24" t="s">
        <v>69</v>
      </c>
      <c r="Y40" s="24" t="s">
        <v>69</v>
      </c>
      <c r="Z40" s="24" t="s">
        <v>69</v>
      </c>
      <c r="AA40" s="22" t="s">
        <v>96</v>
      </c>
      <c r="AB40" s="22" t="s">
        <v>97</v>
      </c>
    </row>
    <row r="41" spans="1:28" x14ac:dyDescent="0.2">
      <c r="A41" s="19"/>
    </row>
    <row r="42" spans="1:28" ht="15" customHeight="1" x14ac:dyDescent="0.2">
      <c r="A42" s="25" t="s">
        <v>92</v>
      </c>
      <c r="B42" s="26" t="s">
        <v>98</v>
      </c>
      <c r="C42" s="97" t="s">
        <v>99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1:28" ht="15" customHeight="1" x14ac:dyDescent="0.2">
      <c r="A43" s="96"/>
      <c r="B43" s="93" t="s">
        <v>54</v>
      </c>
      <c r="C43" s="93" t="s">
        <v>55</v>
      </c>
      <c r="D43" s="93" t="s">
        <v>56</v>
      </c>
      <c r="E43" s="93" t="s">
        <v>57</v>
      </c>
      <c r="F43" s="93"/>
      <c r="G43" s="93" t="s">
        <v>58</v>
      </c>
      <c r="H43" s="93"/>
      <c r="I43" s="93" t="s">
        <v>59</v>
      </c>
      <c r="J43" s="93"/>
      <c r="K43" s="93"/>
      <c r="L43" s="93"/>
      <c r="M43" s="93"/>
      <c r="N43" s="93"/>
      <c r="O43" s="93" t="s">
        <v>60</v>
      </c>
      <c r="P43" s="93"/>
      <c r="Q43" s="93"/>
      <c r="R43" s="93"/>
      <c r="S43" s="93"/>
      <c r="T43" s="93"/>
      <c r="U43" s="93" t="s">
        <v>61</v>
      </c>
      <c r="V43" s="93"/>
      <c r="W43" s="93"/>
      <c r="X43" s="93"/>
      <c r="Y43" s="93"/>
      <c r="Z43" s="93"/>
      <c r="AA43" s="93" t="s">
        <v>62</v>
      </c>
      <c r="AB43" s="93" t="s">
        <v>63</v>
      </c>
    </row>
    <row r="44" spans="1:28" x14ac:dyDescent="0.2">
      <c r="A44" s="96"/>
      <c r="B44" s="93"/>
      <c r="C44" s="93"/>
      <c r="D44" s="93"/>
      <c r="E44" s="21" t="s">
        <v>64</v>
      </c>
      <c r="F44" s="21" t="s">
        <v>65</v>
      </c>
      <c r="G44" s="21" t="s">
        <v>64</v>
      </c>
      <c r="H44" s="21" t="s">
        <v>65</v>
      </c>
      <c r="I44" s="21">
        <v>2018</v>
      </c>
      <c r="J44" s="21">
        <v>2019</v>
      </c>
      <c r="K44" s="21">
        <v>2020</v>
      </c>
      <c r="L44" s="21">
        <v>2021</v>
      </c>
      <c r="M44" s="21">
        <v>2022</v>
      </c>
      <c r="N44" s="21">
        <v>2023</v>
      </c>
      <c r="O44" s="21">
        <v>2018</v>
      </c>
      <c r="P44" s="21">
        <v>2019</v>
      </c>
      <c r="Q44" s="21">
        <v>2020</v>
      </c>
      <c r="R44" s="21">
        <v>2021</v>
      </c>
      <c r="S44" s="21">
        <v>2022</v>
      </c>
      <c r="T44" s="21">
        <v>2023</v>
      </c>
      <c r="U44" s="21">
        <v>2018</v>
      </c>
      <c r="V44" s="21">
        <v>2019</v>
      </c>
      <c r="W44" s="21">
        <v>2020</v>
      </c>
      <c r="X44" s="21">
        <v>2021</v>
      </c>
      <c r="Y44" s="21">
        <v>2022</v>
      </c>
      <c r="Z44" s="21">
        <v>2023</v>
      </c>
      <c r="AA44" s="93"/>
      <c r="AB44" s="93"/>
    </row>
    <row r="45" spans="1:28" ht="51" x14ac:dyDescent="0.2">
      <c r="A45" s="19"/>
      <c r="B45" s="19" t="s">
        <v>100</v>
      </c>
      <c r="C45" s="22" t="s">
        <v>101</v>
      </c>
      <c r="D45" s="23" t="s">
        <v>76</v>
      </c>
      <c r="E45" s="24">
        <v>2016</v>
      </c>
      <c r="F45" s="24">
        <v>38.1</v>
      </c>
      <c r="G45" s="24">
        <v>2017</v>
      </c>
      <c r="H45" s="24">
        <v>38.1</v>
      </c>
      <c r="I45" s="24">
        <v>36</v>
      </c>
      <c r="J45" s="24">
        <v>23</v>
      </c>
      <c r="K45" s="24">
        <v>21</v>
      </c>
      <c r="L45" s="24">
        <v>19</v>
      </c>
      <c r="M45" s="24">
        <v>19</v>
      </c>
      <c r="N45" s="24">
        <v>19</v>
      </c>
      <c r="O45" s="24">
        <v>25.6</v>
      </c>
      <c r="P45" s="24">
        <v>26.35</v>
      </c>
      <c r="Q45" s="24" t="s">
        <v>69</v>
      </c>
      <c r="R45" s="24" t="s">
        <v>69</v>
      </c>
      <c r="S45" s="24" t="s">
        <v>69</v>
      </c>
      <c r="T45" s="24" t="s">
        <v>69</v>
      </c>
      <c r="U45" s="24">
        <v>100</v>
      </c>
      <c r="V45" s="24">
        <v>87.29</v>
      </c>
      <c r="W45" s="24" t="s">
        <v>69</v>
      </c>
      <c r="X45" s="24" t="s">
        <v>69</v>
      </c>
      <c r="Y45" s="24" t="s">
        <v>69</v>
      </c>
      <c r="Z45" s="24" t="s">
        <v>69</v>
      </c>
      <c r="AA45" s="22" t="s">
        <v>96</v>
      </c>
      <c r="AB45" s="22" t="s">
        <v>97</v>
      </c>
    </row>
    <row r="46" spans="1:28" ht="51" x14ac:dyDescent="0.2">
      <c r="A46" s="19"/>
      <c r="B46" s="19" t="s">
        <v>102</v>
      </c>
      <c r="C46" s="22" t="s">
        <v>103</v>
      </c>
      <c r="D46" s="23" t="s">
        <v>104</v>
      </c>
      <c r="E46" s="24">
        <v>2016</v>
      </c>
      <c r="F46" s="24">
        <v>0</v>
      </c>
      <c r="G46" s="24">
        <v>2016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 t="s">
        <v>69</v>
      </c>
      <c r="R46" s="24" t="s">
        <v>69</v>
      </c>
      <c r="S46" s="24" t="s">
        <v>69</v>
      </c>
      <c r="T46" s="24" t="s">
        <v>69</v>
      </c>
      <c r="U46" s="24">
        <v>100</v>
      </c>
      <c r="V46" s="24">
        <v>100</v>
      </c>
      <c r="W46" s="24" t="s">
        <v>69</v>
      </c>
      <c r="X46" s="24" t="s">
        <v>69</v>
      </c>
      <c r="Y46" s="24" t="s">
        <v>69</v>
      </c>
      <c r="Z46" s="24" t="s">
        <v>69</v>
      </c>
      <c r="AA46" s="22" t="s">
        <v>96</v>
      </c>
      <c r="AB46" s="22" t="s">
        <v>97</v>
      </c>
    </row>
    <row r="47" spans="1:28" x14ac:dyDescent="0.2">
      <c r="A47" s="19"/>
    </row>
    <row r="48" spans="1:28" ht="15" customHeight="1" x14ac:dyDescent="0.2">
      <c r="A48" s="25" t="s">
        <v>92</v>
      </c>
      <c r="B48" s="26" t="s">
        <v>105</v>
      </c>
      <c r="C48" s="97" t="s">
        <v>106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</row>
    <row r="49" spans="1:28" ht="15" customHeight="1" x14ac:dyDescent="0.2">
      <c r="A49" s="96"/>
      <c r="B49" s="93" t="s">
        <v>54</v>
      </c>
      <c r="C49" s="93" t="s">
        <v>55</v>
      </c>
      <c r="D49" s="93" t="s">
        <v>56</v>
      </c>
      <c r="E49" s="93" t="s">
        <v>57</v>
      </c>
      <c r="F49" s="93"/>
      <c r="G49" s="93" t="s">
        <v>58</v>
      </c>
      <c r="H49" s="93"/>
      <c r="I49" s="93" t="s">
        <v>59</v>
      </c>
      <c r="J49" s="93"/>
      <c r="K49" s="93"/>
      <c r="L49" s="93"/>
      <c r="M49" s="93"/>
      <c r="N49" s="93"/>
      <c r="O49" s="93" t="s">
        <v>60</v>
      </c>
      <c r="P49" s="93"/>
      <c r="Q49" s="93"/>
      <c r="R49" s="93"/>
      <c r="S49" s="93"/>
      <c r="T49" s="93"/>
      <c r="U49" s="93" t="s">
        <v>61</v>
      </c>
      <c r="V49" s="93"/>
      <c r="W49" s="93"/>
      <c r="X49" s="93"/>
      <c r="Y49" s="93"/>
      <c r="Z49" s="93"/>
      <c r="AA49" s="93" t="s">
        <v>62</v>
      </c>
      <c r="AB49" s="93" t="s">
        <v>63</v>
      </c>
    </row>
    <row r="50" spans="1:28" x14ac:dyDescent="0.2">
      <c r="A50" s="96"/>
      <c r="B50" s="93"/>
      <c r="C50" s="93"/>
      <c r="D50" s="93"/>
      <c r="E50" s="21" t="s">
        <v>64</v>
      </c>
      <c r="F50" s="21" t="s">
        <v>65</v>
      </c>
      <c r="G50" s="21" t="s">
        <v>64</v>
      </c>
      <c r="H50" s="21" t="s">
        <v>65</v>
      </c>
      <c r="I50" s="21">
        <v>2018</v>
      </c>
      <c r="J50" s="21">
        <v>2019</v>
      </c>
      <c r="K50" s="21">
        <v>2020</v>
      </c>
      <c r="L50" s="21">
        <v>2021</v>
      </c>
      <c r="M50" s="21">
        <v>2022</v>
      </c>
      <c r="N50" s="21">
        <v>2023</v>
      </c>
      <c r="O50" s="21">
        <v>2018</v>
      </c>
      <c r="P50" s="21">
        <v>2019</v>
      </c>
      <c r="Q50" s="21">
        <v>2020</v>
      </c>
      <c r="R50" s="21">
        <v>2021</v>
      </c>
      <c r="S50" s="21">
        <v>2022</v>
      </c>
      <c r="T50" s="21">
        <v>2023</v>
      </c>
      <c r="U50" s="21">
        <v>2018</v>
      </c>
      <c r="V50" s="21">
        <v>2019</v>
      </c>
      <c r="W50" s="21">
        <v>2020</v>
      </c>
      <c r="X50" s="21">
        <v>2021</v>
      </c>
      <c r="Y50" s="21">
        <v>2022</v>
      </c>
      <c r="Z50" s="21">
        <v>2023</v>
      </c>
      <c r="AA50" s="93"/>
      <c r="AB50" s="93"/>
    </row>
    <row r="51" spans="1:28" ht="51" x14ac:dyDescent="0.2">
      <c r="A51" s="19"/>
      <c r="B51" s="19" t="s">
        <v>107</v>
      </c>
      <c r="C51" s="22" t="s">
        <v>108</v>
      </c>
      <c r="D51" s="23" t="s">
        <v>104</v>
      </c>
      <c r="E51" s="24">
        <v>2016</v>
      </c>
      <c r="F51" s="24">
        <v>60.9</v>
      </c>
      <c r="G51" s="24">
        <v>2016</v>
      </c>
      <c r="H51" s="24">
        <v>60.9</v>
      </c>
      <c r="I51" s="24">
        <v>55</v>
      </c>
      <c r="J51" s="24">
        <v>49</v>
      </c>
      <c r="K51" s="24">
        <v>48</v>
      </c>
      <c r="L51" s="24">
        <v>46</v>
      </c>
      <c r="M51" s="24">
        <v>45</v>
      </c>
      <c r="N51" s="24">
        <v>45</v>
      </c>
      <c r="O51" s="24">
        <v>50</v>
      </c>
      <c r="P51" s="24">
        <v>57.9</v>
      </c>
      <c r="Q51" s="24" t="s">
        <v>69</v>
      </c>
      <c r="R51" s="24" t="s">
        <v>69</v>
      </c>
      <c r="S51" s="24" t="s">
        <v>69</v>
      </c>
      <c r="T51" s="24" t="s">
        <v>69</v>
      </c>
      <c r="U51" s="24">
        <v>100</v>
      </c>
      <c r="V51" s="24">
        <v>84.63</v>
      </c>
      <c r="W51" s="24" t="s">
        <v>69</v>
      </c>
      <c r="X51" s="24" t="s">
        <v>69</v>
      </c>
      <c r="Y51" s="24" t="s">
        <v>69</v>
      </c>
      <c r="Z51" s="24" t="s">
        <v>69</v>
      </c>
      <c r="AA51" s="22" t="s">
        <v>96</v>
      </c>
      <c r="AB51" s="22" t="s">
        <v>97</v>
      </c>
    </row>
    <row r="52" spans="1:28" x14ac:dyDescent="0.2">
      <c r="A52" s="19"/>
    </row>
    <row r="53" spans="1:28" ht="15" customHeight="1" x14ac:dyDescent="0.2">
      <c r="A53" s="25" t="s">
        <v>92</v>
      </c>
      <c r="B53" s="26" t="s">
        <v>109</v>
      </c>
      <c r="C53" s="97" t="s">
        <v>110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</row>
    <row r="54" spans="1:28" ht="15" customHeight="1" x14ac:dyDescent="0.2">
      <c r="A54" s="96"/>
      <c r="B54" s="93" t="s">
        <v>54</v>
      </c>
      <c r="C54" s="93" t="s">
        <v>55</v>
      </c>
      <c r="D54" s="93" t="s">
        <v>56</v>
      </c>
      <c r="E54" s="93" t="s">
        <v>57</v>
      </c>
      <c r="F54" s="93"/>
      <c r="G54" s="93" t="s">
        <v>58</v>
      </c>
      <c r="H54" s="93"/>
      <c r="I54" s="93" t="s">
        <v>59</v>
      </c>
      <c r="J54" s="93"/>
      <c r="K54" s="93"/>
      <c r="L54" s="93"/>
      <c r="M54" s="93"/>
      <c r="N54" s="93"/>
      <c r="O54" s="93" t="s">
        <v>60</v>
      </c>
      <c r="P54" s="93"/>
      <c r="Q54" s="93"/>
      <c r="R54" s="93"/>
      <c r="S54" s="93"/>
      <c r="T54" s="93"/>
      <c r="U54" s="93" t="s">
        <v>61</v>
      </c>
      <c r="V54" s="93"/>
      <c r="W54" s="93"/>
      <c r="X54" s="93"/>
      <c r="Y54" s="93"/>
      <c r="Z54" s="93"/>
      <c r="AA54" s="93" t="s">
        <v>62</v>
      </c>
      <c r="AB54" s="93" t="s">
        <v>63</v>
      </c>
    </row>
    <row r="55" spans="1:28" x14ac:dyDescent="0.2">
      <c r="A55" s="96"/>
      <c r="B55" s="93"/>
      <c r="C55" s="93"/>
      <c r="D55" s="93"/>
      <c r="E55" s="21" t="s">
        <v>64</v>
      </c>
      <c r="F55" s="21" t="s">
        <v>65</v>
      </c>
      <c r="G55" s="21" t="s">
        <v>64</v>
      </c>
      <c r="H55" s="21" t="s">
        <v>65</v>
      </c>
      <c r="I55" s="21">
        <v>2018</v>
      </c>
      <c r="J55" s="21">
        <v>2019</v>
      </c>
      <c r="K55" s="21">
        <v>2020</v>
      </c>
      <c r="L55" s="21">
        <v>2021</v>
      </c>
      <c r="M55" s="21">
        <v>2022</v>
      </c>
      <c r="N55" s="21">
        <v>2023</v>
      </c>
      <c r="O55" s="21">
        <v>2018</v>
      </c>
      <c r="P55" s="21">
        <v>2019</v>
      </c>
      <c r="Q55" s="21">
        <v>2020</v>
      </c>
      <c r="R55" s="21">
        <v>2021</v>
      </c>
      <c r="S55" s="21">
        <v>2022</v>
      </c>
      <c r="T55" s="21">
        <v>2023</v>
      </c>
      <c r="U55" s="21">
        <v>2018</v>
      </c>
      <c r="V55" s="21">
        <v>2019</v>
      </c>
      <c r="W55" s="21">
        <v>2020</v>
      </c>
      <c r="X55" s="21">
        <v>2021</v>
      </c>
      <c r="Y55" s="21">
        <v>2022</v>
      </c>
      <c r="Z55" s="21">
        <v>2023</v>
      </c>
      <c r="AA55" s="93"/>
      <c r="AB55" s="93"/>
    </row>
    <row r="56" spans="1:28" ht="51" x14ac:dyDescent="0.2">
      <c r="A56" s="19"/>
      <c r="B56" s="19" t="s">
        <v>111</v>
      </c>
      <c r="C56" s="22" t="s">
        <v>112</v>
      </c>
      <c r="D56" s="23" t="s">
        <v>76</v>
      </c>
      <c r="E56" s="24">
        <v>2016</v>
      </c>
      <c r="F56" s="24">
        <v>16.5</v>
      </c>
      <c r="G56" s="24">
        <v>2017</v>
      </c>
      <c r="H56" s="24">
        <v>16.5</v>
      </c>
      <c r="I56" s="24">
        <v>20</v>
      </c>
      <c r="J56" s="24">
        <v>18</v>
      </c>
      <c r="K56" s="24">
        <v>20</v>
      </c>
      <c r="L56" s="24">
        <v>22</v>
      </c>
      <c r="M56" s="24">
        <v>23</v>
      </c>
      <c r="N56" s="24">
        <v>23</v>
      </c>
      <c r="O56" s="24">
        <v>16</v>
      </c>
      <c r="P56" s="24">
        <v>29.27</v>
      </c>
      <c r="Q56" s="24" t="s">
        <v>69</v>
      </c>
      <c r="R56" s="24" t="s">
        <v>69</v>
      </c>
      <c r="S56" s="24" t="s">
        <v>69</v>
      </c>
      <c r="T56" s="24" t="s">
        <v>69</v>
      </c>
      <c r="U56" s="24">
        <v>80</v>
      </c>
      <c r="V56" s="24">
        <v>100</v>
      </c>
      <c r="W56" s="24" t="s">
        <v>69</v>
      </c>
      <c r="X56" s="24" t="s">
        <v>69</v>
      </c>
      <c r="Y56" s="24" t="s">
        <v>69</v>
      </c>
      <c r="Z56" s="24" t="s">
        <v>69</v>
      </c>
      <c r="AA56" s="22" t="s">
        <v>96</v>
      </c>
      <c r="AB56" s="22" t="s">
        <v>97</v>
      </c>
    </row>
    <row r="57" spans="1:28" ht="51" x14ac:dyDescent="0.2">
      <c r="A57" s="19"/>
      <c r="B57" s="19" t="s">
        <v>113</v>
      </c>
      <c r="C57" s="22" t="s">
        <v>114</v>
      </c>
      <c r="D57" s="23" t="s">
        <v>76</v>
      </c>
      <c r="E57" s="24">
        <v>2016</v>
      </c>
      <c r="F57" s="24">
        <v>50</v>
      </c>
      <c r="G57" s="24">
        <v>2017</v>
      </c>
      <c r="H57" s="24">
        <v>50</v>
      </c>
      <c r="I57" s="24">
        <v>50</v>
      </c>
      <c r="J57" s="24">
        <v>20</v>
      </c>
      <c r="K57" s="24">
        <v>25</v>
      </c>
      <c r="L57" s="24">
        <v>30</v>
      </c>
      <c r="M57" s="24">
        <v>35</v>
      </c>
      <c r="N57" s="24">
        <v>35</v>
      </c>
      <c r="O57" s="24">
        <v>17</v>
      </c>
      <c r="P57" s="24">
        <v>18.399999999999999</v>
      </c>
      <c r="Q57" s="24" t="s">
        <v>69</v>
      </c>
      <c r="R57" s="24" t="s">
        <v>69</v>
      </c>
      <c r="S57" s="24" t="s">
        <v>69</v>
      </c>
      <c r="T57" s="24" t="s">
        <v>69</v>
      </c>
      <c r="U57" s="24">
        <v>100</v>
      </c>
      <c r="V57" s="24">
        <v>100</v>
      </c>
      <c r="W57" s="24" t="s">
        <v>69</v>
      </c>
      <c r="X57" s="24" t="s">
        <v>69</v>
      </c>
      <c r="Y57" s="24" t="s">
        <v>69</v>
      </c>
      <c r="Z57" s="24" t="s">
        <v>69</v>
      </c>
      <c r="AA57" s="22" t="s">
        <v>96</v>
      </c>
      <c r="AB57" s="22" t="s">
        <v>97</v>
      </c>
    </row>
    <row r="58" spans="1:28" ht="51" x14ac:dyDescent="0.2">
      <c r="A58" s="19"/>
      <c r="B58" s="19" t="s">
        <v>115</v>
      </c>
      <c r="C58" s="22" t="s">
        <v>116</v>
      </c>
      <c r="D58" s="23" t="s">
        <v>76</v>
      </c>
      <c r="E58" s="24">
        <v>2016</v>
      </c>
      <c r="F58" s="24">
        <v>53</v>
      </c>
      <c r="G58" s="24">
        <v>2017</v>
      </c>
      <c r="H58" s="24">
        <v>68</v>
      </c>
      <c r="I58" s="24">
        <v>80</v>
      </c>
      <c r="J58" s="24">
        <v>70</v>
      </c>
      <c r="K58" s="24">
        <v>75</v>
      </c>
      <c r="L58" s="24">
        <v>79</v>
      </c>
      <c r="M58" s="24">
        <v>84</v>
      </c>
      <c r="N58" s="24">
        <v>84</v>
      </c>
      <c r="O58" s="24">
        <v>65</v>
      </c>
      <c r="P58" s="24">
        <v>36</v>
      </c>
      <c r="Q58" s="24" t="s">
        <v>69</v>
      </c>
      <c r="R58" s="24" t="s">
        <v>69</v>
      </c>
      <c r="S58" s="24" t="s">
        <v>69</v>
      </c>
      <c r="T58" s="24" t="s">
        <v>69</v>
      </c>
      <c r="U58" s="24">
        <v>81.25</v>
      </c>
      <c r="V58" s="24">
        <v>51.43</v>
      </c>
      <c r="W58" s="24" t="s">
        <v>69</v>
      </c>
      <c r="X58" s="24" t="s">
        <v>69</v>
      </c>
      <c r="Y58" s="24" t="s">
        <v>69</v>
      </c>
      <c r="Z58" s="24" t="s">
        <v>69</v>
      </c>
      <c r="AA58" s="22" t="s">
        <v>96</v>
      </c>
      <c r="AB58" s="22" t="s">
        <v>97</v>
      </c>
    </row>
    <row r="59" spans="1:28" ht="51" x14ac:dyDescent="0.2">
      <c r="A59" s="19"/>
      <c r="B59" s="19" t="s">
        <v>117</v>
      </c>
      <c r="C59" s="22" t="s">
        <v>118</v>
      </c>
      <c r="D59" s="23" t="s">
        <v>76</v>
      </c>
      <c r="E59" s="24">
        <v>2016</v>
      </c>
      <c r="F59" s="24">
        <v>2</v>
      </c>
      <c r="G59" s="24">
        <v>2017</v>
      </c>
      <c r="H59" s="24">
        <v>2.7</v>
      </c>
      <c r="I59" s="24">
        <v>15</v>
      </c>
      <c r="J59" s="24">
        <v>10</v>
      </c>
      <c r="K59" s="24">
        <v>15</v>
      </c>
      <c r="L59" s="24">
        <v>20</v>
      </c>
      <c r="M59" s="24">
        <v>25</v>
      </c>
      <c r="N59" s="24">
        <v>25</v>
      </c>
      <c r="O59" s="24">
        <v>4.5999999999999996</v>
      </c>
      <c r="P59" s="24">
        <v>11.41</v>
      </c>
      <c r="Q59" s="24" t="s">
        <v>69</v>
      </c>
      <c r="R59" s="24" t="s">
        <v>69</v>
      </c>
      <c r="S59" s="24" t="s">
        <v>69</v>
      </c>
      <c r="T59" s="24" t="s">
        <v>69</v>
      </c>
      <c r="U59" s="24">
        <v>30.67</v>
      </c>
      <c r="V59" s="24">
        <v>100</v>
      </c>
      <c r="W59" s="24" t="s">
        <v>69</v>
      </c>
      <c r="X59" s="24" t="s">
        <v>69</v>
      </c>
      <c r="Y59" s="24" t="s">
        <v>69</v>
      </c>
      <c r="Z59" s="24" t="s">
        <v>69</v>
      </c>
      <c r="AA59" s="22" t="s">
        <v>96</v>
      </c>
      <c r="AB59" s="22" t="s">
        <v>97</v>
      </c>
    </row>
    <row r="60" spans="1:28" x14ac:dyDescent="0.2">
      <c r="A60" s="19"/>
    </row>
    <row r="61" spans="1:28" ht="15" customHeight="1" x14ac:dyDescent="0.2">
      <c r="A61" s="25" t="s">
        <v>92</v>
      </c>
      <c r="B61" s="26" t="s">
        <v>119</v>
      </c>
      <c r="C61" s="97" t="s">
        <v>120</v>
      </c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</row>
    <row r="62" spans="1:28" ht="15" customHeight="1" x14ac:dyDescent="0.2">
      <c r="A62" s="96"/>
      <c r="B62" s="93" t="s">
        <v>54</v>
      </c>
      <c r="C62" s="93" t="s">
        <v>55</v>
      </c>
      <c r="D62" s="93" t="s">
        <v>56</v>
      </c>
      <c r="E62" s="93" t="s">
        <v>57</v>
      </c>
      <c r="F62" s="93"/>
      <c r="G62" s="93" t="s">
        <v>58</v>
      </c>
      <c r="H62" s="93"/>
      <c r="I62" s="93" t="s">
        <v>59</v>
      </c>
      <c r="J62" s="93"/>
      <c r="K62" s="93"/>
      <c r="L62" s="93"/>
      <c r="M62" s="93"/>
      <c r="N62" s="93"/>
      <c r="O62" s="93" t="s">
        <v>60</v>
      </c>
      <c r="P62" s="93"/>
      <c r="Q62" s="93"/>
      <c r="R62" s="93"/>
      <c r="S62" s="93"/>
      <c r="T62" s="93"/>
      <c r="U62" s="93" t="s">
        <v>61</v>
      </c>
      <c r="V62" s="93"/>
      <c r="W62" s="93"/>
      <c r="X62" s="93"/>
      <c r="Y62" s="93"/>
      <c r="Z62" s="93"/>
      <c r="AA62" s="93" t="s">
        <v>62</v>
      </c>
      <c r="AB62" s="93" t="s">
        <v>63</v>
      </c>
    </row>
    <row r="63" spans="1:28" x14ac:dyDescent="0.2">
      <c r="A63" s="96"/>
      <c r="B63" s="93"/>
      <c r="C63" s="93"/>
      <c r="D63" s="93"/>
      <c r="E63" s="21" t="s">
        <v>64</v>
      </c>
      <c r="F63" s="21" t="s">
        <v>65</v>
      </c>
      <c r="G63" s="21" t="s">
        <v>64</v>
      </c>
      <c r="H63" s="21" t="s">
        <v>65</v>
      </c>
      <c r="I63" s="21">
        <v>2018</v>
      </c>
      <c r="J63" s="21">
        <v>2019</v>
      </c>
      <c r="K63" s="21">
        <v>2020</v>
      </c>
      <c r="L63" s="21">
        <v>2021</v>
      </c>
      <c r="M63" s="21">
        <v>2022</v>
      </c>
      <c r="N63" s="21">
        <v>2023</v>
      </c>
      <c r="O63" s="21">
        <v>2018</v>
      </c>
      <c r="P63" s="21">
        <v>2019</v>
      </c>
      <c r="Q63" s="21">
        <v>2020</v>
      </c>
      <c r="R63" s="21">
        <v>2021</v>
      </c>
      <c r="S63" s="21">
        <v>2022</v>
      </c>
      <c r="T63" s="21">
        <v>2023</v>
      </c>
      <c r="U63" s="21">
        <v>2018</v>
      </c>
      <c r="V63" s="21">
        <v>2019</v>
      </c>
      <c r="W63" s="21">
        <v>2020</v>
      </c>
      <c r="X63" s="21">
        <v>2021</v>
      </c>
      <c r="Y63" s="21">
        <v>2022</v>
      </c>
      <c r="Z63" s="21">
        <v>2023</v>
      </c>
      <c r="AA63" s="93"/>
      <c r="AB63" s="93"/>
    </row>
    <row r="64" spans="1:28" ht="51" x14ac:dyDescent="0.2">
      <c r="A64" s="19"/>
      <c r="B64" s="19" t="s">
        <v>121</v>
      </c>
      <c r="C64" s="22" t="s">
        <v>122</v>
      </c>
      <c r="D64" s="23" t="s">
        <v>76</v>
      </c>
      <c r="E64" s="24">
        <v>2016</v>
      </c>
      <c r="F64" s="24">
        <v>8.34</v>
      </c>
      <c r="G64" s="24">
        <v>2017</v>
      </c>
      <c r="H64" s="24">
        <v>11.9</v>
      </c>
      <c r="I64" s="24">
        <v>22</v>
      </c>
      <c r="J64" s="24">
        <v>11</v>
      </c>
      <c r="K64" s="24">
        <v>12</v>
      </c>
      <c r="L64" s="24">
        <v>12.5</v>
      </c>
      <c r="M64" s="24">
        <v>13</v>
      </c>
      <c r="N64" s="24">
        <v>13</v>
      </c>
      <c r="O64" s="24">
        <v>10.8</v>
      </c>
      <c r="P64" s="24">
        <v>11.2</v>
      </c>
      <c r="Q64" s="24" t="s">
        <v>69</v>
      </c>
      <c r="R64" s="24" t="s">
        <v>69</v>
      </c>
      <c r="S64" s="24" t="s">
        <v>69</v>
      </c>
      <c r="T64" s="24" t="s">
        <v>69</v>
      </c>
      <c r="U64" s="24">
        <v>100</v>
      </c>
      <c r="V64" s="24">
        <v>98.21</v>
      </c>
      <c r="W64" s="24" t="s">
        <v>69</v>
      </c>
      <c r="X64" s="24" t="s">
        <v>69</v>
      </c>
      <c r="Y64" s="24" t="s">
        <v>69</v>
      </c>
      <c r="Z64" s="24" t="s">
        <v>69</v>
      </c>
      <c r="AA64" s="22" t="s">
        <v>96</v>
      </c>
      <c r="AB64" s="22" t="s">
        <v>97</v>
      </c>
    </row>
    <row r="65" spans="1:28" x14ac:dyDescent="0.2">
      <c r="A65" s="19"/>
    </row>
    <row r="66" spans="1:28" ht="15" customHeight="1" x14ac:dyDescent="0.2">
      <c r="A66" s="25" t="s">
        <v>92</v>
      </c>
      <c r="B66" s="26" t="s">
        <v>123</v>
      </c>
      <c r="C66" s="97" t="s">
        <v>124</v>
      </c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</row>
    <row r="67" spans="1:28" ht="15" customHeight="1" x14ac:dyDescent="0.2">
      <c r="A67" s="96"/>
      <c r="B67" s="93" t="s">
        <v>54</v>
      </c>
      <c r="C67" s="93" t="s">
        <v>55</v>
      </c>
      <c r="D67" s="93" t="s">
        <v>56</v>
      </c>
      <c r="E67" s="93" t="s">
        <v>57</v>
      </c>
      <c r="F67" s="93"/>
      <c r="G67" s="93" t="s">
        <v>58</v>
      </c>
      <c r="H67" s="93"/>
      <c r="I67" s="93" t="s">
        <v>59</v>
      </c>
      <c r="J67" s="93"/>
      <c r="K67" s="93"/>
      <c r="L67" s="93"/>
      <c r="M67" s="93"/>
      <c r="N67" s="93"/>
      <c r="O67" s="93" t="s">
        <v>60</v>
      </c>
      <c r="P67" s="93"/>
      <c r="Q67" s="93"/>
      <c r="R67" s="93"/>
      <c r="S67" s="93"/>
      <c r="T67" s="93"/>
      <c r="U67" s="93" t="s">
        <v>61</v>
      </c>
      <c r="V67" s="93"/>
      <c r="W67" s="93"/>
      <c r="X67" s="93"/>
      <c r="Y67" s="93"/>
      <c r="Z67" s="93"/>
      <c r="AA67" s="93" t="s">
        <v>62</v>
      </c>
      <c r="AB67" s="93" t="s">
        <v>63</v>
      </c>
    </row>
    <row r="68" spans="1:28" x14ac:dyDescent="0.2">
      <c r="A68" s="96"/>
      <c r="B68" s="93"/>
      <c r="C68" s="93"/>
      <c r="D68" s="93"/>
      <c r="E68" s="21" t="s">
        <v>64</v>
      </c>
      <c r="F68" s="21" t="s">
        <v>65</v>
      </c>
      <c r="G68" s="21" t="s">
        <v>64</v>
      </c>
      <c r="H68" s="21" t="s">
        <v>65</v>
      </c>
      <c r="I68" s="21">
        <v>2018</v>
      </c>
      <c r="J68" s="21">
        <v>2019</v>
      </c>
      <c r="K68" s="21">
        <v>2020</v>
      </c>
      <c r="L68" s="21">
        <v>2021</v>
      </c>
      <c r="M68" s="21">
        <v>2022</v>
      </c>
      <c r="N68" s="21">
        <v>2023</v>
      </c>
      <c r="O68" s="21">
        <v>2018</v>
      </c>
      <c r="P68" s="21">
        <v>2019</v>
      </c>
      <c r="Q68" s="21">
        <v>2020</v>
      </c>
      <c r="R68" s="21">
        <v>2021</v>
      </c>
      <c r="S68" s="21">
        <v>2022</v>
      </c>
      <c r="T68" s="21">
        <v>2023</v>
      </c>
      <c r="U68" s="21">
        <v>2018</v>
      </c>
      <c r="V68" s="21">
        <v>2019</v>
      </c>
      <c r="W68" s="21">
        <v>2020</v>
      </c>
      <c r="X68" s="21">
        <v>2021</v>
      </c>
      <c r="Y68" s="21">
        <v>2022</v>
      </c>
      <c r="Z68" s="21">
        <v>2023</v>
      </c>
      <c r="AA68" s="93"/>
      <c r="AB68" s="93"/>
    </row>
    <row r="69" spans="1:28" ht="51" x14ac:dyDescent="0.2">
      <c r="A69" s="19"/>
      <c r="B69" s="19" t="s">
        <v>125</v>
      </c>
      <c r="C69" s="22" t="s">
        <v>126</v>
      </c>
      <c r="D69" s="23" t="s">
        <v>83</v>
      </c>
      <c r="E69" s="24">
        <v>2016</v>
      </c>
      <c r="F69" s="24">
        <v>11</v>
      </c>
      <c r="G69" s="24">
        <v>2017</v>
      </c>
      <c r="H69" s="24">
        <v>12</v>
      </c>
      <c r="I69" s="24">
        <v>27</v>
      </c>
      <c r="J69" s="24">
        <v>10</v>
      </c>
      <c r="K69" s="24">
        <v>10</v>
      </c>
      <c r="L69" s="24">
        <v>10</v>
      </c>
      <c r="M69" s="24">
        <v>8</v>
      </c>
      <c r="N69" s="24">
        <v>8</v>
      </c>
      <c r="O69" s="24">
        <v>16</v>
      </c>
      <c r="P69" s="24">
        <v>50</v>
      </c>
      <c r="Q69" s="24" t="s">
        <v>69</v>
      </c>
      <c r="R69" s="24" t="s">
        <v>69</v>
      </c>
      <c r="S69" s="24" t="s">
        <v>69</v>
      </c>
      <c r="T69" s="24" t="s">
        <v>69</v>
      </c>
      <c r="U69" s="24">
        <v>100</v>
      </c>
      <c r="V69" s="24">
        <v>20</v>
      </c>
      <c r="W69" s="24" t="s">
        <v>69</v>
      </c>
      <c r="X69" s="24" t="s">
        <v>69</v>
      </c>
      <c r="Y69" s="24" t="s">
        <v>69</v>
      </c>
      <c r="Z69" s="24" t="s">
        <v>69</v>
      </c>
      <c r="AA69" s="22" t="s">
        <v>96</v>
      </c>
      <c r="AB69" s="22" t="s">
        <v>97</v>
      </c>
    </row>
    <row r="70" spans="1:28" ht="51" x14ac:dyDescent="0.2">
      <c r="A70" s="19"/>
      <c r="B70" s="19" t="s">
        <v>127</v>
      </c>
      <c r="C70" s="22" t="s">
        <v>128</v>
      </c>
      <c r="D70" s="23" t="s">
        <v>68</v>
      </c>
      <c r="E70" s="24">
        <v>2016</v>
      </c>
      <c r="F70" s="24">
        <v>80</v>
      </c>
      <c r="G70" s="24">
        <v>2017</v>
      </c>
      <c r="H70" s="24">
        <v>97</v>
      </c>
      <c r="I70" s="24">
        <v>100</v>
      </c>
      <c r="J70" s="24">
        <v>15</v>
      </c>
      <c r="K70" s="24">
        <v>15</v>
      </c>
      <c r="L70" s="24">
        <v>15</v>
      </c>
      <c r="M70" s="24">
        <v>16</v>
      </c>
      <c r="N70" s="24">
        <v>16</v>
      </c>
      <c r="O70" s="24">
        <v>100</v>
      </c>
      <c r="P70" s="24">
        <v>20</v>
      </c>
      <c r="Q70" s="24" t="s">
        <v>69</v>
      </c>
      <c r="R70" s="24" t="s">
        <v>69</v>
      </c>
      <c r="S70" s="24" t="s">
        <v>69</v>
      </c>
      <c r="T70" s="24" t="s">
        <v>69</v>
      </c>
      <c r="U70" s="24">
        <v>100</v>
      </c>
      <c r="V70" s="24">
        <v>75</v>
      </c>
      <c r="W70" s="24" t="s">
        <v>69</v>
      </c>
      <c r="X70" s="24" t="s">
        <v>69</v>
      </c>
      <c r="Y70" s="24" t="s">
        <v>69</v>
      </c>
      <c r="Z70" s="24" t="s">
        <v>69</v>
      </c>
      <c r="AA70" s="22" t="s">
        <v>96</v>
      </c>
      <c r="AB70" s="22" t="s">
        <v>97</v>
      </c>
    </row>
    <row r="71" spans="1:28" x14ac:dyDescent="0.2">
      <c r="A71" s="19"/>
    </row>
    <row r="72" spans="1:28" ht="15" customHeight="1" x14ac:dyDescent="0.2">
      <c r="A72" s="20" t="s">
        <v>129</v>
      </c>
      <c r="B72" s="98" t="s">
        <v>130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</row>
    <row r="73" spans="1:28" ht="15" customHeight="1" x14ac:dyDescent="0.2">
      <c r="A73" s="96"/>
      <c r="B73" s="93" t="s">
        <v>54</v>
      </c>
      <c r="C73" s="93" t="s">
        <v>55</v>
      </c>
      <c r="D73" s="93" t="s">
        <v>56</v>
      </c>
      <c r="E73" s="93" t="s">
        <v>57</v>
      </c>
      <c r="F73" s="93"/>
      <c r="G73" s="93" t="s">
        <v>58</v>
      </c>
      <c r="H73" s="93"/>
      <c r="I73" s="93" t="s">
        <v>59</v>
      </c>
      <c r="J73" s="93"/>
      <c r="K73" s="93"/>
      <c r="L73" s="93"/>
      <c r="M73" s="93"/>
      <c r="N73" s="93"/>
      <c r="O73" s="93" t="s">
        <v>60</v>
      </c>
      <c r="P73" s="93"/>
      <c r="Q73" s="93"/>
      <c r="R73" s="93"/>
      <c r="S73" s="93"/>
      <c r="T73" s="93"/>
      <c r="U73" s="93" t="s">
        <v>61</v>
      </c>
      <c r="V73" s="93"/>
      <c r="W73" s="93"/>
      <c r="X73" s="93"/>
      <c r="Y73" s="93"/>
      <c r="Z73" s="93"/>
      <c r="AA73" s="93" t="s">
        <v>62</v>
      </c>
      <c r="AB73" s="93" t="s">
        <v>63</v>
      </c>
    </row>
    <row r="74" spans="1:28" x14ac:dyDescent="0.2">
      <c r="A74" s="96"/>
      <c r="B74" s="93"/>
      <c r="C74" s="93"/>
      <c r="D74" s="93"/>
      <c r="E74" s="21" t="s">
        <v>64</v>
      </c>
      <c r="F74" s="21" t="s">
        <v>65</v>
      </c>
      <c r="G74" s="21" t="s">
        <v>64</v>
      </c>
      <c r="H74" s="21" t="s">
        <v>65</v>
      </c>
      <c r="I74" s="21">
        <v>2018</v>
      </c>
      <c r="J74" s="21">
        <v>2019</v>
      </c>
      <c r="K74" s="21">
        <v>2020</v>
      </c>
      <c r="L74" s="21">
        <v>2021</v>
      </c>
      <c r="M74" s="21">
        <v>2022</v>
      </c>
      <c r="N74" s="21">
        <v>2023</v>
      </c>
      <c r="O74" s="21">
        <v>2018</v>
      </c>
      <c r="P74" s="21">
        <v>2019</v>
      </c>
      <c r="Q74" s="21">
        <v>2020</v>
      </c>
      <c r="R74" s="21">
        <v>2021</v>
      </c>
      <c r="S74" s="21">
        <v>2022</v>
      </c>
      <c r="T74" s="21">
        <v>2023</v>
      </c>
      <c r="U74" s="21">
        <v>2018</v>
      </c>
      <c r="V74" s="21">
        <v>2019</v>
      </c>
      <c r="W74" s="21">
        <v>2020</v>
      </c>
      <c r="X74" s="21">
        <v>2021</v>
      </c>
      <c r="Y74" s="21">
        <v>2022</v>
      </c>
      <c r="Z74" s="21">
        <v>2023</v>
      </c>
      <c r="AA74" s="93"/>
      <c r="AB74" s="93"/>
    </row>
    <row r="75" spans="1:28" ht="63.75" x14ac:dyDescent="0.2">
      <c r="A75" s="19"/>
      <c r="B75" s="19" t="s">
        <v>131</v>
      </c>
      <c r="C75" s="22" t="s">
        <v>132</v>
      </c>
      <c r="D75" s="23" t="s">
        <v>76</v>
      </c>
      <c r="E75" s="24">
        <v>2016</v>
      </c>
      <c r="F75" s="24">
        <v>80</v>
      </c>
      <c r="G75" s="24">
        <v>2017</v>
      </c>
      <c r="H75" s="24">
        <v>80</v>
      </c>
      <c r="I75" s="24">
        <v>82</v>
      </c>
      <c r="J75" s="24">
        <v>87</v>
      </c>
      <c r="K75" s="24">
        <v>92</v>
      </c>
      <c r="L75" s="24">
        <v>96</v>
      </c>
      <c r="M75" s="24">
        <v>100</v>
      </c>
      <c r="N75" s="24">
        <v>100</v>
      </c>
      <c r="O75" s="24" t="s">
        <v>69</v>
      </c>
      <c r="P75" s="24" t="s">
        <v>69</v>
      </c>
      <c r="Q75" s="24" t="s">
        <v>69</v>
      </c>
      <c r="R75" s="24" t="s">
        <v>69</v>
      </c>
      <c r="S75" s="24" t="s">
        <v>69</v>
      </c>
      <c r="T75" s="24" t="s">
        <v>69</v>
      </c>
      <c r="U75" s="24" t="s">
        <v>69</v>
      </c>
      <c r="V75" s="24" t="s">
        <v>69</v>
      </c>
      <c r="W75" s="24" t="s">
        <v>69</v>
      </c>
      <c r="X75" s="24" t="s">
        <v>69</v>
      </c>
      <c r="Y75" s="24" t="s">
        <v>69</v>
      </c>
      <c r="Z75" s="24" t="s">
        <v>69</v>
      </c>
      <c r="AA75" s="22" t="s">
        <v>70</v>
      </c>
      <c r="AB75" s="22" t="s">
        <v>133</v>
      </c>
    </row>
    <row r="76" spans="1:28" x14ac:dyDescent="0.2">
      <c r="A76" s="19"/>
    </row>
    <row r="77" spans="1:28" ht="15" customHeight="1" x14ac:dyDescent="0.2">
      <c r="A77" s="25" t="s">
        <v>129</v>
      </c>
      <c r="B77" s="26" t="s">
        <v>134</v>
      </c>
      <c r="C77" s="97" t="s">
        <v>135</v>
      </c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</row>
    <row r="78" spans="1:28" ht="15" customHeight="1" x14ac:dyDescent="0.2">
      <c r="A78" s="96"/>
      <c r="B78" s="93" t="s">
        <v>54</v>
      </c>
      <c r="C78" s="93" t="s">
        <v>55</v>
      </c>
      <c r="D78" s="93" t="s">
        <v>56</v>
      </c>
      <c r="E78" s="93" t="s">
        <v>57</v>
      </c>
      <c r="F78" s="93"/>
      <c r="G78" s="93" t="s">
        <v>58</v>
      </c>
      <c r="H78" s="93"/>
      <c r="I78" s="93" t="s">
        <v>59</v>
      </c>
      <c r="J78" s="93"/>
      <c r="K78" s="93"/>
      <c r="L78" s="93"/>
      <c r="M78" s="93"/>
      <c r="N78" s="93"/>
      <c r="O78" s="93" t="s">
        <v>60</v>
      </c>
      <c r="P78" s="93"/>
      <c r="Q78" s="93"/>
      <c r="R78" s="93"/>
      <c r="S78" s="93"/>
      <c r="T78" s="93"/>
      <c r="U78" s="93" t="s">
        <v>61</v>
      </c>
      <c r="V78" s="93"/>
      <c r="W78" s="93"/>
      <c r="X78" s="93"/>
      <c r="Y78" s="93"/>
      <c r="Z78" s="93"/>
      <c r="AA78" s="93" t="s">
        <v>62</v>
      </c>
      <c r="AB78" s="93" t="s">
        <v>63</v>
      </c>
    </row>
    <row r="79" spans="1:28" x14ac:dyDescent="0.2">
      <c r="A79" s="96"/>
      <c r="B79" s="93"/>
      <c r="C79" s="93"/>
      <c r="D79" s="93"/>
      <c r="E79" s="21" t="s">
        <v>64</v>
      </c>
      <c r="F79" s="21" t="s">
        <v>65</v>
      </c>
      <c r="G79" s="21" t="s">
        <v>64</v>
      </c>
      <c r="H79" s="21" t="s">
        <v>65</v>
      </c>
      <c r="I79" s="21">
        <v>2018</v>
      </c>
      <c r="J79" s="21">
        <v>2019</v>
      </c>
      <c r="K79" s="21">
        <v>2020</v>
      </c>
      <c r="L79" s="21">
        <v>2021</v>
      </c>
      <c r="M79" s="21">
        <v>2022</v>
      </c>
      <c r="N79" s="21">
        <v>2023</v>
      </c>
      <c r="O79" s="21">
        <v>2018</v>
      </c>
      <c r="P79" s="21">
        <v>2019</v>
      </c>
      <c r="Q79" s="21">
        <v>2020</v>
      </c>
      <c r="R79" s="21">
        <v>2021</v>
      </c>
      <c r="S79" s="21">
        <v>2022</v>
      </c>
      <c r="T79" s="21">
        <v>2023</v>
      </c>
      <c r="U79" s="21">
        <v>2018</v>
      </c>
      <c r="V79" s="21">
        <v>2019</v>
      </c>
      <c r="W79" s="21">
        <v>2020</v>
      </c>
      <c r="X79" s="21">
        <v>2021</v>
      </c>
      <c r="Y79" s="21">
        <v>2022</v>
      </c>
      <c r="Z79" s="21">
        <v>2023</v>
      </c>
      <c r="AA79" s="93"/>
      <c r="AB79" s="93"/>
    </row>
    <row r="80" spans="1:28" ht="63.75" x14ac:dyDescent="0.2">
      <c r="A80" s="19"/>
      <c r="B80" s="19" t="s">
        <v>136</v>
      </c>
      <c r="C80" s="22" t="s">
        <v>137</v>
      </c>
      <c r="D80" s="23" t="s">
        <v>76</v>
      </c>
      <c r="E80" s="24">
        <v>2016</v>
      </c>
      <c r="F80" s="24">
        <v>73.56</v>
      </c>
      <c r="G80" s="24">
        <v>2017</v>
      </c>
      <c r="H80" s="24">
        <v>73.56</v>
      </c>
      <c r="I80" s="24">
        <v>75.56</v>
      </c>
      <c r="J80" s="24">
        <v>80.56</v>
      </c>
      <c r="K80" s="24">
        <v>85.56</v>
      </c>
      <c r="L80" s="24">
        <v>90.56</v>
      </c>
      <c r="M80" s="24">
        <v>95.56</v>
      </c>
      <c r="N80" s="24">
        <v>95.56</v>
      </c>
      <c r="O80" s="24" t="s">
        <v>69</v>
      </c>
      <c r="P80" s="24" t="s">
        <v>69</v>
      </c>
      <c r="Q80" s="24" t="s">
        <v>69</v>
      </c>
      <c r="R80" s="24" t="s">
        <v>69</v>
      </c>
      <c r="S80" s="24" t="s">
        <v>69</v>
      </c>
      <c r="T80" s="24" t="s">
        <v>69</v>
      </c>
      <c r="U80" s="24" t="s">
        <v>69</v>
      </c>
      <c r="V80" s="24" t="s">
        <v>69</v>
      </c>
      <c r="W80" s="24" t="s">
        <v>69</v>
      </c>
      <c r="X80" s="24" t="s">
        <v>69</v>
      </c>
      <c r="Y80" s="24" t="s">
        <v>69</v>
      </c>
      <c r="Z80" s="24" t="s">
        <v>69</v>
      </c>
      <c r="AA80" s="22" t="s">
        <v>70</v>
      </c>
      <c r="AB80" s="22" t="s">
        <v>133</v>
      </c>
    </row>
    <row r="81" spans="1:28" x14ac:dyDescent="0.2">
      <c r="A81" s="19"/>
    </row>
    <row r="82" spans="1:28" ht="15" customHeight="1" x14ac:dyDescent="0.2">
      <c r="A82" s="20" t="s">
        <v>138</v>
      </c>
      <c r="B82" s="98" t="s">
        <v>139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</row>
    <row r="83" spans="1:28" ht="15" customHeight="1" x14ac:dyDescent="0.2">
      <c r="A83" s="96"/>
      <c r="B83" s="93" t="s">
        <v>54</v>
      </c>
      <c r="C83" s="93" t="s">
        <v>55</v>
      </c>
      <c r="D83" s="93" t="s">
        <v>56</v>
      </c>
      <c r="E83" s="93" t="s">
        <v>57</v>
      </c>
      <c r="F83" s="93"/>
      <c r="G83" s="93" t="s">
        <v>58</v>
      </c>
      <c r="H83" s="93"/>
      <c r="I83" s="93" t="s">
        <v>59</v>
      </c>
      <c r="J83" s="93"/>
      <c r="K83" s="93"/>
      <c r="L83" s="93"/>
      <c r="M83" s="93"/>
      <c r="N83" s="93"/>
      <c r="O83" s="93" t="s">
        <v>60</v>
      </c>
      <c r="P83" s="93"/>
      <c r="Q83" s="93"/>
      <c r="R83" s="93"/>
      <c r="S83" s="93"/>
      <c r="T83" s="93"/>
      <c r="U83" s="93" t="s">
        <v>61</v>
      </c>
      <c r="V83" s="93"/>
      <c r="W83" s="93"/>
      <c r="X83" s="93"/>
      <c r="Y83" s="93"/>
      <c r="Z83" s="93"/>
      <c r="AA83" s="93" t="s">
        <v>62</v>
      </c>
      <c r="AB83" s="93" t="s">
        <v>63</v>
      </c>
    </row>
    <row r="84" spans="1:28" x14ac:dyDescent="0.2">
      <c r="A84" s="96"/>
      <c r="B84" s="93"/>
      <c r="C84" s="93"/>
      <c r="D84" s="93"/>
      <c r="E84" s="21" t="s">
        <v>64</v>
      </c>
      <c r="F84" s="21" t="s">
        <v>65</v>
      </c>
      <c r="G84" s="21" t="s">
        <v>64</v>
      </c>
      <c r="H84" s="21" t="s">
        <v>65</v>
      </c>
      <c r="I84" s="21">
        <v>2018</v>
      </c>
      <c r="J84" s="21">
        <v>2019</v>
      </c>
      <c r="K84" s="21">
        <v>2020</v>
      </c>
      <c r="L84" s="21">
        <v>2021</v>
      </c>
      <c r="M84" s="21">
        <v>2022</v>
      </c>
      <c r="N84" s="21">
        <v>2023</v>
      </c>
      <c r="O84" s="21">
        <v>2018</v>
      </c>
      <c r="P84" s="21">
        <v>2019</v>
      </c>
      <c r="Q84" s="21">
        <v>2020</v>
      </c>
      <c r="R84" s="21">
        <v>2021</v>
      </c>
      <c r="S84" s="21">
        <v>2022</v>
      </c>
      <c r="T84" s="21">
        <v>2023</v>
      </c>
      <c r="U84" s="21">
        <v>2018</v>
      </c>
      <c r="V84" s="21">
        <v>2019</v>
      </c>
      <c r="W84" s="21">
        <v>2020</v>
      </c>
      <c r="X84" s="21">
        <v>2021</v>
      </c>
      <c r="Y84" s="21">
        <v>2022</v>
      </c>
      <c r="Z84" s="21">
        <v>2023</v>
      </c>
      <c r="AA84" s="93"/>
      <c r="AB84" s="93"/>
    </row>
    <row r="85" spans="1:28" ht="38.25" x14ac:dyDescent="0.2">
      <c r="A85" s="19"/>
      <c r="B85" s="19" t="s">
        <v>140</v>
      </c>
      <c r="C85" s="22" t="s">
        <v>141</v>
      </c>
      <c r="D85" s="23" t="s">
        <v>76</v>
      </c>
      <c r="E85" s="24">
        <v>2016</v>
      </c>
      <c r="F85" s="24">
        <v>50</v>
      </c>
      <c r="G85" s="24">
        <v>2016</v>
      </c>
      <c r="H85" s="24">
        <v>50</v>
      </c>
      <c r="I85" s="24">
        <v>60</v>
      </c>
      <c r="J85" s="24">
        <v>65</v>
      </c>
      <c r="K85" s="24">
        <v>70</v>
      </c>
      <c r="L85" s="24">
        <v>75</v>
      </c>
      <c r="M85" s="24">
        <v>80</v>
      </c>
      <c r="N85" s="24">
        <v>80</v>
      </c>
      <c r="O85" s="24" t="s">
        <v>69</v>
      </c>
      <c r="P85" s="24" t="s">
        <v>69</v>
      </c>
      <c r="Q85" s="24" t="s">
        <v>69</v>
      </c>
      <c r="R85" s="24" t="s">
        <v>69</v>
      </c>
      <c r="S85" s="24" t="s">
        <v>69</v>
      </c>
      <c r="T85" s="24" t="s">
        <v>69</v>
      </c>
      <c r="U85" s="24" t="s">
        <v>69</v>
      </c>
      <c r="V85" s="24" t="s">
        <v>69</v>
      </c>
      <c r="W85" s="24" t="s">
        <v>69</v>
      </c>
      <c r="X85" s="24" t="s">
        <v>69</v>
      </c>
      <c r="Y85" s="24" t="s">
        <v>69</v>
      </c>
      <c r="Z85" s="24" t="s">
        <v>69</v>
      </c>
      <c r="AA85" s="22" t="s">
        <v>70</v>
      </c>
      <c r="AB85" s="22" t="s">
        <v>71</v>
      </c>
    </row>
    <row r="86" spans="1:28" x14ac:dyDescent="0.2">
      <c r="A86" s="19"/>
    </row>
    <row r="87" spans="1:28" ht="15" customHeight="1" x14ac:dyDescent="0.2">
      <c r="A87" s="25" t="s">
        <v>138</v>
      </c>
      <c r="B87" s="26" t="s">
        <v>142</v>
      </c>
      <c r="C87" s="97" t="s">
        <v>143</v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</row>
    <row r="88" spans="1:28" ht="15" customHeight="1" x14ac:dyDescent="0.2">
      <c r="A88" s="96"/>
      <c r="B88" s="93" t="s">
        <v>54</v>
      </c>
      <c r="C88" s="93" t="s">
        <v>55</v>
      </c>
      <c r="D88" s="93" t="s">
        <v>56</v>
      </c>
      <c r="E88" s="93" t="s">
        <v>57</v>
      </c>
      <c r="F88" s="93"/>
      <c r="G88" s="93" t="s">
        <v>58</v>
      </c>
      <c r="H88" s="93"/>
      <c r="I88" s="93" t="s">
        <v>59</v>
      </c>
      <c r="J88" s="93"/>
      <c r="K88" s="93"/>
      <c r="L88" s="93"/>
      <c r="M88" s="93"/>
      <c r="N88" s="93"/>
      <c r="O88" s="93" t="s">
        <v>60</v>
      </c>
      <c r="P88" s="93"/>
      <c r="Q88" s="93"/>
      <c r="R88" s="93"/>
      <c r="S88" s="93"/>
      <c r="T88" s="93"/>
      <c r="U88" s="93" t="s">
        <v>61</v>
      </c>
      <c r="V88" s="93"/>
      <c r="W88" s="93"/>
      <c r="X88" s="93"/>
      <c r="Y88" s="93"/>
      <c r="Z88" s="93"/>
      <c r="AA88" s="93" t="s">
        <v>62</v>
      </c>
      <c r="AB88" s="93" t="s">
        <v>63</v>
      </c>
    </row>
    <row r="89" spans="1:28" x14ac:dyDescent="0.2">
      <c r="A89" s="96"/>
      <c r="B89" s="93"/>
      <c r="C89" s="93"/>
      <c r="D89" s="93"/>
      <c r="E89" s="21" t="s">
        <v>64</v>
      </c>
      <c r="F89" s="21" t="s">
        <v>65</v>
      </c>
      <c r="G89" s="21" t="s">
        <v>64</v>
      </c>
      <c r="H89" s="21" t="s">
        <v>65</v>
      </c>
      <c r="I89" s="21">
        <v>2018</v>
      </c>
      <c r="J89" s="21">
        <v>2019</v>
      </c>
      <c r="K89" s="21">
        <v>2020</v>
      </c>
      <c r="L89" s="21">
        <v>2021</v>
      </c>
      <c r="M89" s="21">
        <v>2022</v>
      </c>
      <c r="N89" s="21">
        <v>2023</v>
      </c>
      <c r="O89" s="21">
        <v>2018</v>
      </c>
      <c r="P89" s="21">
        <v>2019</v>
      </c>
      <c r="Q89" s="21">
        <v>2020</v>
      </c>
      <c r="R89" s="21">
        <v>2021</v>
      </c>
      <c r="S89" s="21">
        <v>2022</v>
      </c>
      <c r="T89" s="21">
        <v>2023</v>
      </c>
      <c r="U89" s="21">
        <v>2018</v>
      </c>
      <c r="V89" s="21">
        <v>2019</v>
      </c>
      <c r="W89" s="21">
        <v>2020</v>
      </c>
      <c r="X89" s="21">
        <v>2021</v>
      </c>
      <c r="Y89" s="21">
        <v>2022</v>
      </c>
      <c r="Z89" s="21">
        <v>2023</v>
      </c>
      <c r="AA89" s="93"/>
      <c r="AB89" s="93"/>
    </row>
    <row r="90" spans="1:28" ht="38.25" x14ac:dyDescent="0.2">
      <c r="A90" s="19"/>
      <c r="B90" s="19" t="s">
        <v>144</v>
      </c>
      <c r="C90" s="22" t="s">
        <v>145</v>
      </c>
      <c r="D90" s="23" t="s">
        <v>76</v>
      </c>
      <c r="E90" s="24">
        <v>2016</v>
      </c>
      <c r="F90" s="24">
        <v>0</v>
      </c>
      <c r="G90" s="24">
        <v>2017</v>
      </c>
      <c r="H90" s="24">
        <v>0</v>
      </c>
      <c r="I90" s="24">
        <v>20</v>
      </c>
      <c r="J90" s="24">
        <v>40</v>
      </c>
      <c r="K90" s="24">
        <v>60</v>
      </c>
      <c r="L90" s="24">
        <v>70</v>
      </c>
      <c r="M90" s="24">
        <v>80</v>
      </c>
      <c r="N90" s="24">
        <v>80</v>
      </c>
      <c r="O90" s="24">
        <v>20</v>
      </c>
      <c r="P90" s="24">
        <v>40</v>
      </c>
      <c r="Q90" s="24" t="s">
        <v>69</v>
      </c>
      <c r="R90" s="24" t="s">
        <v>69</v>
      </c>
      <c r="S90" s="24" t="s">
        <v>69</v>
      </c>
      <c r="T90" s="24" t="s">
        <v>69</v>
      </c>
      <c r="U90" s="24">
        <v>100</v>
      </c>
      <c r="V90" s="24">
        <v>100</v>
      </c>
      <c r="W90" s="24" t="s">
        <v>69</v>
      </c>
      <c r="X90" s="24" t="s">
        <v>69</v>
      </c>
      <c r="Y90" s="24" t="s">
        <v>69</v>
      </c>
      <c r="Z90" s="24" t="s">
        <v>69</v>
      </c>
      <c r="AA90" s="22" t="s">
        <v>70</v>
      </c>
      <c r="AB90" s="22" t="s">
        <v>146</v>
      </c>
    </row>
    <row r="91" spans="1:28" x14ac:dyDescent="0.2">
      <c r="A91" s="19"/>
    </row>
    <row r="92" spans="1:28" ht="15" customHeight="1" x14ac:dyDescent="0.2">
      <c r="A92" s="25" t="s">
        <v>138</v>
      </c>
      <c r="B92" s="26" t="s">
        <v>147</v>
      </c>
      <c r="C92" s="97" t="s">
        <v>148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28" ht="15" customHeight="1" x14ac:dyDescent="0.2">
      <c r="A93" s="96"/>
      <c r="B93" s="93" t="s">
        <v>54</v>
      </c>
      <c r="C93" s="93" t="s">
        <v>55</v>
      </c>
      <c r="D93" s="93" t="s">
        <v>56</v>
      </c>
      <c r="E93" s="93" t="s">
        <v>57</v>
      </c>
      <c r="F93" s="93"/>
      <c r="G93" s="93" t="s">
        <v>58</v>
      </c>
      <c r="H93" s="93"/>
      <c r="I93" s="93" t="s">
        <v>59</v>
      </c>
      <c r="J93" s="93"/>
      <c r="K93" s="93"/>
      <c r="L93" s="93"/>
      <c r="M93" s="93"/>
      <c r="N93" s="93"/>
      <c r="O93" s="93" t="s">
        <v>60</v>
      </c>
      <c r="P93" s="93"/>
      <c r="Q93" s="93"/>
      <c r="R93" s="93"/>
      <c r="S93" s="93"/>
      <c r="T93" s="93"/>
      <c r="U93" s="93" t="s">
        <v>61</v>
      </c>
      <c r="V93" s="93"/>
      <c r="W93" s="93"/>
      <c r="X93" s="93"/>
      <c r="Y93" s="93"/>
      <c r="Z93" s="93"/>
      <c r="AA93" s="93" t="s">
        <v>62</v>
      </c>
      <c r="AB93" s="93" t="s">
        <v>63</v>
      </c>
    </row>
    <row r="94" spans="1:28" x14ac:dyDescent="0.2">
      <c r="A94" s="96"/>
      <c r="B94" s="93"/>
      <c r="C94" s="93"/>
      <c r="D94" s="93"/>
      <c r="E94" s="21" t="s">
        <v>64</v>
      </c>
      <c r="F94" s="21" t="s">
        <v>65</v>
      </c>
      <c r="G94" s="21" t="s">
        <v>64</v>
      </c>
      <c r="H94" s="21" t="s">
        <v>65</v>
      </c>
      <c r="I94" s="21">
        <v>2018</v>
      </c>
      <c r="J94" s="21">
        <v>2019</v>
      </c>
      <c r="K94" s="21">
        <v>2020</v>
      </c>
      <c r="L94" s="21">
        <v>2021</v>
      </c>
      <c r="M94" s="21">
        <v>2022</v>
      </c>
      <c r="N94" s="21">
        <v>2023</v>
      </c>
      <c r="O94" s="21">
        <v>2018</v>
      </c>
      <c r="P94" s="21">
        <v>2019</v>
      </c>
      <c r="Q94" s="21">
        <v>2020</v>
      </c>
      <c r="R94" s="21">
        <v>2021</v>
      </c>
      <c r="S94" s="21">
        <v>2022</v>
      </c>
      <c r="T94" s="21">
        <v>2023</v>
      </c>
      <c r="U94" s="21">
        <v>2018</v>
      </c>
      <c r="V94" s="21">
        <v>2019</v>
      </c>
      <c r="W94" s="21">
        <v>2020</v>
      </c>
      <c r="X94" s="21">
        <v>2021</v>
      </c>
      <c r="Y94" s="21">
        <v>2022</v>
      </c>
      <c r="Z94" s="21">
        <v>2023</v>
      </c>
      <c r="AA94" s="93"/>
      <c r="AB94" s="93"/>
    </row>
    <row r="95" spans="1:28" ht="63.75" x14ac:dyDescent="0.2">
      <c r="A95" s="19"/>
      <c r="B95" s="19" t="s">
        <v>149</v>
      </c>
      <c r="C95" s="22" t="s">
        <v>150</v>
      </c>
      <c r="D95" s="23" t="s">
        <v>76</v>
      </c>
      <c r="E95" s="24">
        <v>2016</v>
      </c>
      <c r="F95" s="24">
        <v>0</v>
      </c>
      <c r="G95" s="24">
        <v>2017</v>
      </c>
      <c r="H95" s="24">
        <v>0</v>
      </c>
      <c r="I95" s="24">
        <v>60</v>
      </c>
      <c r="J95" s="24">
        <v>10</v>
      </c>
      <c r="K95" s="24">
        <v>40</v>
      </c>
      <c r="L95" s="24">
        <v>50</v>
      </c>
      <c r="M95" s="24">
        <v>60</v>
      </c>
      <c r="N95" s="24">
        <v>60</v>
      </c>
      <c r="O95" s="24">
        <v>0</v>
      </c>
      <c r="P95" s="24" t="s">
        <v>69</v>
      </c>
      <c r="Q95" s="24" t="s">
        <v>69</v>
      </c>
      <c r="R95" s="24" t="s">
        <v>69</v>
      </c>
      <c r="S95" s="24" t="s">
        <v>69</v>
      </c>
      <c r="T95" s="24" t="s">
        <v>69</v>
      </c>
      <c r="U95" s="24">
        <v>0</v>
      </c>
      <c r="V95" s="24" t="s">
        <v>69</v>
      </c>
      <c r="W95" s="24" t="s">
        <v>69</v>
      </c>
      <c r="X95" s="24" t="s">
        <v>69</v>
      </c>
      <c r="Y95" s="24" t="s">
        <v>69</v>
      </c>
      <c r="Z95" s="24" t="s">
        <v>69</v>
      </c>
      <c r="AA95" s="22" t="s">
        <v>70</v>
      </c>
      <c r="AB95" s="22" t="s">
        <v>151</v>
      </c>
    </row>
    <row r="96" spans="1:28" x14ac:dyDescent="0.2">
      <c r="A96" s="19"/>
    </row>
    <row r="97" spans="1:28" ht="15" customHeight="1" x14ac:dyDescent="0.2">
      <c r="A97" s="25" t="s">
        <v>138</v>
      </c>
      <c r="B97" s="26" t="s">
        <v>152</v>
      </c>
      <c r="C97" s="97" t="s">
        <v>153</v>
      </c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</row>
    <row r="98" spans="1:28" ht="15" customHeight="1" x14ac:dyDescent="0.2">
      <c r="A98" s="96"/>
      <c r="B98" s="93" t="s">
        <v>54</v>
      </c>
      <c r="C98" s="93" t="s">
        <v>55</v>
      </c>
      <c r="D98" s="93" t="s">
        <v>56</v>
      </c>
      <c r="E98" s="93" t="s">
        <v>57</v>
      </c>
      <c r="F98" s="93"/>
      <c r="G98" s="93" t="s">
        <v>58</v>
      </c>
      <c r="H98" s="93"/>
      <c r="I98" s="93" t="s">
        <v>59</v>
      </c>
      <c r="J98" s="93"/>
      <c r="K98" s="93"/>
      <c r="L98" s="93"/>
      <c r="M98" s="93"/>
      <c r="N98" s="93"/>
      <c r="O98" s="93" t="s">
        <v>60</v>
      </c>
      <c r="P98" s="93"/>
      <c r="Q98" s="93"/>
      <c r="R98" s="93"/>
      <c r="S98" s="93"/>
      <c r="T98" s="93"/>
      <c r="U98" s="93" t="s">
        <v>61</v>
      </c>
      <c r="V98" s="93"/>
      <c r="W98" s="93"/>
      <c r="X98" s="93"/>
      <c r="Y98" s="93"/>
      <c r="Z98" s="93"/>
      <c r="AA98" s="93" t="s">
        <v>62</v>
      </c>
      <c r="AB98" s="93" t="s">
        <v>63</v>
      </c>
    </row>
    <row r="99" spans="1:28" x14ac:dyDescent="0.2">
      <c r="A99" s="96"/>
      <c r="B99" s="93"/>
      <c r="C99" s="93"/>
      <c r="D99" s="93"/>
      <c r="E99" s="21" t="s">
        <v>64</v>
      </c>
      <c r="F99" s="21" t="s">
        <v>65</v>
      </c>
      <c r="G99" s="21" t="s">
        <v>64</v>
      </c>
      <c r="H99" s="21" t="s">
        <v>65</v>
      </c>
      <c r="I99" s="21">
        <v>2018</v>
      </c>
      <c r="J99" s="21">
        <v>2019</v>
      </c>
      <c r="K99" s="21">
        <v>2020</v>
      </c>
      <c r="L99" s="21">
        <v>2021</v>
      </c>
      <c r="M99" s="21">
        <v>2022</v>
      </c>
      <c r="N99" s="21">
        <v>2023</v>
      </c>
      <c r="O99" s="21">
        <v>2018</v>
      </c>
      <c r="P99" s="21">
        <v>2019</v>
      </c>
      <c r="Q99" s="21">
        <v>2020</v>
      </c>
      <c r="R99" s="21">
        <v>2021</v>
      </c>
      <c r="S99" s="21">
        <v>2022</v>
      </c>
      <c r="T99" s="21">
        <v>2023</v>
      </c>
      <c r="U99" s="21">
        <v>2018</v>
      </c>
      <c r="V99" s="21">
        <v>2019</v>
      </c>
      <c r="W99" s="21">
        <v>2020</v>
      </c>
      <c r="X99" s="21">
        <v>2021</v>
      </c>
      <c r="Y99" s="21">
        <v>2022</v>
      </c>
      <c r="Z99" s="21">
        <v>2023</v>
      </c>
      <c r="AA99" s="93"/>
      <c r="AB99" s="93"/>
    </row>
    <row r="100" spans="1:28" ht="63.75" x14ac:dyDescent="0.2">
      <c r="A100" s="19"/>
      <c r="B100" s="19" t="s">
        <v>154</v>
      </c>
      <c r="C100" s="22" t="s">
        <v>155</v>
      </c>
      <c r="D100" s="23" t="s">
        <v>76</v>
      </c>
      <c r="E100" s="24">
        <v>2016</v>
      </c>
      <c r="F100" s="24">
        <v>0</v>
      </c>
      <c r="G100" s="24">
        <v>2017</v>
      </c>
      <c r="H100" s="24">
        <v>0</v>
      </c>
      <c r="I100" s="24">
        <v>20</v>
      </c>
      <c r="J100" s="24">
        <v>30</v>
      </c>
      <c r="K100" s="24">
        <v>50</v>
      </c>
      <c r="L100" s="24">
        <v>50</v>
      </c>
      <c r="M100" s="24">
        <v>50</v>
      </c>
      <c r="N100" s="24">
        <v>50</v>
      </c>
      <c r="O100" s="24">
        <v>0</v>
      </c>
      <c r="P100" s="24" t="s">
        <v>69</v>
      </c>
      <c r="Q100" s="24" t="s">
        <v>69</v>
      </c>
      <c r="R100" s="24" t="s">
        <v>69</v>
      </c>
      <c r="S100" s="24" t="s">
        <v>69</v>
      </c>
      <c r="T100" s="24" t="s">
        <v>69</v>
      </c>
      <c r="U100" s="24">
        <v>0</v>
      </c>
      <c r="V100" s="24" t="s">
        <v>69</v>
      </c>
      <c r="W100" s="24" t="s">
        <v>69</v>
      </c>
      <c r="X100" s="24" t="s">
        <v>69</v>
      </c>
      <c r="Y100" s="24" t="s">
        <v>69</v>
      </c>
      <c r="Z100" s="24" t="s">
        <v>69</v>
      </c>
      <c r="AA100" s="22" t="s">
        <v>70</v>
      </c>
      <c r="AB100" s="22" t="s">
        <v>151</v>
      </c>
    </row>
    <row r="101" spans="1:28" x14ac:dyDescent="0.2">
      <c r="A101" s="19"/>
    </row>
    <row r="102" spans="1:28" ht="15" customHeight="1" x14ac:dyDescent="0.2">
      <c r="A102" s="25" t="s">
        <v>138</v>
      </c>
      <c r="B102" s="26" t="s">
        <v>156</v>
      </c>
      <c r="C102" s="97" t="s">
        <v>157</v>
      </c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</row>
    <row r="103" spans="1:28" ht="15" customHeight="1" x14ac:dyDescent="0.2">
      <c r="A103" s="96"/>
      <c r="B103" s="93" t="s">
        <v>54</v>
      </c>
      <c r="C103" s="93" t="s">
        <v>55</v>
      </c>
      <c r="D103" s="93" t="s">
        <v>56</v>
      </c>
      <c r="E103" s="93" t="s">
        <v>57</v>
      </c>
      <c r="F103" s="93"/>
      <c r="G103" s="93" t="s">
        <v>58</v>
      </c>
      <c r="H103" s="93"/>
      <c r="I103" s="93" t="s">
        <v>59</v>
      </c>
      <c r="J103" s="93"/>
      <c r="K103" s="93"/>
      <c r="L103" s="93"/>
      <c r="M103" s="93"/>
      <c r="N103" s="93"/>
      <c r="O103" s="93" t="s">
        <v>60</v>
      </c>
      <c r="P103" s="93"/>
      <c r="Q103" s="93"/>
      <c r="R103" s="93"/>
      <c r="S103" s="93"/>
      <c r="T103" s="93"/>
      <c r="U103" s="93" t="s">
        <v>61</v>
      </c>
      <c r="V103" s="93"/>
      <c r="W103" s="93"/>
      <c r="X103" s="93"/>
      <c r="Y103" s="93"/>
      <c r="Z103" s="93"/>
      <c r="AA103" s="93" t="s">
        <v>62</v>
      </c>
      <c r="AB103" s="93" t="s">
        <v>63</v>
      </c>
    </row>
    <row r="104" spans="1:28" x14ac:dyDescent="0.2">
      <c r="A104" s="96"/>
      <c r="B104" s="93"/>
      <c r="C104" s="93"/>
      <c r="D104" s="93"/>
      <c r="E104" s="21" t="s">
        <v>64</v>
      </c>
      <c r="F104" s="21" t="s">
        <v>65</v>
      </c>
      <c r="G104" s="21" t="s">
        <v>64</v>
      </c>
      <c r="H104" s="21" t="s">
        <v>65</v>
      </c>
      <c r="I104" s="21">
        <v>2018</v>
      </c>
      <c r="J104" s="21">
        <v>2019</v>
      </c>
      <c r="K104" s="21">
        <v>2020</v>
      </c>
      <c r="L104" s="21">
        <v>2021</v>
      </c>
      <c r="M104" s="21">
        <v>2022</v>
      </c>
      <c r="N104" s="21">
        <v>2023</v>
      </c>
      <c r="O104" s="21">
        <v>2018</v>
      </c>
      <c r="P104" s="21">
        <v>2019</v>
      </c>
      <c r="Q104" s="21">
        <v>2020</v>
      </c>
      <c r="R104" s="21">
        <v>2021</v>
      </c>
      <c r="S104" s="21">
        <v>2022</v>
      </c>
      <c r="T104" s="21">
        <v>2023</v>
      </c>
      <c r="U104" s="21">
        <v>2018</v>
      </c>
      <c r="V104" s="21">
        <v>2019</v>
      </c>
      <c r="W104" s="21">
        <v>2020</v>
      </c>
      <c r="X104" s="21">
        <v>2021</v>
      </c>
      <c r="Y104" s="21">
        <v>2022</v>
      </c>
      <c r="Z104" s="21">
        <v>2023</v>
      </c>
      <c r="AA104" s="93"/>
      <c r="AB104" s="93"/>
    </row>
    <row r="105" spans="1:28" ht="63.75" x14ac:dyDescent="0.2">
      <c r="A105" s="19"/>
      <c r="B105" s="19" t="s">
        <v>158</v>
      </c>
      <c r="C105" s="22" t="s">
        <v>159</v>
      </c>
      <c r="D105" s="23" t="s">
        <v>76</v>
      </c>
      <c r="E105" s="24">
        <v>2016</v>
      </c>
      <c r="F105" s="24">
        <v>0</v>
      </c>
      <c r="G105" s="24">
        <v>2017</v>
      </c>
      <c r="H105" s="24">
        <v>0</v>
      </c>
      <c r="I105" s="24">
        <v>20</v>
      </c>
      <c r="J105" s="24">
        <v>10</v>
      </c>
      <c r="K105" s="24">
        <v>20</v>
      </c>
      <c r="L105" s="24">
        <v>20</v>
      </c>
      <c r="M105" s="24">
        <v>30</v>
      </c>
      <c r="N105" s="24">
        <v>30</v>
      </c>
      <c r="O105" s="24">
        <v>0</v>
      </c>
      <c r="P105" s="24" t="s">
        <v>69</v>
      </c>
      <c r="Q105" s="24" t="s">
        <v>69</v>
      </c>
      <c r="R105" s="24" t="s">
        <v>69</v>
      </c>
      <c r="S105" s="24" t="s">
        <v>69</v>
      </c>
      <c r="T105" s="24" t="s">
        <v>69</v>
      </c>
      <c r="U105" s="24">
        <v>0</v>
      </c>
      <c r="V105" s="24" t="s">
        <v>69</v>
      </c>
      <c r="W105" s="24" t="s">
        <v>69</v>
      </c>
      <c r="X105" s="24" t="s">
        <v>69</v>
      </c>
      <c r="Y105" s="24" t="s">
        <v>69</v>
      </c>
      <c r="Z105" s="24" t="s">
        <v>69</v>
      </c>
      <c r="AA105" s="22" t="s">
        <v>70</v>
      </c>
      <c r="AB105" s="22" t="s">
        <v>151</v>
      </c>
    </row>
    <row r="106" spans="1:28" x14ac:dyDescent="0.2">
      <c r="A106" s="19"/>
    </row>
    <row r="107" spans="1:28" ht="15" customHeight="1" x14ac:dyDescent="0.2">
      <c r="A107" s="20" t="s">
        <v>160</v>
      </c>
      <c r="B107" s="98" t="s">
        <v>161</v>
      </c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</row>
    <row r="108" spans="1:28" ht="15" customHeight="1" x14ac:dyDescent="0.2">
      <c r="A108" s="96"/>
      <c r="B108" s="93" t="s">
        <v>54</v>
      </c>
      <c r="C108" s="93" t="s">
        <v>55</v>
      </c>
      <c r="D108" s="93" t="s">
        <v>56</v>
      </c>
      <c r="E108" s="93" t="s">
        <v>57</v>
      </c>
      <c r="F108" s="93"/>
      <c r="G108" s="93" t="s">
        <v>58</v>
      </c>
      <c r="H108" s="93"/>
      <c r="I108" s="93" t="s">
        <v>59</v>
      </c>
      <c r="J108" s="93"/>
      <c r="K108" s="93"/>
      <c r="L108" s="93"/>
      <c r="M108" s="93"/>
      <c r="N108" s="93"/>
      <c r="O108" s="93" t="s">
        <v>60</v>
      </c>
      <c r="P108" s="93"/>
      <c r="Q108" s="93"/>
      <c r="R108" s="93"/>
      <c r="S108" s="93"/>
      <c r="T108" s="93"/>
      <c r="U108" s="93" t="s">
        <v>61</v>
      </c>
      <c r="V108" s="93"/>
      <c r="W108" s="93"/>
      <c r="X108" s="93"/>
      <c r="Y108" s="93"/>
      <c r="Z108" s="93"/>
      <c r="AA108" s="93" t="s">
        <v>62</v>
      </c>
      <c r="AB108" s="93" t="s">
        <v>63</v>
      </c>
    </row>
    <row r="109" spans="1:28" x14ac:dyDescent="0.2">
      <c r="A109" s="96"/>
      <c r="B109" s="93"/>
      <c r="C109" s="93"/>
      <c r="D109" s="93"/>
      <c r="E109" s="21" t="s">
        <v>64</v>
      </c>
      <c r="F109" s="21" t="s">
        <v>65</v>
      </c>
      <c r="G109" s="21" t="s">
        <v>64</v>
      </c>
      <c r="H109" s="21" t="s">
        <v>65</v>
      </c>
      <c r="I109" s="21">
        <v>2018</v>
      </c>
      <c r="J109" s="21">
        <v>2019</v>
      </c>
      <c r="K109" s="21">
        <v>2020</v>
      </c>
      <c r="L109" s="21">
        <v>2021</v>
      </c>
      <c r="M109" s="21">
        <v>2022</v>
      </c>
      <c r="N109" s="21">
        <v>2023</v>
      </c>
      <c r="O109" s="21">
        <v>2018</v>
      </c>
      <c r="P109" s="21">
        <v>2019</v>
      </c>
      <c r="Q109" s="21">
        <v>2020</v>
      </c>
      <c r="R109" s="21">
        <v>2021</v>
      </c>
      <c r="S109" s="21">
        <v>2022</v>
      </c>
      <c r="T109" s="21">
        <v>2023</v>
      </c>
      <c r="U109" s="21">
        <v>2018</v>
      </c>
      <c r="V109" s="21">
        <v>2019</v>
      </c>
      <c r="W109" s="21">
        <v>2020</v>
      </c>
      <c r="X109" s="21">
        <v>2021</v>
      </c>
      <c r="Y109" s="21">
        <v>2022</v>
      </c>
      <c r="Z109" s="21">
        <v>2023</v>
      </c>
      <c r="AA109" s="93"/>
      <c r="AB109" s="93"/>
    </row>
    <row r="110" spans="1:28" ht="38.25" x14ac:dyDescent="0.2">
      <c r="A110" s="19"/>
      <c r="B110" s="19" t="s">
        <v>162</v>
      </c>
      <c r="C110" s="22" t="s">
        <v>163</v>
      </c>
      <c r="D110" s="23" t="s">
        <v>76</v>
      </c>
      <c r="E110" s="24">
        <v>2016</v>
      </c>
      <c r="F110" s="24">
        <v>1.87</v>
      </c>
      <c r="G110" s="24">
        <v>2016</v>
      </c>
      <c r="H110" s="24">
        <v>1.87</v>
      </c>
      <c r="I110" s="24">
        <v>1.87</v>
      </c>
      <c r="J110" s="24">
        <v>1.87</v>
      </c>
      <c r="K110" s="24">
        <v>1.87</v>
      </c>
      <c r="L110" s="24">
        <v>1.87</v>
      </c>
      <c r="M110" s="24">
        <v>1.87</v>
      </c>
      <c r="N110" s="24">
        <v>1.87</v>
      </c>
      <c r="O110" s="24">
        <v>1.64</v>
      </c>
      <c r="P110" s="24">
        <v>1.64</v>
      </c>
      <c r="Q110" s="24" t="s">
        <v>69</v>
      </c>
      <c r="R110" s="24" t="s">
        <v>69</v>
      </c>
      <c r="S110" s="24" t="s">
        <v>69</v>
      </c>
      <c r="T110" s="24" t="s">
        <v>69</v>
      </c>
      <c r="U110" s="24">
        <v>87.7</v>
      </c>
      <c r="V110" s="24">
        <v>87.7</v>
      </c>
      <c r="W110" s="24" t="s">
        <v>69</v>
      </c>
      <c r="X110" s="24" t="s">
        <v>69</v>
      </c>
      <c r="Y110" s="24" t="s">
        <v>69</v>
      </c>
      <c r="Z110" s="24" t="s">
        <v>69</v>
      </c>
      <c r="AA110" s="22" t="s">
        <v>70</v>
      </c>
      <c r="AB110" s="22" t="s">
        <v>71</v>
      </c>
    </row>
    <row r="111" spans="1:28" x14ac:dyDescent="0.2">
      <c r="A111" s="19"/>
    </row>
    <row r="112" spans="1:28" ht="15" customHeight="1" x14ac:dyDescent="0.2">
      <c r="A112" s="25" t="s">
        <v>160</v>
      </c>
      <c r="B112" s="26" t="s">
        <v>164</v>
      </c>
      <c r="C112" s="97" t="s">
        <v>165</v>
      </c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</row>
    <row r="113" spans="1:28" ht="15" customHeight="1" x14ac:dyDescent="0.2">
      <c r="A113" s="96"/>
      <c r="B113" s="93" t="s">
        <v>54</v>
      </c>
      <c r="C113" s="93" t="s">
        <v>55</v>
      </c>
      <c r="D113" s="93" t="s">
        <v>56</v>
      </c>
      <c r="E113" s="93" t="s">
        <v>57</v>
      </c>
      <c r="F113" s="93"/>
      <c r="G113" s="93" t="s">
        <v>58</v>
      </c>
      <c r="H113" s="93"/>
      <c r="I113" s="93" t="s">
        <v>59</v>
      </c>
      <c r="J113" s="93"/>
      <c r="K113" s="93"/>
      <c r="L113" s="93"/>
      <c r="M113" s="93"/>
      <c r="N113" s="93"/>
      <c r="O113" s="93" t="s">
        <v>60</v>
      </c>
      <c r="P113" s="93"/>
      <c r="Q113" s="93"/>
      <c r="R113" s="93"/>
      <c r="S113" s="93"/>
      <c r="T113" s="93"/>
      <c r="U113" s="93" t="s">
        <v>61</v>
      </c>
      <c r="V113" s="93"/>
      <c r="W113" s="93"/>
      <c r="X113" s="93"/>
      <c r="Y113" s="93"/>
      <c r="Z113" s="93"/>
      <c r="AA113" s="93" t="s">
        <v>62</v>
      </c>
      <c r="AB113" s="93" t="s">
        <v>63</v>
      </c>
    </row>
    <row r="114" spans="1:28" x14ac:dyDescent="0.2">
      <c r="A114" s="96"/>
      <c r="B114" s="93"/>
      <c r="C114" s="93"/>
      <c r="D114" s="93"/>
      <c r="E114" s="21" t="s">
        <v>64</v>
      </c>
      <c r="F114" s="21" t="s">
        <v>65</v>
      </c>
      <c r="G114" s="21" t="s">
        <v>64</v>
      </c>
      <c r="H114" s="21" t="s">
        <v>65</v>
      </c>
      <c r="I114" s="21">
        <v>2018</v>
      </c>
      <c r="J114" s="21">
        <v>2019</v>
      </c>
      <c r="K114" s="21">
        <v>2020</v>
      </c>
      <c r="L114" s="21">
        <v>2021</v>
      </c>
      <c r="M114" s="21">
        <v>2022</v>
      </c>
      <c r="N114" s="21">
        <v>2023</v>
      </c>
      <c r="O114" s="21">
        <v>2018</v>
      </c>
      <c r="P114" s="21">
        <v>2019</v>
      </c>
      <c r="Q114" s="21">
        <v>2020</v>
      </c>
      <c r="R114" s="21">
        <v>2021</v>
      </c>
      <c r="S114" s="21">
        <v>2022</v>
      </c>
      <c r="T114" s="21">
        <v>2023</v>
      </c>
      <c r="U114" s="21">
        <v>2018</v>
      </c>
      <c r="V114" s="21">
        <v>2019</v>
      </c>
      <c r="W114" s="21">
        <v>2020</v>
      </c>
      <c r="X114" s="21">
        <v>2021</v>
      </c>
      <c r="Y114" s="21">
        <v>2022</v>
      </c>
      <c r="Z114" s="21">
        <v>2023</v>
      </c>
      <c r="AA114" s="93"/>
      <c r="AB114" s="93"/>
    </row>
    <row r="115" spans="1:28" ht="38.25" x14ac:dyDescent="0.2">
      <c r="A115" s="19"/>
      <c r="B115" s="19" t="s">
        <v>166</v>
      </c>
      <c r="C115" s="22" t="s">
        <v>167</v>
      </c>
      <c r="D115" s="23" t="s">
        <v>83</v>
      </c>
      <c r="E115" s="24">
        <v>2016</v>
      </c>
      <c r="F115" s="24">
        <v>570</v>
      </c>
      <c r="G115" s="24">
        <v>2016</v>
      </c>
      <c r="H115" s="24">
        <v>570</v>
      </c>
      <c r="I115" s="24">
        <v>190</v>
      </c>
      <c r="J115" s="24">
        <v>220</v>
      </c>
      <c r="K115" s="24">
        <v>230</v>
      </c>
      <c r="L115" s="24">
        <v>240</v>
      </c>
      <c r="M115" s="24">
        <v>250</v>
      </c>
      <c r="N115" s="24">
        <v>250</v>
      </c>
      <c r="O115" s="24">
        <v>220</v>
      </c>
      <c r="P115" s="24">
        <v>713</v>
      </c>
      <c r="Q115" s="24" t="s">
        <v>69</v>
      </c>
      <c r="R115" s="24" t="s">
        <v>69</v>
      </c>
      <c r="S115" s="24" t="s">
        <v>69</v>
      </c>
      <c r="T115" s="24" t="s">
        <v>69</v>
      </c>
      <c r="U115" s="24">
        <v>100</v>
      </c>
      <c r="V115" s="24">
        <v>100</v>
      </c>
      <c r="W115" s="24" t="s">
        <v>69</v>
      </c>
      <c r="X115" s="24" t="s">
        <v>69</v>
      </c>
      <c r="Y115" s="24" t="s">
        <v>69</v>
      </c>
      <c r="Z115" s="24" t="s">
        <v>69</v>
      </c>
      <c r="AA115" s="22" t="s">
        <v>70</v>
      </c>
      <c r="AB115" s="22" t="s">
        <v>168</v>
      </c>
    </row>
    <row r="116" spans="1:28" x14ac:dyDescent="0.2">
      <c r="A116" s="19"/>
    </row>
    <row r="117" spans="1:28" ht="15" customHeight="1" x14ac:dyDescent="0.2">
      <c r="A117" s="25" t="s">
        <v>160</v>
      </c>
      <c r="B117" s="26" t="s">
        <v>169</v>
      </c>
      <c r="C117" s="97" t="s">
        <v>170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</row>
    <row r="118" spans="1:28" ht="15" customHeight="1" x14ac:dyDescent="0.2">
      <c r="A118" s="96"/>
      <c r="B118" s="93" t="s">
        <v>54</v>
      </c>
      <c r="C118" s="93" t="s">
        <v>55</v>
      </c>
      <c r="D118" s="93" t="s">
        <v>56</v>
      </c>
      <c r="E118" s="93" t="s">
        <v>57</v>
      </c>
      <c r="F118" s="93"/>
      <c r="G118" s="93" t="s">
        <v>58</v>
      </c>
      <c r="H118" s="93"/>
      <c r="I118" s="93" t="s">
        <v>59</v>
      </c>
      <c r="J118" s="93"/>
      <c r="K118" s="93"/>
      <c r="L118" s="93"/>
      <c r="M118" s="93"/>
      <c r="N118" s="93"/>
      <c r="O118" s="93" t="s">
        <v>60</v>
      </c>
      <c r="P118" s="93"/>
      <c r="Q118" s="93"/>
      <c r="R118" s="93"/>
      <c r="S118" s="93"/>
      <c r="T118" s="93"/>
      <c r="U118" s="93" t="s">
        <v>61</v>
      </c>
      <c r="V118" s="93"/>
      <c r="W118" s="93"/>
      <c r="X118" s="93"/>
      <c r="Y118" s="93"/>
      <c r="Z118" s="93"/>
      <c r="AA118" s="93" t="s">
        <v>62</v>
      </c>
      <c r="AB118" s="93" t="s">
        <v>63</v>
      </c>
    </row>
    <row r="119" spans="1:28" x14ac:dyDescent="0.2">
      <c r="A119" s="96"/>
      <c r="B119" s="93"/>
      <c r="C119" s="93"/>
      <c r="D119" s="93"/>
      <c r="E119" s="21" t="s">
        <v>64</v>
      </c>
      <c r="F119" s="21" t="s">
        <v>65</v>
      </c>
      <c r="G119" s="21" t="s">
        <v>64</v>
      </c>
      <c r="H119" s="21" t="s">
        <v>65</v>
      </c>
      <c r="I119" s="21">
        <v>2018</v>
      </c>
      <c r="J119" s="21">
        <v>2019</v>
      </c>
      <c r="K119" s="21">
        <v>2020</v>
      </c>
      <c r="L119" s="21">
        <v>2021</v>
      </c>
      <c r="M119" s="21">
        <v>2022</v>
      </c>
      <c r="N119" s="21">
        <v>2023</v>
      </c>
      <c r="O119" s="21">
        <v>2018</v>
      </c>
      <c r="P119" s="21">
        <v>2019</v>
      </c>
      <c r="Q119" s="21">
        <v>2020</v>
      </c>
      <c r="R119" s="21">
        <v>2021</v>
      </c>
      <c r="S119" s="21">
        <v>2022</v>
      </c>
      <c r="T119" s="21">
        <v>2023</v>
      </c>
      <c r="U119" s="21">
        <v>2018</v>
      </c>
      <c r="V119" s="21">
        <v>2019</v>
      </c>
      <c r="W119" s="21">
        <v>2020</v>
      </c>
      <c r="X119" s="21">
        <v>2021</v>
      </c>
      <c r="Y119" s="21">
        <v>2022</v>
      </c>
      <c r="Z119" s="21">
        <v>2023</v>
      </c>
      <c r="AA119" s="93"/>
      <c r="AB119" s="93"/>
    </row>
    <row r="120" spans="1:28" ht="51" x14ac:dyDescent="0.2">
      <c r="A120" s="19"/>
      <c r="B120" s="19" t="s">
        <v>171</v>
      </c>
      <c r="C120" s="22" t="s">
        <v>172</v>
      </c>
      <c r="D120" s="23" t="s">
        <v>76</v>
      </c>
      <c r="E120" s="24">
        <v>2016</v>
      </c>
      <c r="F120" s="24">
        <v>0</v>
      </c>
      <c r="G120" s="24">
        <v>2016</v>
      </c>
      <c r="H120" s="24">
        <v>0</v>
      </c>
      <c r="I120" s="24">
        <v>55</v>
      </c>
      <c r="J120" s="24">
        <v>58</v>
      </c>
      <c r="K120" s="24">
        <v>60</v>
      </c>
      <c r="L120" s="24">
        <v>62</v>
      </c>
      <c r="M120" s="24">
        <v>64</v>
      </c>
      <c r="N120" s="24">
        <v>64</v>
      </c>
      <c r="O120" s="24">
        <v>55</v>
      </c>
      <c r="P120" s="24">
        <v>100</v>
      </c>
      <c r="Q120" s="24" t="s">
        <v>69</v>
      </c>
      <c r="R120" s="24" t="s">
        <v>69</v>
      </c>
      <c r="S120" s="24" t="s">
        <v>69</v>
      </c>
      <c r="T120" s="24" t="s">
        <v>69</v>
      </c>
      <c r="U120" s="24">
        <v>100</v>
      </c>
      <c r="V120" s="24">
        <v>100</v>
      </c>
      <c r="W120" s="24" t="s">
        <v>69</v>
      </c>
      <c r="X120" s="24" t="s">
        <v>69</v>
      </c>
      <c r="Y120" s="24" t="s">
        <v>69</v>
      </c>
      <c r="Z120" s="24" t="s">
        <v>69</v>
      </c>
      <c r="AA120" s="22" t="s">
        <v>173</v>
      </c>
      <c r="AB120" s="22" t="s">
        <v>174</v>
      </c>
    </row>
    <row r="121" spans="1:28" x14ac:dyDescent="0.2">
      <c r="A121" s="19"/>
    </row>
    <row r="122" spans="1:28" ht="15" customHeight="1" x14ac:dyDescent="0.2">
      <c r="A122" s="25" t="s">
        <v>160</v>
      </c>
      <c r="B122" s="26" t="s">
        <v>175</v>
      </c>
      <c r="C122" s="97" t="s">
        <v>176</v>
      </c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</row>
    <row r="123" spans="1:28" ht="15" customHeight="1" x14ac:dyDescent="0.2">
      <c r="A123" s="96"/>
      <c r="B123" s="93" t="s">
        <v>54</v>
      </c>
      <c r="C123" s="93" t="s">
        <v>55</v>
      </c>
      <c r="D123" s="93" t="s">
        <v>56</v>
      </c>
      <c r="E123" s="93" t="s">
        <v>57</v>
      </c>
      <c r="F123" s="93"/>
      <c r="G123" s="93" t="s">
        <v>58</v>
      </c>
      <c r="H123" s="93"/>
      <c r="I123" s="93" t="s">
        <v>59</v>
      </c>
      <c r="J123" s="93"/>
      <c r="K123" s="93"/>
      <c r="L123" s="93"/>
      <c r="M123" s="93"/>
      <c r="N123" s="93"/>
      <c r="O123" s="93" t="s">
        <v>60</v>
      </c>
      <c r="P123" s="93"/>
      <c r="Q123" s="93"/>
      <c r="R123" s="93"/>
      <c r="S123" s="93"/>
      <c r="T123" s="93"/>
      <c r="U123" s="93" t="s">
        <v>61</v>
      </c>
      <c r="V123" s="93"/>
      <c r="W123" s="93"/>
      <c r="X123" s="93"/>
      <c r="Y123" s="93"/>
      <c r="Z123" s="93"/>
      <c r="AA123" s="93" t="s">
        <v>62</v>
      </c>
      <c r="AB123" s="93" t="s">
        <v>63</v>
      </c>
    </row>
    <row r="124" spans="1:28" x14ac:dyDescent="0.2">
      <c r="A124" s="96"/>
      <c r="B124" s="93"/>
      <c r="C124" s="93"/>
      <c r="D124" s="93"/>
      <c r="E124" s="21" t="s">
        <v>64</v>
      </c>
      <c r="F124" s="21" t="s">
        <v>65</v>
      </c>
      <c r="G124" s="21" t="s">
        <v>64</v>
      </c>
      <c r="H124" s="21" t="s">
        <v>65</v>
      </c>
      <c r="I124" s="21">
        <v>2018</v>
      </c>
      <c r="J124" s="21">
        <v>2019</v>
      </c>
      <c r="K124" s="21">
        <v>2020</v>
      </c>
      <c r="L124" s="21">
        <v>2021</v>
      </c>
      <c r="M124" s="21">
        <v>2022</v>
      </c>
      <c r="N124" s="21">
        <v>2023</v>
      </c>
      <c r="O124" s="21">
        <v>2018</v>
      </c>
      <c r="P124" s="21">
        <v>2019</v>
      </c>
      <c r="Q124" s="21">
        <v>2020</v>
      </c>
      <c r="R124" s="21">
        <v>2021</v>
      </c>
      <c r="S124" s="21">
        <v>2022</v>
      </c>
      <c r="T124" s="21">
        <v>2023</v>
      </c>
      <c r="U124" s="21">
        <v>2018</v>
      </c>
      <c r="V124" s="21">
        <v>2019</v>
      </c>
      <c r="W124" s="21">
        <v>2020</v>
      </c>
      <c r="X124" s="21">
        <v>2021</v>
      </c>
      <c r="Y124" s="21">
        <v>2022</v>
      </c>
      <c r="Z124" s="21">
        <v>2023</v>
      </c>
      <c r="AA124" s="93"/>
      <c r="AB124" s="93"/>
    </row>
    <row r="125" spans="1:28" ht="38.25" x14ac:dyDescent="0.2">
      <c r="A125" s="19"/>
      <c r="B125" s="19" t="s">
        <v>177</v>
      </c>
      <c r="C125" s="22" t="s">
        <v>178</v>
      </c>
      <c r="D125" s="23" t="s">
        <v>76</v>
      </c>
      <c r="E125" s="24">
        <v>2016</v>
      </c>
      <c r="F125" s="24">
        <v>50</v>
      </c>
      <c r="G125" s="24">
        <v>2017</v>
      </c>
      <c r="H125" s="24">
        <v>50</v>
      </c>
      <c r="I125" s="24">
        <v>52</v>
      </c>
      <c r="J125" s="24">
        <v>53</v>
      </c>
      <c r="K125" s="24">
        <v>54</v>
      </c>
      <c r="L125" s="24">
        <v>55</v>
      </c>
      <c r="M125" s="24">
        <v>56</v>
      </c>
      <c r="N125" s="24">
        <v>56</v>
      </c>
      <c r="O125" s="24">
        <v>52</v>
      </c>
      <c r="P125" s="24">
        <v>80</v>
      </c>
      <c r="Q125" s="24" t="s">
        <v>69</v>
      </c>
      <c r="R125" s="24" t="s">
        <v>69</v>
      </c>
      <c r="S125" s="24" t="s">
        <v>69</v>
      </c>
      <c r="T125" s="24" t="s">
        <v>69</v>
      </c>
      <c r="U125" s="24">
        <v>100</v>
      </c>
      <c r="V125" s="24">
        <v>100</v>
      </c>
      <c r="W125" s="24" t="s">
        <v>69</v>
      </c>
      <c r="X125" s="24" t="s">
        <v>69</v>
      </c>
      <c r="Y125" s="24" t="s">
        <v>69</v>
      </c>
      <c r="Z125" s="24" t="s">
        <v>69</v>
      </c>
      <c r="AA125" s="22" t="s">
        <v>70</v>
      </c>
      <c r="AB125" s="22" t="s">
        <v>168</v>
      </c>
    </row>
    <row r="126" spans="1:28" x14ac:dyDescent="0.2">
      <c r="A126" s="19"/>
    </row>
    <row r="127" spans="1:28" ht="15" customHeight="1" x14ac:dyDescent="0.2">
      <c r="A127" s="25" t="s">
        <v>160</v>
      </c>
      <c r="B127" s="26" t="s">
        <v>179</v>
      </c>
      <c r="C127" s="97" t="s">
        <v>180</v>
      </c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</row>
    <row r="128" spans="1:28" ht="15" customHeight="1" x14ac:dyDescent="0.2">
      <c r="A128" s="96"/>
      <c r="B128" s="93" t="s">
        <v>54</v>
      </c>
      <c r="C128" s="93" t="s">
        <v>55</v>
      </c>
      <c r="D128" s="93" t="s">
        <v>56</v>
      </c>
      <c r="E128" s="93" t="s">
        <v>57</v>
      </c>
      <c r="F128" s="93"/>
      <c r="G128" s="93" t="s">
        <v>58</v>
      </c>
      <c r="H128" s="93"/>
      <c r="I128" s="93" t="s">
        <v>59</v>
      </c>
      <c r="J128" s="93"/>
      <c r="K128" s="93"/>
      <c r="L128" s="93"/>
      <c r="M128" s="93"/>
      <c r="N128" s="93"/>
      <c r="O128" s="93" t="s">
        <v>60</v>
      </c>
      <c r="P128" s="93"/>
      <c r="Q128" s="93"/>
      <c r="R128" s="93"/>
      <c r="S128" s="93"/>
      <c r="T128" s="93"/>
      <c r="U128" s="93" t="s">
        <v>61</v>
      </c>
      <c r="V128" s="93"/>
      <c r="W128" s="93"/>
      <c r="X128" s="93"/>
      <c r="Y128" s="93"/>
      <c r="Z128" s="93"/>
      <c r="AA128" s="93" t="s">
        <v>62</v>
      </c>
      <c r="AB128" s="93" t="s">
        <v>63</v>
      </c>
    </row>
    <row r="129" spans="1:28" x14ac:dyDescent="0.2">
      <c r="A129" s="96"/>
      <c r="B129" s="93"/>
      <c r="C129" s="93"/>
      <c r="D129" s="93"/>
      <c r="E129" s="21" t="s">
        <v>64</v>
      </c>
      <c r="F129" s="21" t="s">
        <v>65</v>
      </c>
      <c r="G129" s="21" t="s">
        <v>64</v>
      </c>
      <c r="H129" s="21" t="s">
        <v>65</v>
      </c>
      <c r="I129" s="21">
        <v>2018</v>
      </c>
      <c r="J129" s="21">
        <v>2019</v>
      </c>
      <c r="K129" s="21">
        <v>2020</v>
      </c>
      <c r="L129" s="21">
        <v>2021</v>
      </c>
      <c r="M129" s="21">
        <v>2022</v>
      </c>
      <c r="N129" s="21">
        <v>2023</v>
      </c>
      <c r="O129" s="21">
        <v>2018</v>
      </c>
      <c r="P129" s="21">
        <v>2019</v>
      </c>
      <c r="Q129" s="21">
        <v>2020</v>
      </c>
      <c r="R129" s="21">
        <v>2021</v>
      </c>
      <c r="S129" s="21">
        <v>2022</v>
      </c>
      <c r="T129" s="21">
        <v>2023</v>
      </c>
      <c r="U129" s="21">
        <v>2018</v>
      </c>
      <c r="V129" s="21">
        <v>2019</v>
      </c>
      <c r="W129" s="21">
        <v>2020</v>
      </c>
      <c r="X129" s="21">
        <v>2021</v>
      </c>
      <c r="Y129" s="21">
        <v>2022</v>
      </c>
      <c r="Z129" s="21">
        <v>2023</v>
      </c>
      <c r="AA129" s="93"/>
      <c r="AB129" s="93"/>
    </row>
    <row r="130" spans="1:28" ht="63.75" x14ac:dyDescent="0.2">
      <c r="A130" s="19"/>
      <c r="B130" s="19" t="s">
        <v>181</v>
      </c>
      <c r="C130" s="22" t="s">
        <v>182</v>
      </c>
      <c r="D130" s="23" t="s">
        <v>104</v>
      </c>
      <c r="E130" s="24">
        <v>2016</v>
      </c>
      <c r="F130" s="24">
        <v>64.599999999999994</v>
      </c>
      <c r="G130" s="24">
        <v>2016</v>
      </c>
      <c r="H130" s="24">
        <v>64.599999999999994</v>
      </c>
      <c r="I130" s="24">
        <v>64.599999999999994</v>
      </c>
      <c r="J130" s="24">
        <v>64.599999999999994</v>
      </c>
      <c r="K130" s="24">
        <v>64.599999999999994</v>
      </c>
      <c r="L130" s="24">
        <v>64.599999999999994</v>
      </c>
      <c r="M130" s="24">
        <v>64.599999999999994</v>
      </c>
      <c r="N130" s="24">
        <v>64.599999999999994</v>
      </c>
      <c r="O130" s="24">
        <v>62.4</v>
      </c>
      <c r="P130" s="24">
        <v>61.8</v>
      </c>
      <c r="Q130" s="24" t="s">
        <v>69</v>
      </c>
      <c r="R130" s="24" t="s">
        <v>69</v>
      </c>
      <c r="S130" s="24" t="s">
        <v>69</v>
      </c>
      <c r="T130" s="24" t="s">
        <v>69</v>
      </c>
      <c r="U130" s="24">
        <v>96.59</v>
      </c>
      <c r="V130" s="24">
        <v>95.67</v>
      </c>
      <c r="W130" s="24" t="s">
        <v>69</v>
      </c>
      <c r="X130" s="24" t="s">
        <v>69</v>
      </c>
      <c r="Y130" s="24" t="s">
        <v>69</v>
      </c>
      <c r="Z130" s="24" t="s">
        <v>69</v>
      </c>
      <c r="AA130" s="22" t="s">
        <v>70</v>
      </c>
      <c r="AB130" s="22" t="s">
        <v>183</v>
      </c>
    </row>
    <row r="131" spans="1:28" x14ac:dyDescent="0.2">
      <c r="A131" s="19"/>
    </row>
    <row r="132" spans="1:28" ht="15" customHeight="1" x14ac:dyDescent="0.2">
      <c r="A132" s="25" t="s">
        <v>160</v>
      </c>
      <c r="B132" s="26" t="s">
        <v>184</v>
      </c>
      <c r="C132" s="97" t="s">
        <v>185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</row>
    <row r="133" spans="1:28" ht="15" customHeight="1" x14ac:dyDescent="0.2">
      <c r="A133" s="96"/>
      <c r="B133" s="93" t="s">
        <v>54</v>
      </c>
      <c r="C133" s="93" t="s">
        <v>55</v>
      </c>
      <c r="D133" s="93" t="s">
        <v>56</v>
      </c>
      <c r="E133" s="93" t="s">
        <v>57</v>
      </c>
      <c r="F133" s="93"/>
      <c r="G133" s="93" t="s">
        <v>58</v>
      </c>
      <c r="H133" s="93"/>
      <c r="I133" s="93" t="s">
        <v>59</v>
      </c>
      <c r="J133" s="93"/>
      <c r="K133" s="93"/>
      <c r="L133" s="93"/>
      <c r="M133" s="93"/>
      <c r="N133" s="93"/>
      <c r="O133" s="93" t="s">
        <v>60</v>
      </c>
      <c r="P133" s="93"/>
      <c r="Q133" s="93"/>
      <c r="R133" s="93"/>
      <c r="S133" s="93"/>
      <c r="T133" s="93"/>
      <c r="U133" s="93" t="s">
        <v>61</v>
      </c>
      <c r="V133" s="93"/>
      <c r="W133" s="93"/>
      <c r="X133" s="93"/>
      <c r="Y133" s="93"/>
      <c r="Z133" s="93"/>
      <c r="AA133" s="93" t="s">
        <v>62</v>
      </c>
      <c r="AB133" s="93" t="s">
        <v>63</v>
      </c>
    </row>
    <row r="134" spans="1:28" x14ac:dyDescent="0.2">
      <c r="A134" s="96"/>
      <c r="B134" s="93"/>
      <c r="C134" s="93"/>
      <c r="D134" s="93"/>
      <c r="E134" s="21" t="s">
        <v>64</v>
      </c>
      <c r="F134" s="21" t="s">
        <v>65</v>
      </c>
      <c r="G134" s="21" t="s">
        <v>64</v>
      </c>
      <c r="H134" s="21" t="s">
        <v>65</v>
      </c>
      <c r="I134" s="21">
        <v>2018</v>
      </c>
      <c r="J134" s="21">
        <v>2019</v>
      </c>
      <c r="K134" s="21">
        <v>2020</v>
      </c>
      <c r="L134" s="21">
        <v>2021</v>
      </c>
      <c r="M134" s="21">
        <v>2022</v>
      </c>
      <c r="N134" s="21">
        <v>2023</v>
      </c>
      <c r="O134" s="21">
        <v>2018</v>
      </c>
      <c r="P134" s="21">
        <v>2019</v>
      </c>
      <c r="Q134" s="21">
        <v>2020</v>
      </c>
      <c r="R134" s="21">
        <v>2021</v>
      </c>
      <c r="S134" s="21">
        <v>2022</v>
      </c>
      <c r="T134" s="21">
        <v>2023</v>
      </c>
      <c r="U134" s="21">
        <v>2018</v>
      </c>
      <c r="V134" s="21">
        <v>2019</v>
      </c>
      <c r="W134" s="21">
        <v>2020</v>
      </c>
      <c r="X134" s="21">
        <v>2021</v>
      </c>
      <c r="Y134" s="21">
        <v>2022</v>
      </c>
      <c r="Z134" s="21">
        <v>2023</v>
      </c>
      <c r="AA134" s="93"/>
      <c r="AB134" s="93"/>
    </row>
    <row r="135" spans="1:28" ht="51" x14ac:dyDescent="0.2">
      <c r="A135" s="19"/>
      <c r="B135" s="19" t="s">
        <v>186</v>
      </c>
      <c r="C135" s="22" t="s">
        <v>187</v>
      </c>
      <c r="D135" s="23" t="s">
        <v>83</v>
      </c>
      <c r="E135" s="24">
        <v>2016</v>
      </c>
      <c r="F135" s="24">
        <v>313</v>
      </c>
      <c r="G135" s="24">
        <v>2016</v>
      </c>
      <c r="H135" s="24">
        <v>313</v>
      </c>
      <c r="I135" s="24">
        <v>384</v>
      </c>
      <c r="J135" s="24">
        <v>209</v>
      </c>
      <c r="K135" s="24">
        <v>306</v>
      </c>
      <c r="L135" s="24">
        <v>403</v>
      </c>
      <c r="M135" s="24">
        <v>500</v>
      </c>
      <c r="N135" s="24">
        <v>500</v>
      </c>
      <c r="O135" s="24">
        <v>112</v>
      </c>
      <c r="P135" s="24">
        <v>147</v>
      </c>
      <c r="Q135" s="24" t="s">
        <v>69</v>
      </c>
      <c r="R135" s="24" t="s">
        <v>69</v>
      </c>
      <c r="S135" s="24" t="s">
        <v>69</v>
      </c>
      <c r="T135" s="24" t="s">
        <v>69</v>
      </c>
      <c r="U135" s="24">
        <v>29.17</v>
      </c>
      <c r="V135" s="24">
        <v>70.33</v>
      </c>
      <c r="W135" s="24" t="s">
        <v>69</v>
      </c>
      <c r="X135" s="24" t="s">
        <v>69</v>
      </c>
      <c r="Y135" s="24" t="s">
        <v>69</v>
      </c>
      <c r="Z135" s="24" t="s">
        <v>69</v>
      </c>
      <c r="AA135" s="22" t="s">
        <v>173</v>
      </c>
      <c r="AB135" s="22" t="s">
        <v>174</v>
      </c>
    </row>
    <row r="136" spans="1:28" x14ac:dyDescent="0.2">
      <c r="A136" s="19"/>
    </row>
    <row r="137" spans="1:28" ht="15" customHeight="1" x14ac:dyDescent="0.2">
      <c r="A137" s="25" t="s">
        <v>160</v>
      </c>
      <c r="B137" s="26" t="s">
        <v>188</v>
      </c>
      <c r="C137" s="97" t="s">
        <v>189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</row>
    <row r="138" spans="1:28" ht="15" customHeight="1" x14ac:dyDescent="0.2">
      <c r="A138" s="96"/>
      <c r="B138" s="93" t="s">
        <v>54</v>
      </c>
      <c r="C138" s="93" t="s">
        <v>55</v>
      </c>
      <c r="D138" s="93" t="s">
        <v>56</v>
      </c>
      <c r="E138" s="93" t="s">
        <v>57</v>
      </c>
      <c r="F138" s="93"/>
      <c r="G138" s="93" t="s">
        <v>58</v>
      </c>
      <c r="H138" s="93"/>
      <c r="I138" s="93" t="s">
        <v>59</v>
      </c>
      <c r="J138" s="93"/>
      <c r="K138" s="93"/>
      <c r="L138" s="93"/>
      <c r="M138" s="93"/>
      <c r="N138" s="93"/>
      <c r="O138" s="93" t="s">
        <v>60</v>
      </c>
      <c r="P138" s="93"/>
      <c r="Q138" s="93"/>
      <c r="R138" s="93"/>
      <c r="S138" s="93"/>
      <c r="T138" s="93"/>
      <c r="U138" s="93" t="s">
        <v>61</v>
      </c>
      <c r="V138" s="93"/>
      <c r="W138" s="93"/>
      <c r="X138" s="93"/>
      <c r="Y138" s="93"/>
      <c r="Z138" s="93"/>
      <c r="AA138" s="93" t="s">
        <v>62</v>
      </c>
      <c r="AB138" s="93" t="s">
        <v>63</v>
      </c>
    </row>
    <row r="139" spans="1:28" x14ac:dyDescent="0.2">
      <c r="A139" s="96"/>
      <c r="B139" s="93"/>
      <c r="C139" s="93"/>
      <c r="D139" s="93"/>
      <c r="E139" s="21" t="s">
        <v>64</v>
      </c>
      <c r="F139" s="21" t="s">
        <v>65</v>
      </c>
      <c r="G139" s="21" t="s">
        <v>64</v>
      </c>
      <c r="H139" s="21" t="s">
        <v>65</v>
      </c>
      <c r="I139" s="21">
        <v>2018</v>
      </c>
      <c r="J139" s="21">
        <v>2019</v>
      </c>
      <c r="K139" s="21">
        <v>2020</v>
      </c>
      <c r="L139" s="21">
        <v>2021</v>
      </c>
      <c r="M139" s="21">
        <v>2022</v>
      </c>
      <c r="N139" s="21">
        <v>2023</v>
      </c>
      <c r="O139" s="21">
        <v>2018</v>
      </c>
      <c r="P139" s="21">
        <v>2019</v>
      </c>
      <c r="Q139" s="21">
        <v>2020</v>
      </c>
      <c r="R139" s="21">
        <v>2021</v>
      </c>
      <c r="S139" s="21">
        <v>2022</v>
      </c>
      <c r="T139" s="21">
        <v>2023</v>
      </c>
      <c r="U139" s="21">
        <v>2018</v>
      </c>
      <c r="V139" s="21">
        <v>2019</v>
      </c>
      <c r="W139" s="21">
        <v>2020</v>
      </c>
      <c r="X139" s="21">
        <v>2021</v>
      </c>
      <c r="Y139" s="21">
        <v>2022</v>
      </c>
      <c r="Z139" s="21">
        <v>2023</v>
      </c>
      <c r="AA139" s="93"/>
      <c r="AB139" s="93"/>
    </row>
    <row r="140" spans="1:28" ht="51" x14ac:dyDescent="0.2">
      <c r="A140" s="19"/>
      <c r="B140" s="19" t="s">
        <v>190</v>
      </c>
      <c r="C140" s="22" t="s">
        <v>191</v>
      </c>
      <c r="D140" s="23" t="s">
        <v>83</v>
      </c>
      <c r="E140" s="24">
        <v>2017</v>
      </c>
      <c r="F140" s="24">
        <v>0</v>
      </c>
      <c r="G140" s="24">
        <v>2017</v>
      </c>
      <c r="H140" s="24">
        <v>0</v>
      </c>
      <c r="I140" s="24">
        <v>1829</v>
      </c>
      <c r="J140" s="24">
        <v>2486</v>
      </c>
      <c r="K140" s="24">
        <v>2511</v>
      </c>
      <c r="L140" s="24">
        <v>2536</v>
      </c>
      <c r="M140" s="24">
        <v>2561</v>
      </c>
      <c r="N140" s="24">
        <v>2561</v>
      </c>
      <c r="O140" s="24">
        <v>2461</v>
      </c>
      <c r="P140" s="24">
        <v>668</v>
      </c>
      <c r="Q140" s="24" t="s">
        <v>69</v>
      </c>
      <c r="R140" s="24" t="s">
        <v>69</v>
      </c>
      <c r="S140" s="24" t="s">
        <v>69</v>
      </c>
      <c r="T140" s="24" t="s">
        <v>69</v>
      </c>
      <c r="U140" s="24">
        <v>100</v>
      </c>
      <c r="V140" s="24">
        <v>26.87</v>
      </c>
      <c r="W140" s="24" t="s">
        <v>69</v>
      </c>
      <c r="X140" s="24" t="s">
        <v>69</v>
      </c>
      <c r="Y140" s="24" t="s">
        <v>69</v>
      </c>
      <c r="Z140" s="24" t="s">
        <v>69</v>
      </c>
      <c r="AA140" s="22" t="s">
        <v>173</v>
      </c>
      <c r="AB140" s="22" t="s">
        <v>174</v>
      </c>
    </row>
    <row r="141" spans="1:28" x14ac:dyDescent="0.2">
      <c r="A141" s="19"/>
    </row>
    <row r="142" spans="1:28" ht="15" customHeight="1" x14ac:dyDescent="0.2">
      <c r="A142" s="25" t="s">
        <v>160</v>
      </c>
      <c r="B142" s="26" t="s">
        <v>192</v>
      </c>
      <c r="C142" s="97" t="s">
        <v>193</v>
      </c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</row>
    <row r="143" spans="1:28" ht="15" customHeight="1" x14ac:dyDescent="0.2">
      <c r="A143" s="96"/>
      <c r="B143" s="93" t="s">
        <v>54</v>
      </c>
      <c r="C143" s="93" t="s">
        <v>55</v>
      </c>
      <c r="D143" s="93" t="s">
        <v>56</v>
      </c>
      <c r="E143" s="93" t="s">
        <v>57</v>
      </c>
      <c r="F143" s="93"/>
      <c r="G143" s="93" t="s">
        <v>58</v>
      </c>
      <c r="H143" s="93"/>
      <c r="I143" s="93" t="s">
        <v>59</v>
      </c>
      <c r="J143" s="93"/>
      <c r="K143" s="93"/>
      <c r="L143" s="93"/>
      <c r="M143" s="93"/>
      <c r="N143" s="93"/>
      <c r="O143" s="93" t="s">
        <v>60</v>
      </c>
      <c r="P143" s="93"/>
      <c r="Q143" s="93"/>
      <c r="R143" s="93"/>
      <c r="S143" s="93"/>
      <c r="T143" s="93"/>
      <c r="U143" s="93" t="s">
        <v>61</v>
      </c>
      <c r="V143" s="93"/>
      <c r="W143" s="93"/>
      <c r="X143" s="93"/>
      <c r="Y143" s="93"/>
      <c r="Z143" s="93"/>
      <c r="AA143" s="93" t="s">
        <v>62</v>
      </c>
      <c r="AB143" s="93" t="s">
        <v>63</v>
      </c>
    </row>
    <row r="144" spans="1:28" x14ac:dyDescent="0.2">
      <c r="A144" s="96"/>
      <c r="B144" s="93"/>
      <c r="C144" s="93"/>
      <c r="D144" s="93"/>
      <c r="E144" s="21" t="s">
        <v>64</v>
      </c>
      <c r="F144" s="21" t="s">
        <v>65</v>
      </c>
      <c r="G144" s="21" t="s">
        <v>64</v>
      </c>
      <c r="H144" s="21" t="s">
        <v>65</v>
      </c>
      <c r="I144" s="21">
        <v>2018</v>
      </c>
      <c r="J144" s="21">
        <v>2019</v>
      </c>
      <c r="K144" s="21">
        <v>2020</v>
      </c>
      <c r="L144" s="21">
        <v>2021</v>
      </c>
      <c r="M144" s="21">
        <v>2022</v>
      </c>
      <c r="N144" s="21">
        <v>2023</v>
      </c>
      <c r="O144" s="21">
        <v>2018</v>
      </c>
      <c r="P144" s="21">
        <v>2019</v>
      </c>
      <c r="Q144" s="21">
        <v>2020</v>
      </c>
      <c r="R144" s="21">
        <v>2021</v>
      </c>
      <c r="S144" s="21">
        <v>2022</v>
      </c>
      <c r="T144" s="21">
        <v>2023</v>
      </c>
      <c r="U144" s="21">
        <v>2018</v>
      </c>
      <c r="V144" s="21">
        <v>2019</v>
      </c>
      <c r="W144" s="21">
        <v>2020</v>
      </c>
      <c r="X144" s="21">
        <v>2021</v>
      </c>
      <c r="Y144" s="21">
        <v>2022</v>
      </c>
      <c r="Z144" s="21">
        <v>2023</v>
      </c>
      <c r="AA144" s="93"/>
      <c r="AB144" s="93"/>
    </row>
    <row r="145" spans="1:28" ht="51" x14ac:dyDescent="0.2">
      <c r="A145" s="19"/>
      <c r="B145" s="19" t="s">
        <v>194</v>
      </c>
      <c r="C145" s="22" t="s">
        <v>195</v>
      </c>
      <c r="D145" s="23" t="s">
        <v>83</v>
      </c>
      <c r="E145" s="24">
        <v>2017</v>
      </c>
      <c r="F145" s="24">
        <v>0</v>
      </c>
      <c r="G145" s="24">
        <v>2017</v>
      </c>
      <c r="H145" s="24">
        <v>0</v>
      </c>
      <c r="I145" s="24">
        <v>1846</v>
      </c>
      <c r="J145" s="24">
        <v>1745</v>
      </c>
      <c r="K145" s="24">
        <v>1930</v>
      </c>
      <c r="L145" s="24">
        <v>2115</v>
      </c>
      <c r="M145" s="24">
        <v>2300</v>
      </c>
      <c r="N145" s="24">
        <v>2300</v>
      </c>
      <c r="O145" s="24">
        <v>1560</v>
      </c>
      <c r="P145" s="24">
        <v>1189</v>
      </c>
      <c r="Q145" s="24" t="s">
        <v>69</v>
      </c>
      <c r="R145" s="24" t="s">
        <v>69</v>
      </c>
      <c r="S145" s="24" t="s">
        <v>69</v>
      </c>
      <c r="T145" s="24" t="s">
        <v>69</v>
      </c>
      <c r="U145" s="24">
        <v>84.51</v>
      </c>
      <c r="V145" s="24">
        <v>68.14</v>
      </c>
      <c r="W145" s="24" t="s">
        <v>69</v>
      </c>
      <c r="X145" s="24" t="s">
        <v>69</v>
      </c>
      <c r="Y145" s="24" t="s">
        <v>69</v>
      </c>
      <c r="Z145" s="24" t="s">
        <v>69</v>
      </c>
      <c r="AA145" s="22" t="s">
        <v>173</v>
      </c>
      <c r="AB145" s="22" t="s">
        <v>174</v>
      </c>
    </row>
    <row r="146" spans="1:28" x14ac:dyDescent="0.2">
      <c r="A146" s="19"/>
    </row>
    <row r="147" spans="1:28" ht="15" customHeight="1" x14ac:dyDescent="0.2">
      <c r="A147" s="25" t="s">
        <v>160</v>
      </c>
      <c r="B147" s="26" t="s">
        <v>196</v>
      </c>
      <c r="C147" s="97" t="s">
        <v>197</v>
      </c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</row>
    <row r="148" spans="1:28" ht="15" customHeight="1" x14ac:dyDescent="0.2">
      <c r="A148" s="96"/>
      <c r="B148" s="93" t="s">
        <v>54</v>
      </c>
      <c r="C148" s="93" t="s">
        <v>55</v>
      </c>
      <c r="D148" s="93" t="s">
        <v>56</v>
      </c>
      <c r="E148" s="93" t="s">
        <v>57</v>
      </c>
      <c r="F148" s="93"/>
      <c r="G148" s="93" t="s">
        <v>58</v>
      </c>
      <c r="H148" s="93"/>
      <c r="I148" s="93" t="s">
        <v>59</v>
      </c>
      <c r="J148" s="93"/>
      <c r="K148" s="93"/>
      <c r="L148" s="93"/>
      <c r="M148" s="93"/>
      <c r="N148" s="93"/>
      <c r="O148" s="93" t="s">
        <v>60</v>
      </c>
      <c r="P148" s="93"/>
      <c r="Q148" s="93"/>
      <c r="R148" s="93"/>
      <c r="S148" s="93"/>
      <c r="T148" s="93"/>
      <c r="U148" s="93" t="s">
        <v>61</v>
      </c>
      <c r="V148" s="93"/>
      <c r="W148" s="93"/>
      <c r="X148" s="93"/>
      <c r="Y148" s="93"/>
      <c r="Z148" s="93"/>
      <c r="AA148" s="93" t="s">
        <v>62</v>
      </c>
      <c r="AB148" s="93" t="s">
        <v>63</v>
      </c>
    </row>
    <row r="149" spans="1:28" x14ac:dyDescent="0.2">
      <c r="A149" s="96"/>
      <c r="B149" s="93"/>
      <c r="C149" s="93"/>
      <c r="D149" s="93"/>
      <c r="E149" s="21" t="s">
        <v>64</v>
      </c>
      <c r="F149" s="21" t="s">
        <v>65</v>
      </c>
      <c r="G149" s="21" t="s">
        <v>64</v>
      </c>
      <c r="H149" s="21" t="s">
        <v>65</v>
      </c>
      <c r="I149" s="21">
        <v>2018</v>
      </c>
      <c r="J149" s="21">
        <v>2019</v>
      </c>
      <c r="K149" s="21">
        <v>2020</v>
      </c>
      <c r="L149" s="21">
        <v>2021</v>
      </c>
      <c r="M149" s="21">
        <v>2022</v>
      </c>
      <c r="N149" s="21">
        <v>2023</v>
      </c>
      <c r="O149" s="21">
        <v>2018</v>
      </c>
      <c r="P149" s="21">
        <v>2019</v>
      </c>
      <c r="Q149" s="21">
        <v>2020</v>
      </c>
      <c r="R149" s="21">
        <v>2021</v>
      </c>
      <c r="S149" s="21">
        <v>2022</v>
      </c>
      <c r="T149" s="21">
        <v>2023</v>
      </c>
      <c r="U149" s="21">
        <v>2018</v>
      </c>
      <c r="V149" s="21">
        <v>2019</v>
      </c>
      <c r="W149" s="21">
        <v>2020</v>
      </c>
      <c r="X149" s="21">
        <v>2021</v>
      </c>
      <c r="Y149" s="21">
        <v>2022</v>
      </c>
      <c r="Z149" s="21">
        <v>2023</v>
      </c>
      <c r="AA149" s="93"/>
      <c r="AB149" s="93"/>
    </row>
    <row r="150" spans="1:28" ht="51" x14ac:dyDescent="0.2">
      <c r="A150" s="19"/>
      <c r="B150" s="19" t="s">
        <v>198</v>
      </c>
      <c r="C150" s="22" t="s">
        <v>199</v>
      </c>
      <c r="D150" s="23" t="s">
        <v>76</v>
      </c>
      <c r="E150" s="24">
        <v>2016</v>
      </c>
      <c r="F150" s="24">
        <v>80.5</v>
      </c>
      <c r="G150" s="24">
        <v>2016</v>
      </c>
      <c r="H150" s="24">
        <v>80.5</v>
      </c>
      <c r="I150" s="24">
        <v>82.64</v>
      </c>
      <c r="J150" s="24">
        <v>82</v>
      </c>
      <c r="K150" s="24">
        <v>82.5</v>
      </c>
      <c r="L150" s="24">
        <v>83</v>
      </c>
      <c r="M150" s="24">
        <v>84</v>
      </c>
      <c r="N150" s="24">
        <v>84</v>
      </c>
      <c r="O150" s="24">
        <v>80.599999999999994</v>
      </c>
      <c r="P150" s="24">
        <v>80.599999999999994</v>
      </c>
      <c r="Q150" s="24" t="s">
        <v>69</v>
      </c>
      <c r="R150" s="24" t="s">
        <v>69</v>
      </c>
      <c r="S150" s="24" t="s">
        <v>69</v>
      </c>
      <c r="T150" s="24" t="s">
        <v>69</v>
      </c>
      <c r="U150" s="24">
        <v>97.53</v>
      </c>
      <c r="V150" s="24">
        <v>98.29</v>
      </c>
      <c r="W150" s="24" t="s">
        <v>69</v>
      </c>
      <c r="X150" s="24" t="s">
        <v>69</v>
      </c>
      <c r="Y150" s="24" t="s">
        <v>69</v>
      </c>
      <c r="Z150" s="24" t="s">
        <v>69</v>
      </c>
      <c r="AA150" s="22" t="s">
        <v>70</v>
      </c>
      <c r="AB150" s="22" t="s">
        <v>200</v>
      </c>
    </row>
    <row r="151" spans="1:28" x14ac:dyDescent="0.2">
      <c r="A151" s="19"/>
    </row>
    <row r="152" spans="1:28" ht="15" customHeight="1" x14ac:dyDescent="0.2">
      <c r="A152" s="25" t="s">
        <v>160</v>
      </c>
      <c r="B152" s="26" t="s">
        <v>201</v>
      </c>
      <c r="C152" s="97" t="s">
        <v>202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</row>
    <row r="153" spans="1:28" ht="15" customHeight="1" x14ac:dyDescent="0.2">
      <c r="A153" s="96"/>
      <c r="B153" s="93" t="s">
        <v>54</v>
      </c>
      <c r="C153" s="93" t="s">
        <v>55</v>
      </c>
      <c r="D153" s="93" t="s">
        <v>56</v>
      </c>
      <c r="E153" s="93" t="s">
        <v>57</v>
      </c>
      <c r="F153" s="93"/>
      <c r="G153" s="93" t="s">
        <v>58</v>
      </c>
      <c r="H153" s="93"/>
      <c r="I153" s="93" t="s">
        <v>59</v>
      </c>
      <c r="J153" s="93"/>
      <c r="K153" s="93"/>
      <c r="L153" s="93"/>
      <c r="M153" s="93"/>
      <c r="N153" s="93"/>
      <c r="O153" s="93" t="s">
        <v>60</v>
      </c>
      <c r="P153" s="93"/>
      <c r="Q153" s="93"/>
      <c r="R153" s="93"/>
      <c r="S153" s="93"/>
      <c r="T153" s="93"/>
      <c r="U153" s="93" t="s">
        <v>61</v>
      </c>
      <c r="V153" s="93"/>
      <c r="W153" s="93"/>
      <c r="X153" s="93"/>
      <c r="Y153" s="93"/>
      <c r="Z153" s="93"/>
      <c r="AA153" s="93" t="s">
        <v>62</v>
      </c>
      <c r="AB153" s="93" t="s">
        <v>63</v>
      </c>
    </row>
    <row r="154" spans="1:28" x14ac:dyDescent="0.2">
      <c r="A154" s="96"/>
      <c r="B154" s="93"/>
      <c r="C154" s="93"/>
      <c r="D154" s="93"/>
      <c r="E154" s="21" t="s">
        <v>64</v>
      </c>
      <c r="F154" s="21" t="s">
        <v>65</v>
      </c>
      <c r="G154" s="21" t="s">
        <v>64</v>
      </c>
      <c r="H154" s="21" t="s">
        <v>65</v>
      </c>
      <c r="I154" s="21">
        <v>2018</v>
      </c>
      <c r="J154" s="21">
        <v>2019</v>
      </c>
      <c r="K154" s="21">
        <v>2020</v>
      </c>
      <c r="L154" s="21">
        <v>2021</v>
      </c>
      <c r="M154" s="21">
        <v>2022</v>
      </c>
      <c r="N154" s="21">
        <v>2023</v>
      </c>
      <c r="O154" s="21">
        <v>2018</v>
      </c>
      <c r="P154" s="21">
        <v>2019</v>
      </c>
      <c r="Q154" s="21">
        <v>2020</v>
      </c>
      <c r="R154" s="21">
        <v>2021</v>
      </c>
      <c r="S154" s="21">
        <v>2022</v>
      </c>
      <c r="T154" s="21">
        <v>2023</v>
      </c>
      <c r="U154" s="21">
        <v>2018</v>
      </c>
      <c r="V154" s="21">
        <v>2019</v>
      </c>
      <c r="W154" s="21">
        <v>2020</v>
      </c>
      <c r="X154" s="21">
        <v>2021</v>
      </c>
      <c r="Y154" s="21">
        <v>2022</v>
      </c>
      <c r="Z154" s="21">
        <v>2023</v>
      </c>
      <c r="AA154" s="93"/>
      <c r="AB154" s="93"/>
    </row>
    <row r="155" spans="1:28" ht="51" x14ac:dyDescent="0.2">
      <c r="A155" s="19"/>
      <c r="B155" s="19" t="s">
        <v>203</v>
      </c>
      <c r="C155" s="22" t="s">
        <v>204</v>
      </c>
      <c r="D155" s="23" t="s">
        <v>83</v>
      </c>
      <c r="E155" s="24">
        <v>2017</v>
      </c>
      <c r="F155" s="24">
        <v>0</v>
      </c>
      <c r="G155" s="24">
        <v>2017</v>
      </c>
      <c r="H155" s="24">
        <v>0</v>
      </c>
      <c r="I155" s="24">
        <v>600</v>
      </c>
      <c r="J155" s="24">
        <v>250</v>
      </c>
      <c r="K155" s="24">
        <v>500</v>
      </c>
      <c r="L155" s="24">
        <v>750</v>
      </c>
      <c r="M155" s="24">
        <v>1000</v>
      </c>
      <c r="N155" s="24">
        <v>1000</v>
      </c>
      <c r="O155" s="24">
        <v>0</v>
      </c>
      <c r="P155" s="24">
        <v>1300</v>
      </c>
      <c r="Q155" s="24" t="s">
        <v>69</v>
      </c>
      <c r="R155" s="24" t="s">
        <v>69</v>
      </c>
      <c r="S155" s="24" t="s">
        <v>69</v>
      </c>
      <c r="T155" s="24" t="s">
        <v>69</v>
      </c>
      <c r="U155" s="24">
        <v>0</v>
      </c>
      <c r="V155" s="24">
        <v>100</v>
      </c>
      <c r="W155" s="24" t="s">
        <v>69</v>
      </c>
      <c r="X155" s="24" t="s">
        <v>69</v>
      </c>
      <c r="Y155" s="24" t="s">
        <v>69</v>
      </c>
      <c r="Z155" s="24" t="s">
        <v>69</v>
      </c>
      <c r="AA155" s="22" t="s">
        <v>173</v>
      </c>
      <c r="AB155" s="22" t="s">
        <v>174</v>
      </c>
    </row>
    <row r="156" spans="1:28" x14ac:dyDescent="0.2">
      <c r="A156" s="19"/>
    </row>
    <row r="157" spans="1:28" ht="15" customHeight="1" x14ac:dyDescent="0.2">
      <c r="A157" s="20" t="s">
        <v>205</v>
      </c>
      <c r="B157" s="98" t="s">
        <v>206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</row>
    <row r="158" spans="1:28" ht="15" customHeight="1" x14ac:dyDescent="0.2">
      <c r="A158" s="96"/>
      <c r="B158" s="93" t="s">
        <v>54</v>
      </c>
      <c r="C158" s="93" t="s">
        <v>55</v>
      </c>
      <c r="D158" s="93" t="s">
        <v>56</v>
      </c>
      <c r="E158" s="93" t="s">
        <v>57</v>
      </c>
      <c r="F158" s="93"/>
      <c r="G158" s="93" t="s">
        <v>58</v>
      </c>
      <c r="H158" s="93"/>
      <c r="I158" s="93" t="s">
        <v>59</v>
      </c>
      <c r="J158" s="93"/>
      <c r="K158" s="93"/>
      <c r="L158" s="93"/>
      <c r="M158" s="93"/>
      <c r="N158" s="93"/>
      <c r="O158" s="93" t="s">
        <v>60</v>
      </c>
      <c r="P158" s="93"/>
      <c r="Q158" s="93"/>
      <c r="R158" s="93"/>
      <c r="S158" s="93"/>
      <c r="T158" s="93"/>
      <c r="U158" s="93" t="s">
        <v>61</v>
      </c>
      <c r="V158" s="93"/>
      <c r="W158" s="93"/>
      <c r="X158" s="93"/>
      <c r="Y158" s="93"/>
      <c r="Z158" s="93"/>
      <c r="AA158" s="93" t="s">
        <v>62</v>
      </c>
      <c r="AB158" s="93" t="s">
        <v>63</v>
      </c>
    </row>
    <row r="159" spans="1:28" x14ac:dyDescent="0.2">
      <c r="A159" s="96"/>
      <c r="B159" s="93"/>
      <c r="C159" s="93"/>
      <c r="D159" s="93"/>
      <c r="E159" s="21" t="s">
        <v>64</v>
      </c>
      <c r="F159" s="21" t="s">
        <v>65</v>
      </c>
      <c r="G159" s="21" t="s">
        <v>64</v>
      </c>
      <c r="H159" s="21" t="s">
        <v>65</v>
      </c>
      <c r="I159" s="21">
        <v>2018</v>
      </c>
      <c r="J159" s="21">
        <v>2019</v>
      </c>
      <c r="K159" s="21">
        <v>2020</v>
      </c>
      <c r="L159" s="21">
        <v>2021</v>
      </c>
      <c r="M159" s="21">
        <v>2022</v>
      </c>
      <c r="N159" s="21">
        <v>2023</v>
      </c>
      <c r="O159" s="21">
        <v>2018</v>
      </c>
      <c r="P159" s="21">
        <v>2019</v>
      </c>
      <c r="Q159" s="21">
        <v>2020</v>
      </c>
      <c r="R159" s="21">
        <v>2021</v>
      </c>
      <c r="S159" s="21">
        <v>2022</v>
      </c>
      <c r="T159" s="21">
        <v>2023</v>
      </c>
      <c r="U159" s="21">
        <v>2018</v>
      </c>
      <c r="V159" s="21">
        <v>2019</v>
      </c>
      <c r="W159" s="21">
        <v>2020</v>
      </c>
      <c r="X159" s="21">
        <v>2021</v>
      </c>
      <c r="Y159" s="21">
        <v>2022</v>
      </c>
      <c r="Z159" s="21">
        <v>2023</v>
      </c>
      <c r="AA159" s="93"/>
      <c r="AB159" s="93"/>
    </row>
    <row r="160" spans="1:28" ht="38.25" x14ac:dyDescent="0.2">
      <c r="A160" s="19"/>
      <c r="B160" s="19" t="s">
        <v>207</v>
      </c>
      <c r="C160" s="22" t="s">
        <v>208</v>
      </c>
      <c r="D160" s="23" t="s">
        <v>68</v>
      </c>
      <c r="E160" s="24">
        <v>2016</v>
      </c>
      <c r="F160" s="24">
        <v>0.06</v>
      </c>
      <c r="G160" s="24">
        <v>2016</v>
      </c>
      <c r="H160" s="24">
        <v>0.06</v>
      </c>
      <c r="I160" s="24">
        <v>0.13</v>
      </c>
      <c r="J160" s="24">
        <v>0.12</v>
      </c>
      <c r="K160" s="24">
        <v>0.12</v>
      </c>
      <c r="L160" s="24">
        <v>0.12</v>
      </c>
      <c r="M160" s="24">
        <v>0.12</v>
      </c>
      <c r="N160" s="24">
        <v>0.12</v>
      </c>
      <c r="O160" s="24">
        <v>0.12</v>
      </c>
      <c r="P160" s="24">
        <v>0.12</v>
      </c>
      <c r="Q160" s="24" t="s">
        <v>69</v>
      </c>
      <c r="R160" s="24" t="s">
        <v>69</v>
      </c>
      <c r="S160" s="24" t="s">
        <v>69</v>
      </c>
      <c r="T160" s="24" t="s">
        <v>69</v>
      </c>
      <c r="U160" s="24">
        <v>100</v>
      </c>
      <c r="V160" s="24">
        <v>100</v>
      </c>
      <c r="W160" s="24" t="s">
        <v>69</v>
      </c>
      <c r="X160" s="24" t="s">
        <v>69</v>
      </c>
      <c r="Y160" s="24" t="s">
        <v>69</v>
      </c>
      <c r="Z160" s="24" t="s">
        <v>69</v>
      </c>
      <c r="AA160" s="22" t="s">
        <v>209</v>
      </c>
      <c r="AB160" s="22" t="s">
        <v>210</v>
      </c>
    </row>
    <row r="161" spans="1:28" x14ac:dyDescent="0.2">
      <c r="A161" s="19"/>
    </row>
    <row r="162" spans="1:28" ht="15" customHeight="1" x14ac:dyDescent="0.2">
      <c r="A162" s="25" t="s">
        <v>205</v>
      </c>
      <c r="B162" s="26" t="s">
        <v>211</v>
      </c>
      <c r="C162" s="97" t="s">
        <v>212</v>
      </c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</row>
    <row r="163" spans="1:28" ht="15" customHeight="1" x14ac:dyDescent="0.2">
      <c r="A163" s="96"/>
      <c r="B163" s="93" t="s">
        <v>54</v>
      </c>
      <c r="C163" s="93" t="s">
        <v>55</v>
      </c>
      <c r="D163" s="93" t="s">
        <v>56</v>
      </c>
      <c r="E163" s="93" t="s">
        <v>57</v>
      </c>
      <c r="F163" s="93"/>
      <c r="G163" s="93" t="s">
        <v>58</v>
      </c>
      <c r="H163" s="93"/>
      <c r="I163" s="93" t="s">
        <v>59</v>
      </c>
      <c r="J163" s="93"/>
      <c r="K163" s="93"/>
      <c r="L163" s="93"/>
      <c r="M163" s="93"/>
      <c r="N163" s="93"/>
      <c r="O163" s="93" t="s">
        <v>60</v>
      </c>
      <c r="P163" s="93"/>
      <c r="Q163" s="93"/>
      <c r="R163" s="93"/>
      <c r="S163" s="93"/>
      <c r="T163" s="93"/>
      <c r="U163" s="93" t="s">
        <v>61</v>
      </c>
      <c r="V163" s="93"/>
      <c r="W163" s="93"/>
      <c r="X163" s="93"/>
      <c r="Y163" s="93"/>
      <c r="Z163" s="93"/>
      <c r="AA163" s="93" t="s">
        <v>62</v>
      </c>
      <c r="AB163" s="93" t="s">
        <v>63</v>
      </c>
    </row>
    <row r="164" spans="1:28" x14ac:dyDescent="0.2">
      <c r="A164" s="96"/>
      <c r="B164" s="93"/>
      <c r="C164" s="93"/>
      <c r="D164" s="93"/>
      <c r="E164" s="21" t="s">
        <v>64</v>
      </c>
      <c r="F164" s="21" t="s">
        <v>65</v>
      </c>
      <c r="G164" s="21" t="s">
        <v>64</v>
      </c>
      <c r="H164" s="21" t="s">
        <v>65</v>
      </c>
      <c r="I164" s="21">
        <v>2018</v>
      </c>
      <c r="J164" s="21">
        <v>2019</v>
      </c>
      <c r="K164" s="21">
        <v>2020</v>
      </c>
      <c r="L164" s="21">
        <v>2021</v>
      </c>
      <c r="M164" s="21">
        <v>2022</v>
      </c>
      <c r="N164" s="21">
        <v>2023</v>
      </c>
      <c r="O164" s="21">
        <v>2018</v>
      </c>
      <c r="P164" s="21">
        <v>2019</v>
      </c>
      <c r="Q164" s="21">
        <v>2020</v>
      </c>
      <c r="R164" s="21">
        <v>2021</v>
      </c>
      <c r="S164" s="21">
        <v>2022</v>
      </c>
      <c r="T164" s="21">
        <v>2023</v>
      </c>
      <c r="U164" s="21">
        <v>2018</v>
      </c>
      <c r="V164" s="21">
        <v>2019</v>
      </c>
      <c r="W164" s="21">
        <v>2020</v>
      </c>
      <c r="X164" s="21">
        <v>2021</v>
      </c>
      <c r="Y164" s="21">
        <v>2022</v>
      </c>
      <c r="Z164" s="21">
        <v>2023</v>
      </c>
      <c r="AA164" s="93"/>
      <c r="AB164" s="93"/>
    </row>
    <row r="165" spans="1:28" ht="38.25" x14ac:dyDescent="0.2">
      <c r="A165" s="19"/>
      <c r="B165" s="19" t="s">
        <v>213</v>
      </c>
      <c r="C165" s="22" t="s">
        <v>214</v>
      </c>
      <c r="D165" s="23" t="s">
        <v>68</v>
      </c>
      <c r="E165" s="24">
        <v>2016</v>
      </c>
      <c r="F165" s="24">
        <v>58.5</v>
      </c>
      <c r="G165" s="24">
        <v>2016</v>
      </c>
      <c r="H165" s="24">
        <v>58.5</v>
      </c>
      <c r="I165" s="24">
        <v>103.31</v>
      </c>
      <c r="J165" s="24">
        <v>106.31</v>
      </c>
      <c r="K165" s="24">
        <v>109.31</v>
      </c>
      <c r="L165" s="24">
        <v>112.31</v>
      </c>
      <c r="M165" s="24">
        <v>115.31</v>
      </c>
      <c r="N165" s="24">
        <v>115.31</v>
      </c>
      <c r="O165" s="24">
        <v>114.9</v>
      </c>
      <c r="P165" s="24">
        <v>114.9</v>
      </c>
      <c r="Q165" s="24" t="s">
        <v>69</v>
      </c>
      <c r="R165" s="24" t="s">
        <v>69</v>
      </c>
      <c r="S165" s="24" t="s">
        <v>69</v>
      </c>
      <c r="T165" s="24" t="s">
        <v>69</v>
      </c>
      <c r="U165" s="24">
        <v>100</v>
      </c>
      <c r="V165" s="24">
        <v>100</v>
      </c>
      <c r="W165" s="24" t="s">
        <v>69</v>
      </c>
      <c r="X165" s="24" t="s">
        <v>69</v>
      </c>
      <c r="Y165" s="24" t="s">
        <v>69</v>
      </c>
      <c r="Z165" s="24" t="s">
        <v>69</v>
      </c>
      <c r="AA165" s="22" t="s">
        <v>209</v>
      </c>
      <c r="AB165" s="22" t="s">
        <v>210</v>
      </c>
    </row>
    <row r="166" spans="1:28" x14ac:dyDescent="0.2">
      <c r="A166" s="19"/>
    </row>
    <row r="167" spans="1:28" ht="15" customHeight="1" x14ac:dyDescent="0.2">
      <c r="A167" s="20" t="s">
        <v>215</v>
      </c>
      <c r="B167" s="98" t="s">
        <v>216</v>
      </c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</row>
    <row r="168" spans="1:28" ht="15" customHeight="1" x14ac:dyDescent="0.2">
      <c r="A168" s="96"/>
      <c r="B168" s="93" t="s">
        <v>54</v>
      </c>
      <c r="C168" s="93" t="s">
        <v>55</v>
      </c>
      <c r="D168" s="93" t="s">
        <v>56</v>
      </c>
      <c r="E168" s="93" t="s">
        <v>57</v>
      </c>
      <c r="F168" s="93"/>
      <c r="G168" s="93" t="s">
        <v>58</v>
      </c>
      <c r="H168" s="93"/>
      <c r="I168" s="93" t="s">
        <v>59</v>
      </c>
      <c r="J168" s="93"/>
      <c r="K168" s="93"/>
      <c r="L168" s="93"/>
      <c r="M168" s="93"/>
      <c r="N168" s="93"/>
      <c r="O168" s="93" t="s">
        <v>60</v>
      </c>
      <c r="P168" s="93"/>
      <c r="Q168" s="93"/>
      <c r="R168" s="93"/>
      <c r="S168" s="93"/>
      <c r="T168" s="93"/>
      <c r="U168" s="93" t="s">
        <v>61</v>
      </c>
      <c r="V168" s="93"/>
      <c r="W168" s="93"/>
      <c r="X168" s="93"/>
      <c r="Y168" s="93"/>
      <c r="Z168" s="93"/>
      <c r="AA168" s="93" t="s">
        <v>62</v>
      </c>
      <c r="AB168" s="93" t="s">
        <v>63</v>
      </c>
    </row>
    <row r="169" spans="1:28" x14ac:dyDescent="0.2">
      <c r="A169" s="96"/>
      <c r="B169" s="93"/>
      <c r="C169" s="93"/>
      <c r="D169" s="93"/>
      <c r="E169" s="21" t="s">
        <v>64</v>
      </c>
      <c r="F169" s="21" t="s">
        <v>65</v>
      </c>
      <c r="G169" s="21" t="s">
        <v>64</v>
      </c>
      <c r="H169" s="21" t="s">
        <v>65</v>
      </c>
      <c r="I169" s="21">
        <v>2018</v>
      </c>
      <c r="J169" s="21">
        <v>2019</v>
      </c>
      <c r="K169" s="21">
        <v>2020</v>
      </c>
      <c r="L169" s="21">
        <v>2021</v>
      </c>
      <c r="M169" s="21">
        <v>2022</v>
      </c>
      <c r="N169" s="21">
        <v>2023</v>
      </c>
      <c r="O169" s="21">
        <v>2018</v>
      </c>
      <c r="P169" s="21">
        <v>2019</v>
      </c>
      <c r="Q169" s="21">
        <v>2020</v>
      </c>
      <c r="R169" s="21">
        <v>2021</v>
      </c>
      <c r="S169" s="21">
        <v>2022</v>
      </c>
      <c r="T169" s="21">
        <v>2023</v>
      </c>
      <c r="U169" s="21">
        <v>2018</v>
      </c>
      <c r="V169" s="21">
        <v>2019</v>
      </c>
      <c r="W169" s="21">
        <v>2020</v>
      </c>
      <c r="X169" s="21">
        <v>2021</v>
      </c>
      <c r="Y169" s="21">
        <v>2022</v>
      </c>
      <c r="Z169" s="21">
        <v>2023</v>
      </c>
      <c r="AA169" s="93"/>
      <c r="AB169" s="93"/>
    </row>
    <row r="170" spans="1:28" ht="76.5" x14ac:dyDescent="0.2">
      <c r="A170" s="19"/>
      <c r="B170" s="19" t="s">
        <v>217</v>
      </c>
      <c r="C170" s="22" t="s">
        <v>218</v>
      </c>
      <c r="D170" s="23" t="s">
        <v>76</v>
      </c>
      <c r="E170" s="24">
        <v>2016</v>
      </c>
      <c r="F170" s="24">
        <v>82</v>
      </c>
      <c r="G170" s="24">
        <v>2016</v>
      </c>
      <c r="H170" s="24">
        <v>82</v>
      </c>
      <c r="I170" s="24">
        <v>85</v>
      </c>
      <c r="J170" s="24">
        <v>87</v>
      </c>
      <c r="K170" s="24">
        <v>90</v>
      </c>
      <c r="L170" s="24">
        <v>92</v>
      </c>
      <c r="M170" s="24">
        <v>94</v>
      </c>
      <c r="N170" s="24">
        <v>94</v>
      </c>
      <c r="O170" s="24" t="s">
        <v>69</v>
      </c>
      <c r="P170" s="24" t="s">
        <v>69</v>
      </c>
      <c r="Q170" s="24" t="s">
        <v>69</v>
      </c>
      <c r="R170" s="24" t="s">
        <v>69</v>
      </c>
      <c r="S170" s="24" t="s">
        <v>69</v>
      </c>
      <c r="T170" s="24" t="s">
        <v>69</v>
      </c>
      <c r="U170" s="24" t="s">
        <v>69</v>
      </c>
      <c r="V170" s="24" t="s">
        <v>69</v>
      </c>
      <c r="W170" s="24" t="s">
        <v>69</v>
      </c>
      <c r="X170" s="24" t="s">
        <v>69</v>
      </c>
      <c r="Y170" s="24" t="s">
        <v>69</v>
      </c>
      <c r="Z170" s="24" t="s">
        <v>69</v>
      </c>
      <c r="AA170" s="22" t="s">
        <v>70</v>
      </c>
      <c r="AB170" s="22" t="s">
        <v>219</v>
      </c>
    </row>
    <row r="171" spans="1:28" x14ac:dyDescent="0.2">
      <c r="A171" s="19"/>
    </row>
    <row r="172" spans="1:28" ht="15" customHeight="1" x14ac:dyDescent="0.2">
      <c r="A172" s="25" t="s">
        <v>215</v>
      </c>
      <c r="B172" s="26" t="s">
        <v>220</v>
      </c>
      <c r="C172" s="97" t="s">
        <v>221</v>
      </c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</row>
    <row r="173" spans="1:28" ht="15" customHeight="1" x14ac:dyDescent="0.2">
      <c r="A173" s="96"/>
      <c r="B173" s="93" t="s">
        <v>54</v>
      </c>
      <c r="C173" s="93" t="s">
        <v>55</v>
      </c>
      <c r="D173" s="93" t="s">
        <v>56</v>
      </c>
      <c r="E173" s="93" t="s">
        <v>57</v>
      </c>
      <c r="F173" s="93"/>
      <c r="G173" s="93" t="s">
        <v>58</v>
      </c>
      <c r="H173" s="93"/>
      <c r="I173" s="93" t="s">
        <v>59</v>
      </c>
      <c r="J173" s="93"/>
      <c r="K173" s="93"/>
      <c r="L173" s="93"/>
      <c r="M173" s="93"/>
      <c r="N173" s="93"/>
      <c r="O173" s="93" t="s">
        <v>60</v>
      </c>
      <c r="P173" s="93"/>
      <c r="Q173" s="93"/>
      <c r="R173" s="93"/>
      <c r="S173" s="93"/>
      <c r="T173" s="93"/>
      <c r="U173" s="93" t="s">
        <v>61</v>
      </c>
      <c r="V173" s="93"/>
      <c r="W173" s="93"/>
      <c r="X173" s="93"/>
      <c r="Y173" s="93"/>
      <c r="Z173" s="93"/>
      <c r="AA173" s="93" t="s">
        <v>62</v>
      </c>
      <c r="AB173" s="93" t="s">
        <v>63</v>
      </c>
    </row>
    <row r="174" spans="1:28" x14ac:dyDescent="0.2">
      <c r="A174" s="96"/>
      <c r="B174" s="93"/>
      <c r="C174" s="93"/>
      <c r="D174" s="93"/>
      <c r="E174" s="21" t="s">
        <v>64</v>
      </c>
      <c r="F174" s="21" t="s">
        <v>65</v>
      </c>
      <c r="G174" s="21" t="s">
        <v>64</v>
      </c>
      <c r="H174" s="21" t="s">
        <v>65</v>
      </c>
      <c r="I174" s="21">
        <v>2018</v>
      </c>
      <c r="J174" s="21">
        <v>2019</v>
      </c>
      <c r="K174" s="21">
        <v>2020</v>
      </c>
      <c r="L174" s="21">
        <v>2021</v>
      </c>
      <c r="M174" s="21">
        <v>2022</v>
      </c>
      <c r="N174" s="21">
        <v>2023</v>
      </c>
      <c r="O174" s="21">
        <v>2018</v>
      </c>
      <c r="P174" s="21">
        <v>2019</v>
      </c>
      <c r="Q174" s="21">
        <v>2020</v>
      </c>
      <c r="R174" s="21">
        <v>2021</v>
      </c>
      <c r="S174" s="21">
        <v>2022</v>
      </c>
      <c r="T174" s="21">
        <v>2023</v>
      </c>
      <c r="U174" s="21">
        <v>2018</v>
      </c>
      <c r="V174" s="21">
        <v>2019</v>
      </c>
      <c r="W174" s="21">
        <v>2020</v>
      </c>
      <c r="X174" s="21">
        <v>2021</v>
      </c>
      <c r="Y174" s="21">
        <v>2022</v>
      </c>
      <c r="Z174" s="21">
        <v>2023</v>
      </c>
      <c r="AA174" s="93"/>
      <c r="AB174" s="93"/>
    </row>
    <row r="175" spans="1:28" ht="76.5" x14ac:dyDescent="0.2">
      <c r="A175" s="19"/>
      <c r="B175" s="19" t="s">
        <v>222</v>
      </c>
      <c r="C175" s="22" t="s">
        <v>223</v>
      </c>
      <c r="D175" s="23" t="s">
        <v>76</v>
      </c>
      <c r="E175" s="24">
        <v>2016</v>
      </c>
      <c r="F175" s="24">
        <v>10</v>
      </c>
      <c r="G175" s="24">
        <v>2016</v>
      </c>
      <c r="H175" s="24">
        <v>10</v>
      </c>
      <c r="I175" s="24">
        <v>20</v>
      </c>
      <c r="J175" s="24">
        <v>30</v>
      </c>
      <c r="K175" s="24">
        <v>40</v>
      </c>
      <c r="L175" s="24">
        <v>50</v>
      </c>
      <c r="M175" s="24">
        <v>60</v>
      </c>
      <c r="N175" s="24">
        <v>60</v>
      </c>
      <c r="O175" s="24" t="s">
        <v>69</v>
      </c>
      <c r="P175" s="24" t="s">
        <v>69</v>
      </c>
      <c r="Q175" s="24" t="s">
        <v>69</v>
      </c>
      <c r="R175" s="24" t="s">
        <v>69</v>
      </c>
      <c r="S175" s="24" t="s">
        <v>69</v>
      </c>
      <c r="T175" s="24" t="s">
        <v>69</v>
      </c>
      <c r="U175" s="24" t="s">
        <v>69</v>
      </c>
      <c r="V175" s="24" t="s">
        <v>69</v>
      </c>
      <c r="W175" s="24" t="s">
        <v>69</v>
      </c>
      <c r="X175" s="24" t="s">
        <v>69</v>
      </c>
      <c r="Y175" s="24" t="s">
        <v>69</v>
      </c>
      <c r="Z175" s="24" t="s">
        <v>69</v>
      </c>
      <c r="AA175" s="22" t="s">
        <v>70</v>
      </c>
      <c r="AB175" s="22" t="s">
        <v>219</v>
      </c>
    </row>
    <row r="176" spans="1:28" x14ac:dyDescent="0.2">
      <c r="A176" s="19"/>
    </row>
    <row r="177" spans="1:28" ht="15" customHeight="1" x14ac:dyDescent="0.2">
      <c r="A177" s="25" t="s">
        <v>215</v>
      </c>
      <c r="B177" s="26" t="s">
        <v>224</v>
      </c>
      <c r="C177" s="97" t="s">
        <v>225</v>
      </c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</row>
    <row r="178" spans="1:28" ht="15" customHeight="1" x14ac:dyDescent="0.2">
      <c r="A178" s="96"/>
      <c r="B178" s="93" t="s">
        <v>54</v>
      </c>
      <c r="C178" s="93" t="s">
        <v>55</v>
      </c>
      <c r="D178" s="93" t="s">
        <v>56</v>
      </c>
      <c r="E178" s="93" t="s">
        <v>57</v>
      </c>
      <c r="F178" s="93"/>
      <c r="G178" s="93" t="s">
        <v>58</v>
      </c>
      <c r="H178" s="93"/>
      <c r="I178" s="93" t="s">
        <v>59</v>
      </c>
      <c r="J178" s="93"/>
      <c r="K178" s="93"/>
      <c r="L178" s="93"/>
      <c r="M178" s="93"/>
      <c r="N178" s="93"/>
      <c r="O178" s="93" t="s">
        <v>60</v>
      </c>
      <c r="P178" s="93"/>
      <c r="Q178" s="93"/>
      <c r="R178" s="93"/>
      <c r="S178" s="93"/>
      <c r="T178" s="93"/>
      <c r="U178" s="93" t="s">
        <v>61</v>
      </c>
      <c r="V178" s="93"/>
      <c r="W178" s="93"/>
      <c r="X178" s="93"/>
      <c r="Y178" s="93"/>
      <c r="Z178" s="93"/>
      <c r="AA178" s="93" t="s">
        <v>62</v>
      </c>
      <c r="AB178" s="93" t="s">
        <v>63</v>
      </c>
    </row>
    <row r="179" spans="1:28" x14ac:dyDescent="0.2">
      <c r="A179" s="96"/>
      <c r="B179" s="93"/>
      <c r="C179" s="93"/>
      <c r="D179" s="93"/>
      <c r="E179" s="21" t="s">
        <v>64</v>
      </c>
      <c r="F179" s="21" t="s">
        <v>65</v>
      </c>
      <c r="G179" s="21" t="s">
        <v>64</v>
      </c>
      <c r="H179" s="21" t="s">
        <v>65</v>
      </c>
      <c r="I179" s="21">
        <v>2018</v>
      </c>
      <c r="J179" s="21">
        <v>2019</v>
      </c>
      <c r="K179" s="21">
        <v>2020</v>
      </c>
      <c r="L179" s="21">
        <v>2021</v>
      </c>
      <c r="M179" s="21">
        <v>2022</v>
      </c>
      <c r="N179" s="21">
        <v>2023</v>
      </c>
      <c r="O179" s="21">
        <v>2018</v>
      </c>
      <c r="P179" s="21">
        <v>2019</v>
      </c>
      <c r="Q179" s="21">
        <v>2020</v>
      </c>
      <c r="R179" s="21">
        <v>2021</v>
      </c>
      <c r="S179" s="21">
        <v>2022</v>
      </c>
      <c r="T179" s="21">
        <v>2023</v>
      </c>
      <c r="U179" s="21">
        <v>2018</v>
      </c>
      <c r="V179" s="21">
        <v>2019</v>
      </c>
      <c r="W179" s="21">
        <v>2020</v>
      </c>
      <c r="X179" s="21">
        <v>2021</v>
      </c>
      <c r="Y179" s="21">
        <v>2022</v>
      </c>
      <c r="Z179" s="21">
        <v>2023</v>
      </c>
      <c r="AA179" s="93"/>
      <c r="AB179" s="93"/>
    </row>
    <row r="180" spans="1:28" ht="38.25" x14ac:dyDescent="0.2">
      <c r="A180" s="19"/>
      <c r="B180" s="19" t="s">
        <v>226</v>
      </c>
      <c r="C180" s="22" t="s">
        <v>227</v>
      </c>
      <c r="D180" s="23" t="s">
        <v>68</v>
      </c>
      <c r="E180" s="24">
        <v>2016</v>
      </c>
      <c r="F180" s="24">
        <v>0</v>
      </c>
      <c r="G180" s="24">
        <v>2016</v>
      </c>
      <c r="H180" s="24">
        <v>0</v>
      </c>
      <c r="I180" s="24">
        <v>520</v>
      </c>
      <c r="J180" s="24">
        <v>511</v>
      </c>
      <c r="K180" s="24">
        <v>530</v>
      </c>
      <c r="L180" s="24">
        <v>535</v>
      </c>
      <c r="M180" s="24">
        <v>540</v>
      </c>
      <c r="N180" s="24">
        <v>540</v>
      </c>
      <c r="O180" s="24">
        <v>520</v>
      </c>
      <c r="P180" s="24">
        <v>215</v>
      </c>
      <c r="Q180" s="24" t="s">
        <v>69</v>
      </c>
      <c r="R180" s="24" t="s">
        <v>69</v>
      </c>
      <c r="S180" s="24" t="s">
        <v>69</v>
      </c>
      <c r="T180" s="24" t="s">
        <v>69</v>
      </c>
      <c r="U180" s="24">
        <v>100</v>
      </c>
      <c r="V180" s="24">
        <v>42.07</v>
      </c>
      <c r="W180" s="24" t="s">
        <v>69</v>
      </c>
      <c r="X180" s="24" t="s">
        <v>69</v>
      </c>
      <c r="Y180" s="24" t="s">
        <v>69</v>
      </c>
      <c r="Z180" s="24" t="s">
        <v>69</v>
      </c>
      <c r="AA180" s="22" t="s">
        <v>70</v>
      </c>
      <c r="AB180" s="22" t="s">
        <v>168</v>
      </c>
    </row>
    <row r="181" spans="1:28" x14ac:dyDescent="0.2">
      <c r="A181" s="19"/>
    </row>
    <row r="182" spans="1:28" ht="15" customHeight="1" x14ac:dyDescent="0.2">
      <c r="A182" s="20" t="s">
        <v>228</v>
      </c>
      <c r="B182" s="98" t="s">
        <v>229</v>
      </c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</row>
    <row r="183" spans="1:28" ht="15" customHeight="1" x14ac:dyDescent="0.2">
      <c r="A183" s="96"/>
      <c r="B183" s="93" t="s">
        <v>54</v>
      </c>
      <c r="C183" s="93" t="s">
        <v>55</v>
      </c>
      <c r="D183" s="93" t="s">
        <v>56</v>
      </c>
      <c r="E183" s="93" t="s">
        <v>57</v>
      </c>
      <c r="F183" s="93"/>
      <c r="G183" s="93" t="s">
        <v>58</v>
      </c>
      <c r="H183" s="93"/>
      <c r="I183" s="93" t="s">
        <v>59</v>
      </c>
      <c r="J183" s="93"/>
      <c r="K183" s="93"/>
      <c r="L183" s="93"/>
      <c r="M183" s="93"/>
      <c r="N183" s="93"/>
      <c r="O183" s="93" t="s">
        <v>60</v>
      </c>
      <c r="P183" s="93"/>
      <c r="Q183" s="93"/>
      <c r="R183" s="93"/>
      <c r="S183" s="93"/>
      <c r="T183" s="93"/>
      <c r="U183" s="93" t="s">
        <v>61</v>
      </c>
      <c r="V183" s="93"/>
      <c r="W183" s="93"/>
      <c r="X183" s="93"/>
      <c r="Y183" s="93"/>
      <c r="Z183" s="93"/>
      <c r="AA183" s="93" t="s">
        <v>62</v>
      </c>
      <c r="AB183" s="93" t="s">
        <v>63</v>
      </c>
    </row>
    <row r="184" spans="1:28" x14ac:dyDescent="0.2">
      <c r="A184" s="96"/>
      <c r="B184" s="93"/>
      <c r="C184" s="93"/>
      <c r="D184" s="93"/>
      <c r="E184" s="21" t="s">
        <v>64</v>
      </c>
      <c r="F184" s="21" t="s">
        <v>65</v>
      </c>
      <c r="G184" s="21" t="s">
        <v>64</v>
      </c>
      <c r="H184" s="21" t="s">
        <v>65</v>
      </c>
      <c r="I184" s="21">
        <v>2018</v>
      </c>
      <c r="J184" s="21">
        <v>2019</v>
      </c>
      <c r="K184" s="21">
        <v>2020</v>
      </c>
      <c r="L184" s="21">
        <v>2021</v>
      </c>
      <c r="M184" s="21">
        <v>2022</v>
      </c>
      <c r="N184" s="21">
        <v>2023</v>
      </c>
      <c r="O184" s="21">
        <v>2018</v>
      </c>
      <c r="P184" s="21">
        <v>2019</v>
      </c>
      <c r="Q184" s="21">
        <v>2020</v>
      </c>
      <c r="R184" s="21">
        <v>2021</v>
      </c>
      <c r="S184" s="21">
        <v>2022</v>
      </c>
      <c r="T184" s="21">
        <v>2023</v>
      </c>
      <c r="U184" s="21">
        <v>2018</v>
      </c>
      <c r="V184" s="21">
        <v>2019</v>
      </c>
      <c r="W184" s="21">
        <v>2020</v>
      </c>
      <c r="X184" s="21">
        <v>2021</v>
      </c>
      <c r="Y184" s="21">
        <v>2022</v>
      </c>
      <c r="Z184" s="21">
        <v>2023</v>
      </c>
      <c r="AA184" s="93"/>
      <c r="AB184" s="93"/>
    </row>
    <row r="185" spans="1:28" ht="76.5" x14ac:dyDescent="0.2">
      <c r="A185" s="19"/>
      <c r="B185" s="19" t="s">
        <v>230</v>
      </c>
      <c r="C185" s="22" t="s">
        <v>231</v>
      </c>
      <c r="D185" s="23" t="s">
        <v>76</v>
      </c>
      <c r="E185" s="24">
        <v>2016</v>
      </c>
      <c r="F185" s="24">
        <v>0</v>
      </c>
      <c r="G185" s="24">
        <v>2017</v>
      </c>
      <c r="H185" s="24">
        <v>20</v>
      </c>
      <c r="I185" s="24">
        <v>45</v>
      </c>
      <c r="J185" s="24">
        <v>70</v>
      </c>
      <c r="K185" s="24">
        <v>100</v>
      </c>
      <c r="L185" s="24">
        <v>100</v>
      </c>
      <c r="M185" s="24">
        <v>100</v>
      </c>
      <c r="N185" s="24">
        <v>100</v>
      </c>
      <c r="O185" s="24" t="s">
        <v>69</v>
      </c>
      <c r="P185" s="24" t="s">
        <v>69</v>
      </c>
      <c r="Q185" s="24" t="s">
        <v>69</v>
      </c>
      <c r="R185" s="24" t="s">
        <v>69</v>
      </c>
      <c r="S185" s="24" t="s">
        <v>69</v>
      </c>
      <c r="T185" s="24" t="s">
        <v>69</v>
      </c>
      <c r="U185" s="24" t="s">
        <v>69</v>
      </c>
      <c r="V185" s="24" t="s">
        <v>69</v>
      </c>
      <c r="W185" s="24" t="s">
        <v>69</v>
      </c>
      <c r="X185" s="24" t="s">
        <v>69</v>
      </c>
      <c r="Y185" s="24" t="s">
        <v>69</v>
      </c>
      <c r="Z185" s="24" t="s">
        <v>69</v>
      </c>
      <c r="AA185" s="22" t="s">
        <v>70</v>
      </c>
      <c r="AB185" s="22" t="s">
        <v>232</v>
      </c>
    </row>
    <row r="186" spans="1:28" x14ac:dyDescent="0.2">
      <c r="A186" s="19"/>
    </row>
    <row r="187" spans="1:28" ht="15" customHeight="1" x14ac:dyDescent="0.2">
      <c r="A187" s="25" t="s">
        <v>228</v>
      </c>
      <c r="B187" s="26" t="s">
        <v>233</v>
      </c>
      <c r="C187" s="97" t="s">
        <v>234</v>
      </c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customHeight="1" x14ac:dyDescent="0.2">
      <c r="A188" s="96"/>
      <c r="B188" s="93" t="s">
        <v>54</v>
      </c>
      <c r="C188" s="93" t="s">
        <v>55</v>
      </c>
      <c r="D188" s="93" t="s">
        <v>56</v>
      </c>
      <c r="E188" s="93" t="s">
        <v>57</v>
      </c>
      <c r="F188" s="93"/>
      <c r="G188" s="93" t="s">
        <v>58</v>
      </c>
      <c r="H188" s="93"/>
      <c r="I188" s="93" t="s">
        <v>59</v>
      </c>
      <c r="J188" s="93"/>
      <c r="K188" s="93"/>
      <c r="L188" s="93"/>
      <c r="M188" s="93"/>
      <c r="N188" s="93"/>
      <c r="O188" s="93" t="s">
        <v>60</v>
      </c>
      <c r="P188" s="93"/>
      <c r="Q188" s="93"/>
      <c r="R188" s="93"/>
      <c r="S188" s="93"/>
      <c r="T188" s="93"/>
      <c r="U188" s="93" t="s">
        <v>61</v>
      </c>
      <c r="V188" s="93"/>
      <c r="W188" s="93"/>
      <c r="X188" s="93"/>
      <c r="Y188" s="93"/>
      <c r="Z188" s="93"/>
      <c r="AA188" s="93" t="s">
        <v>62</v>
      </c>
      <c r="AB188" s="93" t="s">
        <v>63</v>
      </c>
    </row>
    <row r="189" spans="1:28" x14ac:dyDescent="0.2">
      <c r="A189" s="96"/>
      <c r="B189" s="93"/>
      <c r="C189" s="93"/>
      <c r="D189" s="93"/>
      <c r="E189" s="21" t="s">
        <v>64</v>
      </c>
      <c r="F189" s="21" t="s">
        <v>65</v>
      </c>
      <c r="G189" s="21" t="s">
        <v>64</v>
      </c>
      <c r="H189" s="21" t="s">
        <v>65</v>
      </c>
      <c r="I189" s="21">
        <v>2018</v>
      </c>
      <c r="J189" s="21">
        <v>2019</v>
      </c>
      <c r="K189" s="21">
        <v>2020</v>
      </c>
      <c r="L189" s="21">
        <v>2021</v>
      </c>
      <c r="M189" s="21">
        <v>2022</v>
      </c>
      <c r="N189" s="21">
        <v>2023</v>
      </c>
      <c r="O189" s="21">
        <v>2018</v>
      </c>
      <c r="P189" s="21">
        <v>2019</v>
      </c>
      <c r="Q189" s="21">
        <v>2020</v>
      </c>
      <c r="R189" s="21">
        <v>2021</v>
      </c>
      <c r="S189" s="21">
        <v>2022</v>
      </c>
      <c r="T189" s="21">
        <v>2023</v>
      </c>
      <c r="U189" s="21">
        <v>2018</v>
      </c>
      <c r="V189" s="21">
        <v>2019</v>
      </c>
      <c r="W189" s="21">
        <v>2020</v>
      </c>
      <c r="X189" s="21">
        <v>2021</v>
      </c>
      <c r="Y189" s="21">
        <v>2022</v>
      </c>
      <c r="Z189" s="21">
        <v>2023</v>
      </c>
      <c r="AA189" s="93"/>
      <c r="AB189" s="93"/>
    </row>
    <row r="190" spans="1:28" ht="76.5" x14ac:dyDescent="0.2">
      <c r="A190" s="19"/>
      <c r="B190" s="19" t="s">
        <v>235</v>
      </c>
      <c r="C190" s="22" t="s">
        <v>236</v>
      </c>
      <c r="D190" s="23" t="s">
        <v>76</v>
      </c>
      <c r="E190" s="24">
        <v>2016</v>
      </c>
      <c r="F190" s="24">
        <v>0</v>
      </c>
      <c r="G190" s="24">
        <v>2017</v>
      </c>
      <c r="H190" s="24">
        <v>0</v>
      </c>
      <c r="I190" s="24">
        <v>25</v>
      </c>
      <c r="J190" s="24">
        <v>65</v>
      </c>
      <c r="K190" s="24">
        <v>100</v>
      </c>
      <c r="L190" s="24">
        <v>100</v>
      </c>
      <c r="M190" s="24">
        <v>100</v>
      </c>
      <c r="N190" s="24">
        <v>100</v>
      </c>
      <c r="O190" s="24" t="s">
        <v>69</v>
      </c>
      <c r="P190" s="24" t="s">
        <v>69</v>
      </c>
      <c r="Q190" s="24" t="s">
        <v>69</v>
      </c>
      <c r="R190" s="24" t="s">
        <v>69</v>
      </c>
      <c r="S190" s="24" t="s">
        <v>69</v>
      </c>
      <c r="T190" s="24" t="s">
        <v>69</v>
      </c>
      <c r="U190" s="24" t="s">
        <v>69</v>
      </c>
      <c r="V190" s="24" t="s">
        <v>69</v>
      </c>
      <c r="W190" s="24" t="s">
        <v>69</v>
      </c>
      <c r="X190" s="24" t="s">
        <v>69</v>
      </c>
      <c r="Y190" s="24" t="s">
        <v>69</v>
      </c>
      <c r="Z190" s="24" t="s">
        <v>69</v>
      </c>
      <c r="AA190" s="22" t="s">
        <v>70</v>
      </c>
      <c r="AB190" s="22" t="s">
        <v>232</v>
      </c>
    </row>
    <row r="191" spans="1:28" x14ac:dyDescent="0.2">
      <c r="A191" s="19"/>
    </row>
    <row r="192" spans="1:28" ht="15" customHeight="1" x14ac:dyDescent="0.2">
      <c r="A192" s="25" t="s">
        <v>228</v>
      </c>
      <c r="B192" s="26" t="s">
        <v>237</v>
      </c>
      <c r="C192" s="97" t="s">
        <v>238</v>
      </c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customHeight="1" x14ac:dyDescent="0.2">
      <c r="A193" s="96"/>
      <c r="B193" s="93" t="s">
        <v>54</v>
      </c>
      <c r="C193" s="93" t="s">
        <v>55</v>
      </c>
      <c r="D193" s="93" t="s">
        <v>56</v>
      </c>
      <c r="E193" s="93" t="s">
        <v>57</v>
      </c>
      <c r="F193" s="93"/>
      <c r="G193" s="93" t="s">
        <v>58</v>
      </c>
      <c r="H193" s="93"/>
      <c r="I193" s="93" t="s">
        <v>59</v>
      </c>
      <c r="J193" s="93"/>
      <c r="K193" s="93"/>
      <c r="L193" s="93"/>
      <c r="M193" s="93"/>
      <c r="N193" s="93"/>
      <c r="O193" s="93" t="s">
        <v>60</v>
      </c>
      <c r="P193" s="93"/>
      <c r="Q193" s="93"/>
      <c r="R193" s="93"/>
      <c r="S193" s="93"/>
      <c r="T193" s="93"/>
      <c r="U193" s="93" t="s">
        <v>61</v>
      </c>
      <c r="V193" s="93"/>
      <c r="W193" s="93"/>
      <c r="X193" s="93"/>
      <c r="Y193" s="93"/>
      <c r="Z193" s="93"/>
      <c r="AA193" s="93" t="s">
        <v>62</v>
      </c>
      <c r="AB193" s="93" t="s">
        <v>63</v>
      </c>
    </row>
    <row r="194" spans="1:28" x14ac:dyDescent="0.2">
      <c r="A194" s="96"/>
      <c r="B194" s="93"/>
      <c r="C194" s="93"/>
      <c r="D194" s="93"/>
      <c r="E194" s="21" t="s">
        <v>64</v>
      </c>
      <c r="F194" s="21" t="s">
        <v>65</v>
      </c>
      <c r="G194" s="21" t="s">
        <v>64</v>
      </c>
      <c r="H194" s="21" t="s">
        <v>65</v>
      </c>
      <c r="I194" s="21">
        <v>2018</v>
      </c>
      <c r="J194" s="21">
        <v>2019</v>
      </c>
      <c r="K194" s="21">
        <v>2020</v>
      </c>
      <c r="L194" s="21">
        <v>2021</v>
      </c>
      <c r="M194" s="21">
        <v>2022</v>
      </c>
      <c r="N194" s="21">
        <v>2023</v>
      </c>
      <c r="O194" s="21">
        <v>2018</v>
      </c>
      <c r="P194" s="21">
        <v>2019</v>
      </c>
      <c r="Q194" s="21">
        <v>2020</v>
      </c>
      <c r="R194" s="21">
        <v>2021</v>
      </c>
      <c r="S194" s="21">
        <v>2022</v>
      </c>
      <c r="T194" s="21">
        <v>2023</v>
      </c>
      <c r="U194" s="21">
        <v>2018</v>
      </c>
      <c r="V194" s="21">
        <v>2019</v>
      </c>
      <c r="W194" s="21">
        <v>2020</v>
      </c>
      <c r="X194" s="21">
        <v>2021</v>
      </c>
      <c r="Y194" s="21">
        <v>2022</v>
      </c>
      <c r="Z194" s="21">
        <v>2023</v>
      </c>
      <c r="AA194" s="93"/>
      <c r="AB194" s="93"/>
    </row>
    <row r="195" spans="1:28" ht="76.5" x14ac:dyDescent="0.2">
      <c r="A195" s="19"/>
      <c r="B195" s="19" t="s">
        <v>239</v>
      </c>
      <c r="C195" s="22" t="s">
        <v>240</v>
      </c>
      <c r="D195" s="23" t="s">
        <v>76</v>
      </c>
      <c r="E195" s="24">
        <v>2016</v>
      </c>
      <c r="F195" s="24">
        <v>0</v>
      </c>
      <c r="G195" s="24">
        <v>2017</v>
      </c>
      <c r="H195" s="24">
        <v>0</v>
      </c>
      <c r="I195" s="24">
        <v>7</v>
      </c>
      <c r="J195" s="24">
        <v>14</v>
      </c>
      <c r="K195" s="24">
        <v>20</v>
      </c>
      <c r="L195" s="24">
        <v>26</v>
      </c>
      <c r="M195" s="24">
        <v>32</v>
      </c>
      <c r="N195" s="24">
        <v>32</v>
      </c>
      <c r="O195" s="24" t="s">
        <v>69</v>
      </c>
      <c r="P195" s="24" t="s">
        <v>69</v>
      </c>
      <c r="Q195" s="24" t="s">
        <v>69</v>
      </c>
      <c r="R195" s="24" t="s">
        <v>69</v>
      </c>
      <c r="S195" s="24" t="s">
        <v>69</v>
      </c>
      <c r="T195" s="24" t="s">
        <v>69</v>
      </c>
      <c r="U195" s="24" t="s">
        <v>69</v>
      </c>
      <c r="V195" s="24" t="s">
        <v>69</v>
      </c>
      <c r="W195" s="24" t="s">
        <v>69</v>
      </c>
      <c r="X195" s="24" t="s">
        <v>69</v>
      </c>
      <c r="Y195" s="24" t="s">
        <v>69</v>
      </c>
      <c r="Z195" s="24" t="s">
        <v>69</v>
      </c>
      <c r="AA195" s="22" t="s">
        <v>70</v>
      </c>
      <c r="AB195" s="22" t="s">
        <v>219</v>
      </c>
    </row>
    <row r="196" spans="1:28" x14ac:dyDescent="0.2">
      <c r="A196" s="19"/>
    </row>
    <row r="197" spans="1:28" ht="15" customHeight="1" x14ac:dyDescent="0.2">
      <c r="A197" s="25" t="s">
        <v>228</v>
      </c>
      <c r="B197" s="26" t="s">
        <v>241</v>
      </c>
      <c r="C197" s="97" t="s">
        <v>242</v>
      </c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</row>
    <row r="198" spans="1:28" ht="15" customHeight="1" x14ac:dyDescent="0.2">
      <c r="A198" s="96"/>
      <c r="B198" s="93" t="s">
        <v>54</v>
      </c>
      <c r="C198" s="93" t="s">
        <v>55</v>
      </c>
      <c r="D198" s="93" t="s">
        <v>56</v>
      </c>
      <c r="E198" s="93" t="s">
        <v>57</v>
      </c>
      <c r="F198" s="93"/>
      <c r="G198" s="93" t="s">
        <v>58</v>
      </c>
      <c r="H198" s="93"/>
      <c r="I198" s="93" t="s">
        <v>59</v>
      </c>
      <c r="J198" s="93"/>
      <c r="K198" s="93"/>
      <c r="L198" s="93"/>
      <c r="M198" s="93"/>
      <c r="N198" s="93"/>
      <c r="O198" s="93" t="s">
        <v>60</v>
      </c>
      <c r="P198" s="93"/>
      <c r="Q198" s="93"/>
      <c r="R198" s="93"/>
      <c r="S198" s="93"/>
      <c r="T198" s="93"/>
      <c r="U198" s="93" t="s">
        <v>61</v>
      </c>
      <c r="V198" s="93"/>
      <c r="W198" s="93"/>
      <c r="X198" s="93"/>
      <c r="Y198" s="93"/>
      <c r="Z198" s="93"/>
      <c r="AA198" s="93" t="s">
        <v>62</v>
      </c>
      <c r="AB198" s="93" t="s">
        <v>63</v>
      </c>
    </row>
    <row r="199" spans="1:28" x14ac:dyDescent="0.2">
      <c r="A199" s="96"/>
      <c r="B199" s="93"/>
      <c r="C199" s="93"/>
      <c r="D199" s="93"/>
      <c r="E199" s="21" t="s">
        <v>64</v>
      </c>
      <c r="F199" s="21" t="s">
        <v>65</v>
      </c>
      <c r="G199" s="21" t="s">
        <v>64</v>
      </c>
      <c r="H199" s="21" t="s">
        <v>65</v>
      </c>
      <c r="I199" s="21">
        <v>2018</v>
      </c>
      <c r="J199" s="21">
        <v>2019</v>
      </c>
      <c r="K199" s="21">
        <v>2020</v>
      </c>
      <c r="L199" s="21">
        <v>2021</v>
      </c>
      <c r="M199" s="21">
        <v>2022</v>
      </c>
      <c r="N199" s="21">
        <v>2023</v>
      </c>
      <c r="O199" s="21">
        <v>2018</v>
      </c>
      <c r="P199" s="21">
        <v>2019</v>
      </c>
      <c r="Q199" s="21">
        <v>2020</v>
      </c>
      <c r="R199" s="21">
        <v>2021</v>
      </c>
      <c r="S199" s="21">
        <v>2022</v>
      </c>
      <c r="T199" s="21">
        <v>2023</v>
      </c>
      <c r="U199" s="21">
        <v>2018</v>
      </c>
      <c r="V199" s="21">
        <v>2019</v>
      </c>
      <c r="W199" s="21">
        <v>2020</v>
      </c>
      <c r="X199" s="21">
        <v>2021</v>
      </c>
      <c r="Y199" s="21">
        <v>2022</v>
      </c>
      <c r="Z199" s="21">
        <v>2023</v>
      </c>
      <c r="AA199" s="93"/>
      <c r="AB199" s="93"/>
    </row>
    <row r="200" spans="1:28" ht="76.5" x14ac:dyDescent="0.2">
      <c r="A200" s="19"/>
      <c r="B200" s="19" t="s">
        <v>243</v>
      </c>
      <c r="C200" s="22" t="s">
        <v>244</v>
      </c>
      <c r="D200" s="23" t="s">
        <v>76</v>
      </c>
      <c r="E200" s="24">
        <v>2016</v>
      </c>
      <c r="F200" s="24">
        <v>0</v>
      </c>
      <c r="G200" s="24">
        <v>2016</v>
      </c>
      <c r="H200" s="24">
        <v>0</v>
      </c>
      <c r="I200" s="24">
        <v>25</v>
      </c>
      <c r="J200" s="24">
        <v>65</v>
      </c>
      <c r="K200" s="24">
        <v>100</v>
      </c>
      <c r="L200" s="24">
        <v>100</v>
      </c>
      <c r="M200" s="24">
        <v>100</v>
      </c>
      <c r="N200" s="24">
        <v>100</v>
      </c>
      <c r="O200" s="24" t="s">
        <v>69</v>
      </c>
      <c r="P200" s="24" t="s">
        <v>69</v>
      </c>
      <c r="Q200" s="24" t="s">
        <v>69</v>
      </c>
      <c r="R200" s="24" t="s">
        <v>69</v>
      </c>
      <c r="S200" s="24" t="s">
        <v>69</v>
      </c>
      <c r="T200" s="24" t="s">
        <v>69</v>
      </c>
      <c r="U200" s="24" t="s">
        <v>69</v>
      </c>
      <c r="V200" s="24" t="s">
        <v>69</v>
      </c>
      <c r="W200" s="24" t="s">
        <v>69</v>
      </c>
      <c r="X200" s="24" t="s">
        <v>69</v>
      </c>
      <c r="Y200" s="24" t="s">
        <v>69</v>
      </c>
      <c r="Z200" s="24" t="s">
        <v>69</v>
      </c>
      <c r="AA200" s="22" t="s">
        <v>70</v>
      </c>
      <c r="AB200" s="22" t="s">
        <v>232</v>
      </c>
    </row>
    <row r="201" spans="1:28" x14ac:dyDescent="0.2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</row>
    <row r="202" spans="1:28" x14ac:dyDescent="0.2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</row>
    <row r="203" spans="1:28" ht="15" customHeight="1" x14ac:dyDescent="0.2">
      <c r="A203" s="96" t="s">
        <v>245</v>
      </c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</row>
  </sheetData>
  <mergeCells count="452">
    <mergeCell ref="A4:AB4"/>
    <mergeCell ref="B5:D5"/>
    <mergeCell ref="B6:D6"/>
    <mergeCell ref="B7:D7"/>
    <mergeCell ref="B8:D8"/>
    <mergeCell ref="A9:AB10"/>
    <mergeCell ref="B12:AB12"/>
    <mergeCell ref="A13:A14"/>
    <mergeCell ref="B13:B14"/>
    <mergeCell ref="C13:C14"/>
    <mergeCell ref="D13:D14"/>
    <mergeCell ref="E13:F13"/>
    <mergeCell ref="G13:H13"/>
    <mergeCell ref="I13:N13"/>
    <mergeCell ref="O13:T13"/>
    <mergeCell ref="U13:Z13"/>
    <mergeCell ref="A23:A24"/>
    <mergeCell ref="B23:B24"/>
    <mergeCell ref="C23:C24"/>
    <mergeCell ref="D23:D24"/>
    <mergeCell ref="E23:F23"/>
    <mergeCell ref="AA13:AA14"/>
    <mergeCell ref="AB13:AB14"/>
    <mergeCell ref="C17:AB17"/>
    <mergeCell ref="A18:A19"/>
    <mergeCell ref="B18:B19"/>
    <mergeCell ref="C18:C19"/>
    <mergeCell ref="D18:D19"/>
    <mergeCell ref="E18:F18"/>
    <mergeCell ref="G18:H18"/>
    <mergeCell ref="I18:N18"/>
    <mergeCell ref="G23:H23"/>
    <mergeCell ref="I23:N23"/>
    <mergeCell ref="O23:T23"/>
    <mergeCell ref="U23:Z23"/>
    <mergeCell ref="AA23:AA24"/>
    <mergeCell ref="AB23:AB24"/>
    <mergeCell ref="O18:T18"/>
    <mergeCell ref="U18:Z18"/>
    <mergeCell ref="AA18:AA19"/>
    <mergeCell ref="AB18:AB19"/>
    <mergeCell ref="C22:AB22"/>
    <mergeCell ref="C27:AB27"/>
    <mergeCell ref="A28:A29"/>
    <mergeCell ref="B28:B29"/>
    <mergeCell ref="C28:C29"/>
    <mergeCell ref="D28:D29"/>
    <mergeCell ref="E28:F28"/>
    <mergeCell ref="G28:H28"/>
    <mergeCell ref="I28:N28"/>
    <mergeCell ref="O28:T28"/>
    <mergeCell ref="U28:Z28"/>
    <mergeCell ref="A38:A39"/>
    <mergeCell ref="B38:B39"/>
    <mergeCell ref="C38:C39"/>
    <mergeCell ref="D38:D39"/>
    <mergeCell ref="E38:F38"/>
    <mergeCell ref="AA28:AA29"/>
    <mergeCell ref="AB28:AB29"/>
    <mergeCell ref="C32:AB32"/>
    <mergeCell ref="A33:A34"/>
    <mergeCell ref="B33:B34"/>
    <mergeCell ref="C33:C34"/>
    <mergeCell ref="D33:D34"/>
    <mergeCell ref="E33:F33"/>
    <mergeCell ref="G33:H33"/>
    <mergeCell ref="I33:N33"/>
    <mergeCell ref="G38:H38"/>
    <mergeCell ref="I38:N38"/>
    <mergeCell ref="O38:T38"/>
    <mergeCell ref="U38:Z38"/>
    <mergeCell ref="AA38:AA39"/>
    <mergeCell ref="AB38:AB39"/>
    <mergeCell ref="O33:T33"/>
    <mergeCell ref="U33:Z33"/>
    <mergeCell ref="AA33:AA34"/>
    <mergeCell ref="AB33:AB34"/>
    <mergeCell ref="B37:AB37"/>
    <mergeCell ref="C42:AB42"/>
    <mergeCell ref="A43:A44"/>
    <mergeCell ref="B43:B44"/>
    <mergeCell ref="C43:C44"/>
    <mergeCell ref="D43:D44"/>
    <mergeCell ref="E43:F43"/>
    <mergeCell ref="G43:H43"/>
    <mergeCell ref="I43:N43"/>
    <mergeCell ref="O43:T43"/>
    <mergeCell ref="U43:Z43"/>
    <mergeCell ref="A54:A55"/>
    <mergeCell ref="B54:B55"/>
    <mergeCell ref="C54:C55"/>
    <mergeCell ref="D54:D55"/>
    <mergeCell ref="E54:F54"/>
    <mergeCell ref="AA43:AA44"/>
    <mergeCell ref="AB43:AB44"/>
    <mergeCell ref="C48:AB48"/>
    <mergeCell ref="A49:A50"/>
    <mergeCell ref="B49:B50"/>
    <mergeCell ref="C49:C50"/>
    <mergeCell ref="D49:D50"/>
    <mergeCell ref="E49:F49"/>
    <mergeCell ref="G49:H49"/>
    <mergeCell ref="I49:N49"/>
    <mergeCell ref="G54:H54"/>
    <mergeCell ref="I54:N54"/>
    <mergeCell ref="O54:T54"/>
    <mergeCell ref="U54:Z54"/>
    <mergeCell ref="AA54:AA55"/>
    <mergeCell ref="AB54:AB55"/>
    <mergeCell ref="O49:T49"/>
    <mergeCell ref="U49:Z49"/>
    <mergeCell ref="AA49:AA50"/>
    <mergeCell ref="AB49:AB50"/>
    <mergeCell ref="C53:AB53"/>
    <mergeCell ref="C61:AB61"/>
    <mergeCell ref="A62:A63"/>
    <mergeCell ref="B62:B63"/>
    <mergeCell ref="C62:C63"/>
    <mergeCell ref="D62:D63"/>
    <mergeCell ref="E62:F62"/>
    <mergeCell ref="G62:H62"/>
    <mergeCell ref="I62:N62"/>
    <mergeCell ref="O62:T62"/>
    <mergeCell ref="U62:Z62"/>
    <mergeCell ref="A73:A74"/>
    <mergeCell ref="B73:B74"/>
    <mergeCell ref="C73:C74"/>
    <mergeCell ref="D73:D74"/>
    <mergeCell ref="E73:F73"/>
    <mergeCell ref="AA62:AA63"/>
    <mergeCell ref="AB62:AB63"/>
    <mergeCell ref="C66:AB66"/>
    <mergeCell ref="A67:A68"/>
    <mergeCell ref="B67:B68"/>
    <mergeCell ref="C67:C68"/>
    <mergeCell ref="D67:D68"/>
    <mergeCell ref="E67:F67"/>
    <mergeCell ref="G67:H67"/>
    <mergeCell ref="I67:N67"/>
    <mergeCell ref="G73:H73"/>
    <mergeCell ref="I73:N73"/>
    <mergeCell ref="O73:T73"/>
    <mergeCell ref="U73:Z73"/>
    <mergeCell ref="AA73:AA74"/>
    <mergeCell ref="AB73:AB74"/>
    <mergeCell ref="O67:T67"/>
    <mergeCell ref="U67:Z67"/>
    <mergeCell ref="AA67:AA68"/>
    <mergeCell ref="AB67:AB68"/>
    <mergeCell ref="B72:AB72"/>
    <mergeCell ref="C77:AB77"/>
    <mergeCell ref="A78:A79"/>
    <mergeCell ref="B78:B79"/>
    <mergeCell ref="C78:C79"/>
    <mergeCell ref="D78:D79"/>
    <mergeCell ref="E78:F78"/>
    <mergeCell ref="G78:H78"/>
    <mergeCell ref="I78:N78"/>
    <mergeCell ref="O78:T78"/>
    <mergeCell ref="U78:Z78"/>
    <mergeCell ref="A88:A89"/>
    <mergeCell ref="B88:B89"/>
    <mergeCell ref="C88:C89"/>
    <mergeCell ref="D88:D89"/>
    <mergeCell ref="E88:F88"/>
    <mergeCell ref="AA78:AA79"/>
    <mergeCell ref="AB78:AB79"/>
    <mergeCell ref="B82:AB82"/>
    <mergeCell ref="A83:A84"/>
    <mergeCell ref="B83:B84"/>
    <mergeCell ref="C83:C84"/>
    <mergeCell ref="D83:D84"/>
    <mergeCell ref="E83:F83"/>
    <mergeCell ref="G83:H83"/>
    <mergeCell ref="I83:N83"/>
    <mergeCell ref="G88:H88"/>
    <mergeCell ref="I88:N88"/>
    <mergeCell ref="O88:T88"/>
    <mergeCell ref="U88:Z88"/>
    <mergeCell ref="AA88:AA89"/>
    <mergeCell ref="AB88:AB89"/>
    <mergeCell ref="O83:T83"/>
    <mergeCell ref="U83:Z83"/>
    <mergeCell ref="AA83:AA84"/>
    <mergeCell ref="AB83:AB84"/>
    <mergeCell ref="C87:AB87"/>
    <mergeCell ref="C92:AB92"/>
    <mergeCell ref="A93:A94"/>
    <mergeCell ref="B93:B94"/>
    <mergeCell ref="C93:C94"/>
    <mergeCell ref="D93:D94"/>
    <mergeCell ref="E93:F93"/>
    <mergeCell ref="G93:H93"/>
    <mergeCell ref="I93:N93"/>
    <mergeCell ref="O93:T93"/>
    <mergeCell ref="U93:Z93"/>
    <mergeCell ref="A103:A104"/>
    <mergeCell ref="B103:B104"/>
    <mergeCell ref="C103:C104"/>
    <mergeCell ref="D103:D104"/>
    <mergeCell ref="E103:F103"/>
    <mergeCell ref="AA93:AA94"/>
    <mergeCell ref="AB93:AB94"/>
    <mergeCell ref="C97:AB97"/>
    <mergeCell ref="A98:A99"/>
    <mergeCell ref="B98:B99"/>
    <mergeCell ref="C98:C99"/>
    <mergeCell ref="D98:D99"/>
    <mergeCell ref="E98:F98"/>
    <mergeCell ref="G98:H98"/>
    <mergeCell ref="I98:N98"/>
    <mergeCell ref="G103:H103"/>
    <mergeCell ref="I103:N103"/>
    <mergeCell ref="O103:T103"/>
    <mergeCell ref="U103:Z103"/>
    <mergeCell ref="AA103:AA104"/>
    <mergeCell ref="AB103:AB104"/>
    <mergeCell ref="O98:T98"/>
    <mergeCell ref="U98:Z98"/>
    <mergeCell ref="AA98:AA99"/>
    <mergeCell ref="AB98:AB99"/>
    <mergeCell ref="C102:AB102"/>
    <mergeCell ref="B107:AB107"/>
    <mergeCell ref="A108:A109"/>
    <mergeCell ref="B108:B109"/>
    <mergeCell ref="C108:C109"/>
    <mergeCell ref="D108:D109"/>
    <mergeCell ref="E108:F108"/>
    <mergeCell ref="G108:H108"/>
    <mergeCell ref="I108:N108"/>
    <mergeCell ref="O108:T108"/>
    <mergeCell ref="U108:Z108"/>
    <mergeCell ref="A118:A119"/>
    <mergeCell ref="B118:B119"/>
    <mergeCell ref="C118:C119"/>
    <mergeCell ref="D118:D119"/>
    <mergeCell ref="E118:F118"/>
    <mergeCell ref="AA108:AA109"/>
    <mergeCell ref="AB108:AB109"/>
    <mergeCell ref="C112:AB112"/>
    <mergeCell ref="A113:A114"/>
    <mergeCell ref="B113:B114"/>
    <mergeCell ref="C113:C114"/>
    <mergeCell ref="D113:D114"/>
    <mergeCell ref="E113:F113"/>
    <mergeCell ref="G113:H113"/>
    <mergeCell ref="I113:N113"/>
    <mergeCell ref="G118:H118"/>
    <mergeCell ref="I118:N118"/>
    <mergeCell ref="O118:T118"/>
    <mergeCell ref="U118:Z118"/>
    <mergeCell ref="AA118:AA119"/>
    <mergeCell ref="AB118:AB119"/>
    <mergeCell ref="O113:T113"/>
    <mergeCell ref="U113:Z113"/>
    <mergeCell ref="AA113:AA114"/>
    <mergeCell ref="AB113:AB114"/>
    <mergeCell ref="C117:AB117"/>
    <mergeCell ref="C122:AB122"/>
    <mergeCell ref="A123:A124"/>
    <mergeCell ref="B123:B124"/>
    <mergeCell ref="C123:C124"/>
    <mergeCell ref="D123:D124"/>
    <mergeCell ref="E123:F123"/>
    <mergeCell ref="G123:H123"/>
    <mergeCell ref="I123:N123"/>
    <mergeCell ref="O123:T123"/>
    <mergeCell ref="U123:Z123"/>
    <mergeCell ref="A133:A134"/>
    <mergeCell ref="B133:B134"/>
    <mergeCell ref="C133:C134"/>
    <mergeCell ref="D133:D134"/>
    <mergeCell ref="E133:F133"/>
    <mergeCell ref="AA123:AA124"/>
    <mergeCell ref="AB123:AB124"/>
    <mergeCell ref="C127:AB127"/>
    <mergeCell ref="A128:A129"/>
    <mergeCell ref="B128:B129"/>
    <mergeCell ref="C128:C129"/>
    <mergeCell ref="D128:D129"/>
    <mergeCell ref="E128:F128"/>
    <mergeCell ref="G128:H128"/>
    <mergeCell ref="I128:N128"/>
    <mergeCell ref="G133:H133"/>
    <mergeCell ref="I133:N133"/>
    <mergeCell ref="O133:T133"/>
    <mergeCell ref="U133:Z133"/>
    <mergeCell ref="AA133:AA134"/>
    <mergeCell ref="AB133:AB134"/>
    <mergeCell ref="O128:T128"/>
    <mergeCell ref="U128:Z128"/>
    <mergeCell ref="AA128:AA129"/>
    <mergeCell ref="AB128:AB129"/>
    <mergeCell ref="C132:AB132"/>
    <mergeCell ref="C137:AB137"/>
    <mergeCell ref="A138:A139"/>
    <mergeCell ref="B138:B139"/>
    <mergeCell ref="C138:C139"/>
    <mergeCell ref="D138:D139"/>
    <mergeCell ref="E138:F138"/>
    <mergeCell ref="G138:H138"/>
    <mergeCell ref="I138:N138"/>
    <mergeCell ref="O138:T138"/>
    <mergeCell ref="U138:Z138"/>
    <mergeCell ref="A148:A149"/>
    <mergeCell ref="B148:B149"/>
    <mergeCell ref="C148:C149"/>
    <mergeCell ref="D148:D149"/>
    <mergeCell ref="E148:F148"/>
    <mergeCell ref="AA138:AA139"/>
    <mergeCell ref="AB138:AB139"/>
    <mergeCell ref="C142:AB142"/>
    <mergeCell ref="A143:A144"/>
    <mergeCell ref="B143:B144"/>
    <mergeCell ref="C143:C144"/>
    <mergeCell ref="D143:D144"/>
    <mergeCell ref="E143:F143"/>
    <mergeCell ref="G143:H143"/>
    <mergeCell ref="I143:N143"/>
    <mergeCell ref="G148:H148"/>
    <mergeCell ref="I148:N148"/>
    <mergeCell ref="O148:T148"/>
    <mergeCell ref="U148:Z148"/>
    <mergeCell ref="AA148:AA149"/>
    <mergeCell ref="AB148:AB149"/>
    <mergeCell ref="O143:T143"/>
    <mergeCell ref="U143:Z143"/>
    <mergeCell ref="AA143:AA144"/>
    <mergeCell ref="AB143:AB144"/>
    <mergeCell ref="C147:AB147"/>
    <mergeCell ref="C152:AB152"/>
    <mergeCell ref="A153:A154"/>
    <mergeCell ref="B153:B154"/>
    <mergeCell ref="C153:C154"/>
    <mergeCell ref="D153:D154"/>
    <mergeCell ref="E153:F153"/>
    <mergeCell ref="G153:H153"/>
    <mergeCell ref="I153:N153"/>
    <mergeCell ref="O153:T153"/>
    <mergeCell ref="U153:Z153"/>
    <mergeCell ref="A163:A164"/>
    <mergeCell ref="B163:B164"/>
    <mergeCell ref="C163:C164"/>
    <mergeCell ref="D163:D164"/>
    <mergeCell ref="E163:F163"/>
    <mergeCell ref="AA153:AA154"/>
    <mergeCell ref="AB153:AB154"/>
    <mergeCell ref="B157:AB157"/>
    <mergeCell ref="A158:A159"/>
    <mergeCell ref="B158:B159"/>
    <mergeCell ref="C158:C159"/>
    <mergeCell ref="D158:D159"/>
    <mergeCell ref="E158:F158"/>
    <mergeCell ref="G158:H158"/>
    <mergeCell ref="I158:N158"/>
    <mergeCell ref="G163:H163"/>
    <mergeCell ref="I163:N163"/>
    <mergeCell ref="O163:T163"/>
    <mergeCell ref="U163:Z163"/>
    <mergeCell ref="AA163:AA164"/>
    <mergeCell ref="AB163:AB164"/>
    <mergeCell ref="O158:T158"/>
    <mergeCell ref="U158:Z158"/>
    <mergeCell ref="AA158:AA159"/>
    <mergeCell ref="AB158:AB159"/>
    <mergeCell ref="C162:AB162"/>
    <mergeCell ref="B167:AB167"/>
    <mergeCell ref="A168:A169"/>
    <mergeCell ref="B168:B169"/>
    <mergeCell ref="C168:C169"/>
    <mergeCell ref="D168:D169"/>
    <mergeCell ref="E168:F168"/>
    <mergeCell ref="G168:H168"/>
    <mergeCell ref="I168:N168"/>
    <mergeCell ref="O168:T168"/>
    <mergeCell ref="U168:Z168"/>
    <mergeCell ref="A178:A179"/>
    <mergeCell ref="B178:B179"/>
    <mergeCell ref="C178:C179"/>
    <mergeCell ref="D178:D179"/>
    <mergeCell ref="E178:F178"/>
    <mergeCell ref="AA168:AA169"/>
    <mergeCell ref="AB168:AB169"/>
    <mergeCell ref="C172:AB172"/>
    <mergeCell ref="A173:A174"/>
    <mergeCell ref="B173:B174"/>
    <mergeCell ref="C173:C174"/>
    <mergeCell ref="D173:D174"/>
    <mergeCell ref="E173:F173"/>
    <mergeCell ref="G173:H173"/>
    <mergeCell ref="I173:N173"/>
    <mergeCell ref="G178:H178"/>
    <mergeCell ref="I178:N178"/>
    <mergeCell ref="O178:T178"/>
    <mergeCell ref="U178:Z178"/>
    <mergeCell ref="AA178:AA179"/>
    <mergeCell ref="AB178:AB179"/>
    <mergeCell ref="O173:T173"/>
    <mergeCell ref="U173:Z173"/>
    <mergeCell ref="AA173:AA174"/>
    <mergeCell ref="AB173:AB174"/>
    <mergeCell ref="C177:AB177"/>
    <mergeCell ref="B182:AB182"/>
    <mergeCell ref="A183:A184"/>
    <mergeCell ref="B183:B184"/>
    <mergeCell ref="C183:C184"/>
    <mergeCell ref="D183:D184"/>
    <mergeCell ref="E183:F183"/>
    <mergeCell ref="G183:H183"/>
    <mergeCell ref="I183:N183"/>
    <mergeCell ref="O183:T183"/>
    <mergeCell ref="U183:Z183"/>
    <mergeCell ref="A193:A194"/>
    <mergeCell ref="B193:B194"/>
    <mergeCell ref="C193:C194"/>
    <mergeCell ref="D193:D194"/>
    <mergeCell ref="E193:F193"/>
    <mergeCell ref="AA183:AA184"/>
    <mergeCell ref="AB183:AB184"/>
    <mergeCell ref="C187:AB187"/>
    <mergeCell ref="A188:A189"/>
    <mergeCell ref="B188:B189"/>
    <mergeCell ref="C188:C189"/>
    <mergeCell ref="D188:D189"/>
    <mergeCell ref="E188:F188"/>
    <mergeCell ref="G188:H188"/>
    <mergeCell ref="I188:N188"/>
    <mergeCell ref="G193:H193"/>
    <mergeCell ref="I193:N193"/>
    <mergeCell ref="O193:T193"/>
    <mergeCell ref="U193:Z193"/>
    <mergeCell ref="AA193:AA194"/>
    <mergeCell ref="AB193:AB194"/>
    <mergeCell ref="O188:T188"/>
    <mergeCell ref="U188:Z188"/>
    <mergeCell ref="AA188:AA189"/>
    <mergeCell ref="AB188:AB189"/>
    <mergeCell ref="C192:AB192"/>
    <mergeCell ref="AA198:AA199"/>
    <mergeCell ref="AB198:AB199"/>
    <mergeCell ref="A201:AB202"/>
    <mergeCell ref="A203:AB203"/>
    <mergeCell ref="C197:AB197"/>
    <mergeCell ref="A198:A199"/>
    <mergeCell ref="B198:B199"/>
    <mergeCell ref="C198:C199"/>
    <mergeCell ref="D198:D199"/>
    <mergeCell ref="E198:F198"/>
    <mergeCell ref="G198:H198"/>
    <mergeCell ref="I198:N198"/>
    <mergeCell ref="O198:T198"/>
    <mergeCell ref="U198:Z1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A4EC-D5A3-4584-81DA-AC7B81182405}">
  <sheetPr>
    <tabColor rgb="FF7030A0"/>
  </sheetPr>
  <dimension ref="A1:G21"/>
  <sheetViews>
    <sheetView zoomScaleNormal="100" workbookViewId="0">
      <selection activeCell="G11" sqref="G11"/>
    </sheetView>
  </sheetViews>
  <sheetFormatPr baseColWidth="10" defaultColWidth="11.28515625" defaultRowHeight="12.75" x14ac:dyDescent="0.2"/>
  <cols>
    <col min="1" max="1" width="60" customWidth="1"/>
    <col min="2" max="4" width="11.140625" bestFit="1" customWidth="1"/>
  </cols>
  <sheetData>
    <row r="1" spans="1:7" x14ac:dyDescent="0.2">
      <c r="A1" s="12" t="s">
        <v>246</v>
      </c>
    </row>
    <row r="2" spans="1:7" x14ac:dyDescent="0.2">
      <c r="A2" s="15" t="s">
        <v>247</v>
      </c>
    </row>
    <row r="3" spans="1:7" s="29" customFormat="1" ht="28.35" customHeight="1" x14ac:dyDescent="0.2">
      <c r="A3" s="27" t="s">
        <v>248</v>
      </c>
      <c r="B3" s="28">
        <v>2019</v>
      </c>
      <c r="C3" s="28">
        <v>2020</v>
      </c>
      <c r="D3" s="28">
        <v>2021</v>
      </c>
    </row>
    <row r="4" spans="1:7" s="13" customFormat="1" x14ac:dyDescent="0.2">
      <c r="A4" s="30" t="s">
        <v>249</v>
      </c>
      <c r="B4" s="31">
        <v>50466102</v>
      </c>
      <c r="C4" s="31">
        <v>60328294</v>
      </c>
      <c r="D4" s="31">
        <f t="shared" ref="D4:D6" si="0">+C4+C4*2%</f>
        <v>61534859.880000003</v>
      </c>
    </row>
    <row r="5" spans="1:7" s="13" customFormat="1" x14ac:dyDescent="0.2">
      <c r="A5" s="30" t="s">
        <v>250</v>
      </c>
      <c r="B5" s="31">
        <v>168973404</v>
      </c>
      <c r="C5" s="31">
        <v>138809918</v>
      </c>
      <c r="D5" s="31">
        <f t="shared" si="0"/>
        <v>141586116.36000001</v>
      </c>
    </row>
    <row r="6" spans="1:7" s="13" customFormat="1" x14ac:dyDescent="0.2">
      <c r="A6" s="30" t="s">
        <v>251</v>
      </c>
      <c r="B6" s="31">
        <v>257552148</v>
      </c>
      <c r="C6" s="31">
        <v>293463579</v>
      </c>
      <c r="D6" s="31">
        <f t="shared" si="0"/>
        <v>299332850.57999998</v>
      </c>
    </row>
    <row r="7" spans="1:7" s="7" customFormat="1" ht="28.35" customHeight="1" x14ac:dyDescent="0.2">
      <c r="A7" s="32" t="s">
        <v>252</v>
      </c>
      <c r="B7" s="33">
        <f>+B4+B5+B6</f>
        <v>476991654</v>
      </c>
      <c r="C7" s="33">
        <f t="shared" ref="C7:D7" si="1">+C4+C5+C6</f>
        <v>492601791</v>
      </c>
      <c r="D7" s="33">
        <f t="shared" si="1"/>
        <v>502453826.81999999</v>
      </c>
    </row>
    <row r="9" spans="1:7" s="29" customFormat="1" ht="28.35" customHeight="1" x14ac:dyDescent="0.2">
      <c r="A9" s="27" t="s">
        <v>253</v>
      </c>
      <c r="B9" s="28">
        <v>2019</v>
      </c>
      <c r="C9" s="28" t="s">
        <v>254</v>
      </c>
      <c r="D9" s="28" t="s">
        <v>255</v>
      </c>
    </row>
    <row r="10" spans="1:7" s="13" customFormat="1" x14ac:dyDescent="0.2">
      <c r="A10" s="30" t="s">
        <v>249</v>
      </c>
      <c r="B10" s="31">
        <v>62480488</v>
      </c>
      <c r="C10" s="31">
        <v>63866210</v>
      </c>
      <c r="D10" s="31">
        <f t="shared" ref="D10:D12" si="2">+C10+C10*2%</f>
        <v>65143534.200000003</v>
      </c>
      <c r="E10" s="34"/>
      <c r="F10" s="34"/>
      <c r="G10" s="34"/>
    </row>
    <row r="11" spans="1:7" s="13" customFormat="1" x14ac:dyDescent="0.2">
      <c r="A11" s="30" t="s">
        <v>250</v>
      </c>
      <c r="B11" s="31">
        <v>183358393</v>
      </c>
      <c r="C11" s="31">
        <v>222018268</v>
      </c>
      <c r="D11" s="31">
        <f t="shared" si="2"/>
        <v>226458633.36000001</v>
      </c>
    </row>
    <row r="12" spans="1:7" s="13" customFormat="1" x14ac:dyDescent="0.2">
      <c r="A12" s="30" t="s">
        <v>251</v>
      </c>
      <c r="B12" s="31">
        <v>327509499</v>
      </c>
      <c r="C12" s="31">
        <v>339607890</v>
      </c>
      <c r="D12" s="31">
        <f t="shared" si="2"/>
        <v>346400047.80000001</v>
      </c>
      <c r="E12" s="34"/>
    </row>
    <row r="13" spans="1:7" s="7" customFormat="1" ht="28.35" customHeight="1" x14ac:dyDescent="0.2">
      <c r="A13" s="32" t="s">
        <v>256</v>
      </c>
      <c r="B13" s="33">
        <f>+B10+B11+B12</f>
        <v>573348380</v>
      </c>
      <c r="C13" s="33">
        <f t="shared" ref="C13:D13" si="3">+C10+C11+C12</f>
        <v>625492368</v>
      </c>
      <c r="D13" s="33">
        <f t="shared" si="3"/>
        <v>638002215.36000001</v>
      </c>
    </row>
    <row r="15" spans="1:7" s="29" customFormat="1" ht="28.35" customHeight="1" x14ac:dyDescent="0.2">
      <c r="A15" s="27" t="s">
        <v>257</v>
      </c>
      <c r="B15" s="28">
        <v>2019</v>
      </c>
      <c r="C15" s="28" t="s">
        <v>254</v>
      </c>
      <c r="D15" s="28" t="s">
        <v>255</v>
      </c>
    </row>
    <row r="16" spans="1:7" s="13" customFormat="1" x14ac:dyDescent="0.2">
      <c r="A16" s="30" t="s">
        <v>249</v>
      </c>
      <c r="B16" s="31">
        <v>58768429</v>
      </c>
      <c r="C16" s="31">
        <v>41384396</v>
      </c>
      <c r="D16" s="31">
        <f t="shared" ref="D16:D18" si="4">+C16+C16*2%</f>
        <v>42212083.920000002</v>
      </c>
    </row>
    <row r="17" spans="1:5" s="13" customFormat="1" x14ac:dyDescent="0.2">
      <c r="A17" s="30" t="s">
        <v>250</v>
      </c>
      <c r="B17" s="31">
        <v>151926973</v>
      </c>
      <c r="C17" s="31">
        <v>158833675</v>
      </c>
      <c r="D17" s="31">
        <f t="shared" si="4"/>
        <v>162010348.5</v>
      </c>
    </row>
    <row r="18" spans="1:5" s="13" customFormat="1" x14ac:dyDescent="0.2">
      <c r="A18" s="30" t="s">
        <v>251</v>
      </c>
      <c r="B18" s="31">
        <v>285066825</v>
      </c>
      <c r="C18" s="31">
        <v>222939425</v>
      </c>
      <c r="D18" s="31">
        <f t="shared" si="4"/>
        <v>227398213.5</v>
      </c>
      <c r="E18" s="34"/>
    </row>
    <row r="19" spans="1:5" s="7" customFormat="1" ht="28.35" customHeight="1" x14ac:dyDescent="0.2">
      <c r="A19" s="32" t="s">
        <v>258</v>
      </c>
      <c r="B19" s="33">
        <f>+B16+B17+B18</f>
        <v>495762227</v>
      </c>
      <c r="C19" s="33">
        <f t="shared" ref="C19:D19" si="5">+C16+C17+C18</f>
        <v>423157496</v>
      </c>
      <c r="D19" s="33">
        <f t="shared" si="5"/>
        <v>431620645.92000002</v>
      </c>
    </row>
    <row r="20" spans="1:5" x14ac:dyDescent="0.2">
      <c r="A20" s="35" t="s">
        <v>259</v>
      </c>
    </row>
    <row r="21" spans="1:5" x14ac:dyDescent="0.2">
      <c r="A21" s="36" t="s">
        <v>260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 xml:space="preserve">&amp;L&amp;"Arial,Negrita"&amp;14
&amp;C&amp;"Arial,Negrita"&amp;18PROYECTO DE PRESUPUESTO 2021&amp;R&amp;"Arial,Negrita"&amp;14 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A939-9320-41F1-A064-1BCBAE50E49D}">
  <sheetPr>
    <tabColor rgb="FF7030A0"/>
  </sheetPr>
  <dimension ref="A1:D278"/>
  <sheetViews>
    <sheetView topLeftCell="A64" zoomScaleNormal="100" workbookViewId="0">
      <selection activeCell="D83" sqref="D83"/>
    </sheetView>
  </sheetViews>
  <sheetFormatPr baseColWidth="10" defaultColWidth="11.28515625" defaultRowHeight="12.75" x14ac:dyDescent="0.2"/>
  <cols>
    <col min="1" max="1" width="52.140625" customWidth="1"/>
    <col min="2" max="4" width="13.140625" bestFit="1" customWidth="1"/>
  </cols>
  <sheetData>
    <row r="1" spans="1:4" x14ac:dyDescent="0.2">
      <c r="A1" s="12" t="s">
        <v>261</v>
      </c>
    </row>
    <row r="2" spans="1:4" x14ac:dyDescent="0.2">
      <c r="A2" s="15" t="s">
        <v>262</v>
      </c>
      <c r="B2" s="37" t="s">
        <v>263</v>
      </c>
      <c r="C2" s="37"/>
      <c r="D2" s="37"/>
    </row>
    <row r="3" spans="1:4" s="29" customFormat="1" ht="28.35" customHeight="1" x14ac:dyDescent="0.2">
      <c r="A3" s="27" t="s">
        <v>264</v>
      </c>
      <c r="B3" s="28">
        <v>2019</v>
      </c>
      <c r="C3" s="28">
        <v>2020</v>
      </c>
      <c r="D3" s="28">
        <v>2021</v>
      </c>
    </row>
    <row r="4" spans="1:4" s="13" customFormat="1" x14ac:dyDescent="0.2">
      <c r="A4" s="38" t="s">
        <v>265</v>
      </c>
      <c r="B4" s="39">
        <f>SUM(B5:B10)</f>
        <v>263737965</v>
      </c>
      <c r="C4" s="39">
        <f t="shared" ref="C4:D4" si="0">SUM(C5:C10)</f>
        <v>295253144</v>
      </c>
      <c r="D4" s="39">
        <f t="shared" si="0"/>
        <v>260263815</v>
      </c>
    </row>
    <row r="5" spans="1:4" s="13" customFormat="1" x14ac:dyDescent="0.2">
      <c r="A5" s="40" t="s">
        <v>266</v>
      </c>
      <c r="B5" s="41"/>
      <c r="C5" s="41"/>
      <c r="D5" s="41"/>
    </row>
    <row r="6" spans="1:4" s="13" customFormat="1" x14ac:dyDescent="0.2">
      <c r="A6" s="40" t="s">
        <v>267</v>
      </c>
      <c r="B6" s="41">
        <v>204236932</v>
      </c>
      <c r="C6" s="41">
        <v>220305743</v>
      </c>
      <c r="D6" s="41">
        <v>215535781</v>
      </c>
    </row>
    <row r="7" spans="1:4" s="13" customFormat="1" x14ac:dyDescent="0.2">
      <c r="A7" s="40" t="s">
        <v>268</v>
      </c>
      <c r="B7" s="41">
        <v>15621334</v>
      </c>
      <c r="C7" s="41">
        <v>16066624</v>
      </c>
      <c r="D7" s="41">
        <v>14979270</v>
      </c>
    </row>
    <row r="8" spans="1:4" s="13" customFormat="1" x14ac:dyDescent="0.2">
      <c r="A8" s="40" t="s">
        <v>269</v>
      </c>
      <c r="B8" s="41">
        <v>42940467</v>
      </c>
      <c r="C8" s="41">
        <v>58592351</v>
      </c>
      <c r="D8" s="41">
        <v>29381764</v>
      </c>
    </row>
    <row r="9" spans="1:4" s="13" customFormat="1" x14ac:dyDescent="0.2">
      <c r="A9" s="40" t="s">
        <v>270</v>
      </c>
      <c r="B9" s="41"/>
      <c r="C9" s="41"/>
      <c r="D9" s="41"/>
    </row>
    <row r="10" spans="1:4" s="13" customFormat="1" x14ac:dyDescent="0.2">
      <c r="A10" s="40" t="s">
        <v>271</v>
      </c>
      <c r="B10" s="41">
        <v>939232</v>
      </c>
      <c r="C10" s="41">
        <v>288426</v>
      </c>
      <c r="D10" s="41">
        <v>367000</v>
      </c>
    </row>
    <row r="11" spans="1:4" s="13" customFormat="1" x14ac:dyDescent="0.2">
      <c r="A11" s="38" t="s">
        <v>272</v>
      </c>
      <c r="B11" s="39">
        <f>SUM(B12:B15)</f>
        <v>140274152</v>
      </c>
      <c r="C11" s="39">
        <f t="shared" ref="C11:D11" si="1">SUM(C12:C15)</f>
        <v>136275258</v>
      </c>
      <c r="D11" s="39">
        <f t="shared" si="1"/>
        <v>67197100</v>
      </c>
    </row>
    <row r="12" spans="1:4" s="13" customFormat="1" x14ac:dyDescent="0.2">
      <c r="A12" s="40" t="s">
        <v>273</v>
      </c>
      <c r="B12" s="41"/>
      <c r="C12" s="41"/>
      <c r="D12" s="41"/>
    </row>
    <row r="13" spans="1:4" s="13" customFormat="1" x14ac:dyDescent="0.2">
      <c r="A13" s="40" t="s">
        <v>274</v>
      </c>
      <c r="B13" s="41"/>
      <c r="C13" s="41"/>
      <c r="D13" s="41"/>
    </row>
    <row r="14" spans="1:4" s="13" customFormat="1" x14ac:dyDescent="0.2">
      <c r="A14" s="40" t="s">
        <v>275</v>
      </c>
      <c r="B14" s="41">
        <v>140274152</v>
      </c>
      <c r="C14" s="41">
        <v>136275258</v>
      </c>
      <c r="D14" s="41">
        <v>67197100</v>
      </c>
    </row>
    <row r="15" spans="1:4" s="13" customFormat="1" x14ac:dyDescent="0.2">
      <c r="A15" s="40" t="s">
        <v>276</v>
      </c>
      <c r="B15" s="41"/>
      <c r="C15" s="41"/>
      <c r="D15" s="41"/>
    </row>
    <row r="16" spans="1:4" s="13" customFormat="1" x14ac:dyDescent="0.2">
      <c r="A16" s="38" t="s">
        <v>277</v>
      </c>
      <c r="B16" s="39">
        <f>+B17</f>
        <v>0</v>
      </c>
      <c r="C16" s="39">
        <f t="shared" ref="C16:D16" si="2">+C17</f>
        <v>0</v>
      </c>
      <c r="D16" s="39">
        <f t="shared" si="2"/>
        <v>0</v>
      </c>
    </row>
    <row r="17" spans="1:4" s="13" customFormat="1" x14ac:dyDescent="0.2">
      <c r="A17" s="40" t="s">
        <v>278</v>
      </c>
      <c r="B17" s="41"/>
      <c r="C17" s="41"/>
      <c r="D17" s="41"/>
    </row>
    <row r="18" spans="1:4" s="7" customFormat="1" ht="18" customHeight="1" x14ac:dyDescent="0.2">
      <c r="A18" s="42" t="s">
        <v>252</v>
      </c>
      <c r="B18" s="43">
        <f>+B4+B11+B16</f>
        <v>404012117</v>
      </c>
      <c r="C18" s="43">
        <f t="shared" ref="C18:D18" si="3">+C4+C11+C16</f>
        <v>431528402</v>
      </c>
      <c r="D18" s="43">
        <f t="shared" si="3"/>
        <v>327460915</v>
      </c>
    </row>
    <row r="20" spans="1:4" s="29" customFormat="1" ht="28.35" customHeight="1" x14ac:dyDescent="0.2">
      <c r="A20" s="27" t="s">
        <v>279</v>
      </c>
      <c r="B20" s="28">
        <v>2019</v>
      </c>
      <c r="C20" s="28">
        <v>2020</v>
      </c>
      <c r="D20" s="28">
        <v>2021</v>
      </c>
    </row>
    <row r="21" spans="1:4" s="13" customFormat="1" x14ac:dyDescent="0.2">
      <c r="A21" s="38" t="s">
        <v>265</v>
      </c>
      <c r="B21" s="39">
        <f>SUM(B22:B27)</f>
        <v>326463381</v>
      </c>
      <c r="C21" s="39">
        <f t="shared" ref="C21:D21" si="4">SUM(C22:C27)</f>
        <v>387282690</v>
      </c>
      <c r="D21" s="39">
        <f t="shared" si="4"/>
        <v>395028343.80000001</v>
      </c>
    </row>
    <row r="22" spans="1:4" s="13" customFormat="1" x14ac:dyDescent="0.2">
      <c r="A22" s="40" t="s">
        <v>266</v>
      </c>
      <c r="B22" s="30"/>
      <c r="C22" s="30"/>
      <c r="D22" s="30"/>
    </row>
    <row r="23" spans="1:4" s="13" customFormat="1" x14ac:dyDescent="0.2">
      <c r="A23" s="40" t="s">
        <v>267</v>
      </c>
      <c r="B23" s="31">
        <v>228823008</v>
      </c>
      <c r="C23" s="31">
        <v>241037812</v>
      </c>
      <c r="D23" s="31">
        <f>+C23+C23*2%</f>
        <v>245858568.24000001</v>
      </c>
    </row>
    <row r="24" spans="1:4" s="13" customFormat="1" x14ac:dyDescent="0.2">
      <c r="A24" s="40" t="s">
        <v>268</v>
      </c>
      <c r="B24" s="31">
        <v>16153712</v>
      </c>
      <c r="C24" s="31">
        <v>15595743</v>
      </c>
      <c r="D24" s="31">
        <f t="shared" ref="D24:D27" si="5">+C24+C24*2%</f>
        <v>15907657.859999999</v>
      </c>
    </row>
    <row r="25" spans="1:4" s="13" customFormat="1" x14ac:dyDescent="0.2">
      <c r="A25" s="40" t="s">
        <v>269</v>
      </c>
      <c r="B25" s="31">
        <v>65236974</v>
      </c>
      <c r="C25" s="31">
        <v>119711060</v>
      </c>
      <c r="D25" s="31">
        <f t="shared" si="5"/>
        <v>122105281.2</v>
      </c>
    </row>
    <row r="26" spans="1:4" s="13" customFormat="1" x14ac:dyDescent="0.2">
      <c r="A26" s="40" t="s">
        <v>270</v>
      </c>
      <c r="B26" s="31">
        <v>221950</v>
      </c>
      <c r="C26" s="31">
        <v>3915463</v>
      </c>
      <c r="D26" s="31">
        <f t="shared" si="5"/>
        <v>3993772.26</v>
      </c>
    </row>
    <row r="27" spans="1:4" s="13" customFormat="1" x14ac:dyDescent="0.2">
      <c r="A27" s="40" t="s">
        <v>271</v>
      </c>
      <c r="B27" s="31">
        <v>16027737</v>
      </c>
      <c r="C27" s="31">
        <v>7022612</v>
      </c>
      <c r="D27" s="31">
        <f t="shared" si="5"/>
        <v>7163064.2400000002</v>
      </c>
    </row>
    <row r="28" spans="1:4" s="13" customFormat="1" x14ac:dyDescent="0.2">
      <c r="A28" s="38" t="s">
        <v>272</v>
      </c>
      <c r="B28" s="39">
        <f>SUM(B29:B32)</f>
        <v>139000963</v>
      </c>
      <c r="C28" s="39">
        <f t="shared" ref="C28:D28" si="6">SUM(C29:C32)</f>
        <v>145103077</v>
      </c>
      <c r="D28" s="39">
        <f t="shared" si="6"/>
        <v>148005138.53999999</v>
      </c>
    </row>
    <row r="29" spans="1:4" s="13" customFormat="1" x14ac:dyDescent="0.2">
      <c r="A29" s="40" t="s">
        <v>273</v>
      </c>
      <c r="B29" s="30"/>
      <c r="C29" s="30"/>
      <c r="D29" s="30"/>
    </row>
    <row r="30" spans="1:4" s="13" customFormat="1" x14ac:dyDescent="0.2">
      <c r="A30" s="40" t="s">
        <v>274</v>
      </c>
      <c r="B30" s="30"/>
      <c r="C30" s="30"/>
      <c r="D30" s="30"/>
    </row>
    <row r="31" spans="1:4" s="13" customFormat="1" x14ac:dyDescent="0.2">
      <c r="A31" s="40" t="s">
        <v>275</v>
      </c>
      <c r="B31" s="31">
        <v>139000963</v>
      </c>
      <c r="C31" s="31">
        <v>145103077</v>
      </c>
      <c r="D31" s="31">
        <f>+C31+C31*2%</f>
        <v>148005138.53999999</v>
      </c>
    </row>
    <row r="32" spans="1:4" s="13" customFormat="1" x14ac:dyDescent="0.2">
      <c r="A32" s="40" t="s">
        <v>276</v>
      </c>
      <c r="B32" s="30"/>
      <c r="C32" s="30"/>
      <c r="D32" s="30"/>
    </row>
    <row r="33" spans="1:4" s="13" customFormat="1" x14ac:dyDescent="0.2">
      <c r="A33" s="38" t="s">
        <v>277</v>
      </c>
      <c r="B33" s="39">
        <f>+B34</f>
        <v>0</v>
      </c>
      <c r="C33" s="39">
        <f t="shared" ref="C33:D33" si="7">+C34</f>
        <v>0</v>
      </c>
      <c r="D33" s="39">
        <f t="shared" si="7"/>
        <v>0</v>
      </c>
    </row>
    <row r="34" spans="1:4" s="13" customFormat="1" x14ac:dyDescent="0.2">
      <c r="A34" s="40" t="s">
        <v>278</v>
      </c>
      <c r="B34" s="30"/>
      <c r="C34" s="30"/>
      <c r="D34" s="30"/>
    </row>
    <row r="35" spans="1:4" s="7" customFormat="1" ht="18" customHeight="1" x14ac:dyDescent="0.2">
      <c r="A35" s="42" t="s">
        <v>256</v>
      </c>
      <c r="B35" s="43">
        <f>+B21+B28+B33</f>
        <v>465464344</v>
      </c>
      <c r="C35" s="43">
        <f t="shared" ref="C35:D35" si="8">+C21+C28+C33</f>
        <v>532385767</v>
      </c>
      <c r="D35" s="43">
        <f t="shared" si="8"/>
        <v>543033482.34000003</v>
      </c>
    </row>
    <row r="37" spans="1:4" s="29" customFormat="1" ht="28.35" customHeight="1" x14ac:dyDescent="0.2">
      <c r="A37" s="27" t="s">
        <v>280</v>
      </c>
      <c r="B37" s="28">
        <v>2019</v>
      </c>
      <c r="C37" s="28">
        <v>2020</v>
      </c>
      <c r="D37" s="28">
        <v>2021</v>
      </c>
    </row>
    <row r="38" spans="1:4" s="13" customFormat="1" x14ac:dyDescent="0.2">
      <c r="A38" s="38" t="s">
        <v>265</v>
      </c>
      <c r="B38" s="39">
        <f>SUM(B39:B44)</f>
        <v>314126547</v>
      </c>
      <c r="C38" s="39">
        <f t="shared" ref="C38:D38" si="9">SUM(C39:C44)</f>
        <v>262662099</v>
      </c>
      <c r="D38" s="39">
        <f t="shared" si="9"/>
        <v>267915340.97999996</v>
      </c>
    </row>
    <row r="39" spans="1:4" s="13" customFormat="1" x14ac:dyDescent="0.2">
      <c r="A39" s="40" t="s">
        <v>266</v>
      </c>
      <c r="B39" s="30"/>
      <c r="C39" s="30"/>
      <c r="D39" s="30"/>
    </row>
    <row r="40" spans="1:4" s="13" customFormat="1" x14ac:dyDescent="0.2">
      <c r="A40" s="40" t="s">
        <v>267</v>
      </c>
      <c r="B40" s="31">
        <v>227750980</v>
      </c>
      <c r="C40" s="31">
        <v>185836903</v>
      </c>
      <c r="D40" s="31">
        <f t="shared" ref="D40:D44" si="10">+C40+C40*2%</f>
        <v>189553641.06</v>
      </c>
    </row>
    <row r="41" spans="1:4" s="13" customFormat="1" x14ac:dyDescent="0.2">
      <c r="A41" s="40" t="s">
        <v>268</v>
      </c>
      <c r="B41" s="31">
        <v>15997223</v>
      </c>
      <c r="C41" s="31">
        <v>11993602</v>
      </c>
      <c r="D41" s="31">
        <f t="shared" si="10"/>
        <v>12233474.039999999</v>
      </c>
    </row>
    <row r="42" spans="1:4" s="13" customFormat="1" x14ac:dyDescent="0.2">
      <c r="A42" s="40" t="s">
        <v>269</v>
      </c>
      <c r="B42" s="31">
        <v>54207933</v>
      </c>
      <c r="C42" s="31">
        <v>55613674</v>
      </c>
      <c r="D42" s="31">
        <f t="shared" si="10"/>
        <v>56725947.479999997</v>
      </c>
    </row>
    <row r="43" spans="1:4" s="13" customFormat="1" x14ac:dyDescent="0.2">
      <c r="A43" s="40" t="s">
        <v>270</v>
      </c>
      <c r="B43" s="31">
        <v>221950</v>
      </c>
      <c r="C43" s="31">
        <v>3915463</v>
      </c>
      <c r="D43" s="31">
        <f t="shared" si="10"/>
        <v>3993772.26</v>
      </c>
    </row>
    <row r="44" spans="1:4" s="13" customFormat="1" x14ac:dyDescent="0.2">
      <c r="A44" s="40" t="s">
        <v>271</v>
      </c>
      <c r="B44" s="31">
        <v>15948461</v>
      </c>
      <c r="C44" s="30">
        <v>5302457</v>
      </c>
      <c r="D44" s="31">
        <f t="shared" si="10"/>
        <v>5408506.1399999997</v>
      </c>
    </row>
    <row r="45" spans="1:4" s="13" customFormat="1" x14ac:dyDescent="0.2">
      <c r="A45" s="38" t="s">
        <v>272</v>
      </c>
      <c r="B45" s="39">
        <f>SUM(B46:B49)</f>
        <v>108036472</v>
      </c>
      <c r="C45" s="39">
        <f t="shared" ref="C45:D45" si="11">SUM(C46:C49)</f>
        <v>64102217</v>
      </c>
      <c r="D45" s="39">
        <f t="shared" si="11"/>
        <v>65384261.340000004</v>
      </c>
    </row>
    <row r="46" spans="1:4" s="13" customFormat="1" x14ac:dyDescent="0.2">
      <c r="A46" s="40" t="s">
        <v>273</v>
      </c>
      <c r="B46" s="30"/>
      <c r="C46" s="30"/>
      <c r="D46" s="30"/>
    </row>
    <row r="47" spans="1:4" s="13" customFormat="1" x14ac:dyDescent="0.2">
      <c r="A47" s="40" t="s">
        <v>274</v>
      </c>
      <c r="B47" s="30"/>
      <c r="C47" s="30"/>
      <c r="D47" s="30"/>
    </row>
    <row r="48" spans="1:4" s="13" customFormat="1" x14ac:dyDescent="0.2">
      <c r="A48" s="40" t="s">
        <v>275</v>
      </c>
      <c r="B48" s="31">
        <v>108036472</v>
      </c>
      <c r="C48" s="31">
        <v>64102217</v>
      </c>
      <c r="D48" s="31">
        <f t="shared" ref="D48" si="12">+C48+C48*2%</f>
        <v>65384261.340000004</v>
      </c>
    </row>
    <row r="49" spans="1:4" s="13" customFormat="1" x14ac:dyDescent="0.2">
      <c r="A49" s="40" t="s">
        <v>276</v>
      </c>
      <c r="B49" s="30"/>
      <c r="C49" s="30"/>
      <c r="D49" s="30"/>
    </row>
    <row r="50" spans="1:4" s="13" customFormat="1" x14ac:dyDescent="0.2">
      <c r="A50" s="38" t="s">
        <v>277</v>
      </c>
      <c r="B50" s="39">
        <f>+B51</f>
        <v>0</v>
      </c>
      <c r="C50" s="39">
        <f t="shared" ref="C50:D50" si="13">+C51</f>
        <v>0</v>
      </c>
      <c r="D50" s="39">
        <f t="shared" si="13"/>
        <v>0</v>
      </c>
    </row>
    <row r="51" spans="1:4" s="13" customFormat="1" x14ac:dyDescent="0.2">
      <c r="A51" s="40" t="s">
        <v>278</v>
      </c>
      <c r="B51" s="30"/>
      <c r="C51" s="30"/>
      <c r="D51" s="30"/>
    </row>
    <row r="52" spans="1:4" s="7" customFormat="1" ht="18" customHeight="1" x14ac:dyDescent="0.2">
      <c r="A52" s="44" t="s">
        <v>258</v>
      </c>
      <c r="B52" s="43">
        <f>+B38+B45+B50</f>
        <v>422163019</v>
      </c>
      <c r="C52" s="43">
        <f t="shared" ref="C52:D52" si="14">+C38+C45+C50</f>
        <v>326764316</v>
      </c>
      <c r="D52" s="43">
        <f t="shared" si="14"/>
        <v>333299602.31999993</v>
      </c>
    </row>
    <row r="53" spans="1:4" x14ac:dyDescent="0.2">
      <c r="A53" s="35" t="s">
        <v>259</v>
      </c>
    </row>
    <row r="54" spans="1:4" x14ac:dyDescent="0.2">
      <c r="A54" s="36" t="s">
        <v>260</v>
      </c>
    </row>
    <row r="57" spans="1:4" x14ac:dyDescent="0.2">
      <c r="A57" s="12" t="s">
        <v>261</v>
      </c>
    </row>
    <row r="58" spans="1:4" x14ac:dyDescent="0.2">
      <c r="A58" s="15" t="s">
        <v>262</v>
      </c>
      <c r="B58" s="37" t="s">
        <v>281</v>
      </c>
      <c r="C58" s="37"/>
      <c r="D58" s="37"/>
    </row>
    <row r="59" spans="1:4" ht="25.5" x14ac:dyDescent="0.2">
      <c r="A59" s="27" t="s">
        <v>264</v>
      </c>
      <c r="B59" s="28">
        <v>2019</v>
      </c>
      <c r="C59" s="28">
        <v>2020</v>
      </c>
      <c r="D59" s="28">
        <v>2021</v>
      </c>
    </row>
    <row r="60" spans="1:4" x14ac:dyDescent="0.2">
      <c r="A60" s="38" t="s">
        <v>265</v>
      </c>
      <c r="B60" s="39">
        <f>SUM(B61:B66)</f>
        <v>10236379</v>
      </c>
      <c r="C60" s="39">
        <f t="shared" ref="C60:D60" si="15">SUM(C61:C66)</f>
        <v>9156778</v>
      </c>
      <c r="D60" s="39">
        <f t="shared" si="15"/>
        <v>6432856</v>
      </c>
    </row>
    <row r="61" spans="1:4" x14ac:dyDescent="0.2">
      <c r="A61" s="40" t="s">
        <v>266</v>
      </c>
      <c r="B61" s="41"/>
      <c r="C61" s="41"/>
      <c r="D61" s="41"/>
    </row>
    <row r="62" spans="1:4" x14ac:dyDescent="0.2">
      <c r="A62" s="40" t="s">
        <v>267</v>
      </c>
      <c r="B62" s="41"/>
      <c r="C62" s="41"/>
      <c r="D62" s="41"/>
    </row>
    <row r="63" spans="1:4" x14ac:dyDescent="0.2">
      <c r="A63" s="40" t="s">
        <v>268</v>
      </c>
      <c r="B63" s="41"/>
      <c r="C63" s="41"/>
      <c r="D63" s="41"/>
    </row>
    <row r="64" spans="1:4" x14ac:dyDescent="0.2">
      <c r="A64" s="40" t="s">
        <v>269</v>
      </c>
      <c r="B64" s="41">
        <v>9641587</v>
      </c>
      <c r="C64" s="41">
        <v>8592244</v>
      </c>
      <c r="D64" s="41">
        <v>6287922</v>
      </c>
    </row>
    <row r="65" spans="1:4" x14ac:dyDescent="0.2">
      <c r="A65" s="40" t="s">
        <v>270</v>
      </c>
      <c r="B65" s="41"/>
      <c r="C65" s="41"/>
      <c r="D65" s="41"/>
    </row>
    <row r="66" spans="1:4" x14ac:dyDescent="0.2">
      <c r="A66" s="40" t="s">
        <v>271</v>
      </c>
      <c r="B66" s="41">
        <v>594792</v>
      </c>
      <c r="C66" s="41">
        <v>564534</v>
      </c>
      <c r="D66" s="41">
        <v>144934</v>
      </c>
    </row>
    <row r="67" spans="1:4" x14ac:dyDescent="0.2">
      <c r="A67" s="38" t="s">
        <v>272</v>
      </c>
      <c r="B67" s="39">
        <f>SUM(B68:B71)</f>
        <v>4602615</v>
      </c>
      <c r="C67" s="39">
        <f t="shared" ref="C67:D67" si="16">SUM(C68:C71)</f>
        <v>2111962</v>
      </c>
      <c r="D67" s="39">
        <f t="shared" si="16"/>
        <v>0</v>
      </c>
    </row>
    <row r="68" spans="1:4" x14ac:dyDescent="0.2">
      <c r="A68" s="40" t="s">
        <v>273</v>
      </c>
      <c r="B68" s="41"/>
      <c r="C68" s="41"/>
      <c r="D68" s="41"/>
    </row>
    <row r="69" spans="1:4" x14ac:dyDescent="0.2">
      <c r="A69" s="40" t="s">
        <v>274</v>
      </c>
      <c r="B69" s="41"/>
      <c r="C69" s="41"/>
      <c r="D69" s="41"/>
    </row>
    <row r="70" spans="1:4" x14ac:dyDescent="0.2">
      <c r="A70" s="40" t="s">
        <v>275</v>
      </c>
      <c r="B70" s="41">
        <v>4602615</v>
      </c>
      <c r="C70" s="41">
        <v>2111962</v>
      </c>
      <c r="D70" s="41"/>
    </row>
    <row r="71" spans="1:4" x14ac:dyDescent="0.2">
      <c r="A71" s="40" t="s">
        <v>276</v>
      </c>
      <c r="B71" s="41"/>
      <c r="C71" s="41"/>
      <c r="D71" s="41"/>
    </row>
    <row r="72" spans="1:4" x14ac:dyDescent="0.2">
      <c r="A72" s="38" t="s">
        <v>277</v>
      </c>
      <c r="B72" s="39">
        <f>+B73</f>
        <v>0</v>
      </c>
      <c r="C72" s="39">
        <f t="shared" ref="C72:D72" si="17">+C73</f>
        <v>0</v>
      </c>
      <c r="D72" s="39">
        <f t="shared" si="17"/>
        <v>0</v>
      </c>
    </row>
    <row r="73" spans="1:4" x14ac:dyDescent="0.2">
      <c r="A73" s="40" t="s">
        <v>278</v>
      </c>
      <c r="B73" s="41"/>
      <c r="C73" s="41"/>
      <c r="D73" s="41"/>
    </row>
    <row r="74" spans="1:4" x14ac:dyDescent="0.2">
      <c r="A74" s="42" t="s">
        <v>252</v>
      </c>
      <c r="B74" s="43">
        <f>+B60+B67+B72</f>
        <v>14838994</v>
      </c>
      <c r="C74" s="43">
        <f t="shared" ref="C74:D74" si="18">+C60+C67+C72</f>
        <v>11268740</v>
      </c>
      <c r="D74" s="43">
        <f t="shared" si="18"/>
        <v>6432856</v>
      </c>
    </row>
    <row r="76" spans="1:4" ht="25.5" x14ac:dyDescent="0.2">
      <c r="A76" s="27" t="s">
        <v>279</v>
      </c>
      <c r="B76" s="28">
        <v>2019</v>
      </c>
      <c r="C76" s="28">
        <v>2020</v>
      </c>
      <c r="D76" s="28">
        <v>2021</v>
      </c>
    </row>
    <row r="77" spans="1:4" x14ac:dyDescent="0.2">
      <c r="A77" s="38" t="s">
        <v>265</v>
      </c>
      <c r="B77" s="39">
        <f>SUM(B78:B83)</f>
        <v>11959848</v>
      </c>
      <c r="C77" s="39">
        <f t="shared" ref="C77:D77" si="19">SUM(C78:C83)</f>
        <v>9398874</v>
      </c>
      <c r="D77" s="39">
        <f t="shared" si="19"/>
        <v>9583791.4800000004</v>
      </c>
    </row>
    <row r="78" spans="1:4" x14ac:dyDescent="0.2">
      <c r="A78" s="40" t="s">
        <v>266</v>
      </c>
      <c r="B78" s="30"/>
      <c r="C78" s="30"/>
      <c r="D78" s="30"/>
    </row>
    <row r="79" spans="1:4" x14ac:dyDescent="0.2">
      <c r="A79" s="40" t="s">
        <v>267</v>
      </c>
      <c r="B79" s="30"/>
      <c r="C79" s="30"/>
      <c r="D79" s="30"/>
    </row>
    <row r="80" spans="1:4" x14ac:dyDescent="0.2">
      <c r="A80" s="40" t="s">
        <v>268</v>
      </c>
      <c r="B80" s="30"/>
      <c r="C80" s="31">
        <v>3000</v>
      </c>
      <c r="D80" s="30"/>
    </row>
    <row r="81" spans="1:4" x14ac:dyDescent="0.2">
      <c r="A81" s="40" t="s">
        <v>269</v>
      </c>
      <c r="B81" s="31">
        <v>11185423</v>
      </c>
      <c r="C81" s="31">
        <v>8881340</v>
      </c>
      <c r="D81" s="31">
        <f t="shared" ref="D81" si="20">+C81+C81*2%</f>
        <v>9058966.8000000007</v>
      </c>
    </row>
    <row r="82" spans="1:4" x14ac:dyDescent="0.2">
      <c r="A82" s="40" t="s">
        <v>270</v>
      </c>
      <c r="B82" s="31">
        <v>58458</v>
      </c>
      <c r="C82" s="30"/>
      <c r="D82" s="30"/>
    </row>
    <row r="83" spans="1:4" x14ac:dyDescent="0.2">
      <c r="A83" s="40" t="s">
        <v>271</v>
      </c>
      <c r="B83" s="31">
        <v>715967</v>
      </c>
      <c r="C83" s="31">
        <v>514534</v>
      </c>
      <c r="D83" s="31">
        <f t="shared" ref="D83" si="21">+C83+C83*2%</f>
        <v>524824.68000000005</v>
      </c>
    </row>
    <row r="84" spans="1:4" x14ac:dyDescent="0.2">
      <c r="A84" s="38" t="s">
        <v>272</v>
      </c>
      <c r="B84" s="39">
        <f>SUM(B85:B88)</f>
        <v>4793189</v>
      </c>
      <c r="C84" s="39">
        <f t="shared" ref="C84:D84" si="22">SUM(C85:C88)</f>
        <v>3241826</v>
      </c>
      <c r="D84" s="39">
        <f t="shared" si="22"/>
        <v>3306662.52</v>
      </c>
    </row>
    <row r="85" spans="1:4" x14ac:dyDescent="0.2">
      <c r="A85" s="40" t="s">
        <v>273</v>
      </c>
      <c r="B85" s="30"/>
      <c r="C85" s="30"/>
      <c r="D85" s="30"/>
    </row>
    <row r="86" spans="1:4" x14ac:dyDescent="0.2">
      <c r="A86" s="40" t="s">
        <v>274</v>
      </c>
      <c r="B86" s="30"/>
      <c r="C86" s="30"/>
      <c r="D86" s="30"/>
    </row>
    <row r="87" spans="1:4" x14ac:dyDescent="0.2">
      <c r="A87" s="40" t="s">
        <v>275</v>
      </c>
      <c r="B87" s="31">
        <v>4793189</v>
      </c>
      <c r="C87" s="31">
        <v>3241826</v>
      </c>
      <c r="D87" s="31">
        <f t="shared" ref="D87" si="23">+C87+C87*2%</f>
        <v>3306662.52</v>
      </c>
    </row>
    <row r="88" spans="1:4" x14ac:dyDescent="0.2">
      <c r="A88" s="40" t="s">
        <v>276</v>
      </c>
      <c r="B88" s="30"/>
      <c r="C88" s="30"/>
      <c r="D88" s="30"/>
    </row>
    <row r="89" spans="1:4" x14ac:dyDescent="0.2">
      <c r="A89" s="38" t="s">
        <v>277</v>
      </c>
      <c r="B89" s="39">
        <f>+B90</f>
        <v>0</v>
      </c>
      <c r="C89" s="39">
        <f t="shared" ref="C89:D89" si="24">+C90</f>
        <v>0</v>
      </c>
      <c r="D89" s="39">
        <f t="shared" si="24"/>
        <v>0</v>
      </c>
    </row>
    <row r="90" spans="1:4" x14ac:dyDescent="0.2">
      <c r="A90" s="40" t="s">
        <v>278</v>
      </c>
      <c r="B90" s="30"/>
      <c r="C90" s="30"/>
      <c r="D90" s="30"/>
    </row>
    <row r="91" spans="1:4" x14ac:dyDescent="0.2">
      <c r="A91" s="42" t="s">
        <v>256</v>
      </c>
      <c r="B91" s="43">
        <f>+B77+B84+B89</f>
        <v>16753037</v>
      </c>
      <c r="C91" s="43">
        <f t="shared" ref="C91:D91" si="25">+C77+C84+C89</f>
        <v>12640700</v>
      </c>
      <c r="D91" s="43">
        <f t="shared" si="25"/>
        <v>12890454</v>
      </c>
    </row>
    <row r="93" spans="1:4" ht="25.5" x14ac:dyDescent="0.2">
      <c r="A93" s="27" t="s">
        <v>280</v>
      </c>
      <c r="B93" s="28">
        <v>2019</v>
      </c>
      <c r="C93" s="28">
        <v>2020</v>
      </c>
      <c r="D93" s="28">
        <v>2021</v>
      </c>
    </row>
    <row r="94" spans="1:4" x14ac:dyDescent="0.2">
      <c r="A94" s="38" t="s">
        <v>265</v>
      </c>
      <c r="B94" s="39">
        <f>SUM(B95:B100)</f>
        <v>8676940</v>
      </c>
      <c r="C94" s="39">
        <f t="shared" ref="C94:D94" si="26">SUM(C95:C100)</f>
        <v>3240904</v>
      </c>
      <c r="D94" s="39">
        <f t="shared" si="26"/>
        <v>3305722.08</v>
      </c>
    </row>
    <row r="95" spans="1:4" x14ac:dyDescent="0.2">
      <c r="A95" s="40" t="s">
        <v>266</v>
      </c>
      <c r="B95" s="30"/>
      <c r="C95" s="30"/>
      <c r="D95" s="30"/>
    </row>
    <row r="96" spans="1:4" x14ac:dyDescent="0.2">
      <c r="A96" s="40" t="s">
        <v>267</v>
      </c>
      <c r="B96" s="30"/>
      <c r="C96" s="30"/>
      <c r="D96" s="30"/>
    </row>
    <row r="97" spans="1:4" x14ac:dyDescent="0.2">
      <c r="A97" s="40" t="s">
        <v>268</v>
      </c>
      <c r="B97" s="30"/>
      <c r="C97" s="30"/>
      <c r="D97" s="30"/>
    </row>
    <row r="98" spans="1:4" x14ac:dyDescent="0.2">
      <c r="A98" s="40" t="s">
        <v>269</v>
      </c>
      <c r="B98" s="31">
        <v>8009073</v>
      </c>
      <c r="C98" s="31">
        <v>3026372</v>
      </c>
      <c r="D98" s="31">
        <f t="shared" ref="D98" si="27">+C98+C98*2%</f>
        <v>3086899.44</v>
      </c>
    </row>
    <row r="99" spans="1:4" x14ac:dyDescent="0.2">
      <c r="A99" s="40" t="s">
        <v>270</v>
      </c>
      <c r="B99" s="31">
        <v>58457</v>
      </c>
      <c r="C99" s="30"/>
      <c r="D99" s="30"/>
    </row>
    <row r="100" spans="1:4" x14ac:dyDescent="0.2">
      <c r="A100" s="40" t="s">
        <v>271</v>
      </c>
      <c r="B100" s="31">
        <v>609410</v>
      </c>
      <c r="C100" s="31">
        <v>214532</v>
      </c>
      <c r="D100" s="31">
        <f t="shared" ref="D100" si="28">+C100+C100*2%</f>
        <v>218822.64</v>
      </c>
    </row>
    <row r="101" spans="1:4" x14ac:dyDescent="0.2">
      <c r="A101" s="38" t="s">
        <v>272</v>
      </c>
      <c r="B101" s="39">
        <f>SUM(B102:B105)</f>
        <v>156925</v>
      </c>
      <c r="C101" s="39">
        <f t="shared" ref="C101:D101" si="29">SUM(C102:C105)</f>
        <v>1864705</v>
      </c>
      <c r="D101" s="39">
        <f t="shared" si="29"/>
        <v>1901999.1</v>
      </c>
    </row>
    <row r="102" spans="1:4" x14ac:dyDescent="0.2">
      <c r="A102" s="40" t="s">
        <v>273</v>
      </c>
      <c r="B102" s="30"/>
      <c r="C102" s="30"/>
      <c r="D102" s="30"/>
    </row>
    <row r="103" spans="1:4" x14ac:dyDescent="0.2">
      <c r="A103" s="40" t="s">
        <v>274</v>
      </c>
      <c r="B103" s="30"/>
      <c r="C103" s="30"/>
      <c r="D103" s="30"/>
    </row>
    <row r="104" spans="1:4" x14ac:dyDescent="0.2">
      <c r="A104" s="40" t="s">
        <v>275</v>
      </c>
      <c r="B104" s="31">
        <v>156925</v>
      </c>
      <c r="C104" s="31">
        <v>1864705</v>
      </c>
      <c r="D104" s="31">
        <f t="shared" ref="D104" si="30">+C104+C104*2%</f>
        <v>1901999.1</v>
      </c>
    </row>
    <row r="105" spans="1:4" x14ac:dyDescent="0.2">
      <c r="A105" s="40" t="s">
        <v>276</v>
      </c>
      <c r="B105" s="30"/>
      <c r="C105" s="30"/>
      <c r="D105" s="30"/>
    </row>
    <row r="106" spans="1:4" x14ac:dyDescent="0.2">
      <c r="A106" s="38" t="s">
        <v>277</v>
      </c>
      <c r="B106" s="39">
        <f>+B107</f>
        <v>0</v>
      </c>
      <c r="C106" s="39">
        <f t="shared" ref="C106:D106" si="31">+C107</f>
        <v>0</v>
      </c>
      <c r="D106" s="39">
        <f t="shared" si="31"/>
        <v>0</v>
      </c>
    </row>
    <row r="107" spans="1:4" x14ac:dyDescent="0.2">
      <c r="A107" s="40" t="s">
        <v>278</v>
      </c>
      <c r="B107" s="30"/>
      <c r="C107" s="30"/>
      <c r="D107" s="30"/>
    </row>
    <row r="108" spans="1:4" x14ac:dyDescent="0.2">
      <c r="A108" s="44" t="s">
        <v>258</v>
      </c>
      <c r="B108" s="43">
        <f>+B94+B101+B106</f>
        <v>8833865</v>
      </c>
      <c r="C108" s="43">
        <f t="shared" ref="C108:D108" si="32">+C94+C101+C106</f>
        <v>5105609</v>
      </c>
      <c r="D108" s="43">
        <f t="shared" si="32"/>
        <v>5207721.18</v>
      </c>
    </row>
    <row r="109" spans="1:4" x14ac:dyDescent="0.2">
      <c r="A109" s="35" t="s">
        <v>259</v>
      </c>
    </row>
    <row r="110" spans="1:4" x14ac:dyDescent="0.2">
      <c r="A110" s="36" t="s">
        <v>260</v>
      </c>
    </row>
    <row r="113" spans="1:4" x14ac:dyDescent="0.2">
      <c r="A113" s="12" t="s">
        <v>261</v>
      </c>
    </row>
    <row r="114" spans="1:4" x14ac:dyDescent="0.2">
      <c r="A114" s="15" t="s">
        <v>262</v>
      </c>
      <c r="B114" s="37" t="s">
        <v>282</v>
      </c>
      <c r="C114" s="37"/>
      <c r="D114" s="37"/>
    </row>
    <row r="115" spans="1:4" ht="25.5" x14ac:dyDescent="0.2">
      <c r="A115" s="27" t="s">
        <v>264</v>
      </c>
      <c r="B115" s="28">
        <v>2019</v>
      </c>
      <c r="C115" s="28">
        <v>2020</v>
      </c>
      <c r="D115" s="28">
        <v>2021</v>
      </c>
    </row>
    <row r="116" spans="1:4" x14ac:dyDescent="0.2">
      <c r="A116" s="38" t="s">
        <v>265</v>
      </c>
      <c r="B116" s="39">
        <f>SUM(B117:B122)</f>
        <v>0</v>
      </c>
      <c r="C116" s="39">
        <f t="shared" ref="C116:D116" si="33">SUM(C117:C122)</f>
        <v>0</v>
      </c>
      <c r="D116" s="39">
        <f t="shared" si="33"/>
        <v>0</v>
      </c>
    </row>
    <row r="117" spans="1:4" x14ac:dyDescent="0.2">
      <c r="A117" s="40" t="s">
        <v>266</v>
      </c>
      <c r="B117" s="41"/>
      <c r="C117" s="41"/>
      <c r="D117" s="41"/>
    </row>
    <row r="118" spans="1:4" x14ac:dyDescent="0.2">
      <c r="A118" s="40" t="s">
        <v>267</v>
      </c>
      <c r="B118" s="41"/>
      <c r="C118" s="41"/>
      <c r="D118" s="41"/>
    </row>
    <row r="119" spans="1:4" x14ac:dyDescent="0.2">
      <c r="A119" s="40" t="s">
        <v>268</v>
      </c>
      <c r="B119" s="41"/>
      <c r="C119" s="41"/>
      <c r="D119" s="41"/>
    </row>
    <row r="120" spans="1:4" x14ac:dyDescent="0.2">
      <c r="A120" s="40" t="s">
        <v>269</v>
      </c>
      <c r="B120" s="41"/>
      <c r="C120" s="41"/>
      <c r="D120" s="41"/>
    </row>
    <row r="121" spans="1:4" x14ac:dyDescent="0.2">
      <c r="A121" s="40" t="s">
        <v>270</v>
      </c>
      <c r="B121" s="41"/>
      <c r="C121" s="41"/>
      <c r="D121" s="41"/>
    </row>
    <row r="122" spans="1:4" x14ac:dyDescent="0.2">
      <c r="A122" s="40" t="s">
        <v>271</v>
      </c>
      <c r="B122" s="41"/>
      <c r="C122" s="41"/>
      <c r="D122" s="41"/>
    </row>
    <row r="123" spans="1:4" x14ac:dyDescent="0.2">
      <c r="A123" s="38" t="s">
        <v>272</v>
      </c>
      <c r="B123" s="39">
        <f>SUM(B124:B127)</f>
        <v>0</v>
      </c>
      <c r="C123" s="39">
        <f t="shared" ref="C123:D123" si="34">SUM(C124:C127)</f>
        <v>0</v>
      </c>
      <c r="D123" s="39">
        <f t="shared" si="34"/>
        <v>6263727</v>
      </c>
    </row>
    <row r="124" spans="1:4" x14ac:dyDescent="0.2">
      <c r="A124" s="40" t="s">
        <v>273</v>
      </c>
      <c r="B124" s="41"/>
      <c r="C124" s="41"/>
      <c r="D124" s="41"/>
    </row>
    <row r="125" spans="1:4" x14ac:dyDescent="0.2">
      <c r="A125" s="40" t="s">
        <v>274</v>
      </c>
      <c r="B125" s="41"/>
      <c r="C125" s="41"/>
      <c r="D125" s="41"/>
    </row>
    <row r="126" spans="1:4" x14ac:dyDescent="0.2">
      <c r="A126" s="40" t="s">
        <v>275</v>
      </c>
      <c r="B126" s="41"/>
      <c r="C126" s="41"/>
      <c r="D126" s="41">
        <v>6263727</v>
      </c>
    </row>
    <row r="127" spans="1:4" x14ac:dyDescent="0.2">
      <c r="A127" s="40" t="s">
        <v>276</v>
      </c>
      <c r="B127" s="41"/>
      <c r="C127" s="41"/>
      <c r="D127" s="41"/>
    </row>
    <row r="128" spans="1:4" x14ac:dyDescent="0.2">
      <c r="A128" s="38" t="s">
        <v>277</v>
      </c>
      <c r="B128" s="39">
        <f>+B129</f>
        <v>0</v>
      </c>
      <c r="C128" s="39">
        <f t="shared" ref="C128:D128" si="35">+C129</f>
        <v>0</v>
      </c>
      <c r="D128" s="39">
        <f t="shared" si="35"/>
        <v>0</v>
      </c>
    </row>
    <row r="129" spans="1:4" x14ac:dyDescent="0.2">
      <c r="A129" s="40" t="s">
        <v>278</v>
      </c>
      <c r="B129" s="41"/>
      <c r="C129" s="41"/>
      <c r="D129" s="41"/>
    </row>
    <row r="130" spans="1:4" x14ac:dyDescent="0.2">
      <c r="A130" s="42" t="s">
        <v>252</v>
      </c>
      <c r="B130" s="43">
        <f>+B116+B123+B128</f>
        <v>0</v>
      </c>
      <c r="C130" s="43">
        <f t="shared" ref="C130:D130" si="36">+C116+C123+C128</f>
        <v>0</v>
      </c>
      <c r="D130" s="43">
        <f t="shared" si="36"/>
        <v>6263727</v>
      </c>
    </row>
    <row r="132" spans="1:4" ht="25.5" x14ac:dyDescent="0.2">
      <c r="A132" s="27" t="s">
        <v>279</v>
      </c>
      <c r="B132" s="28">
        <v>2019</v>
      </c>
      <c r="C132" s="28">
        <v>2020</v>
      </c>
      <c r="D132" s="28">
        <v>2021</v>
      </c>
    </row>
    <row r="133" spans="1:4" x14ac:dyDescent="0.2">
      <c r="A133" s="38" t="s">
        <v>265</v>
      </c>
      <c r="B133" s="39">
        <f>SUM(B134:B139)</f>
        <v>0</v>
      </c>
      <c r="C133" s="39">
        <f t="shared" ref="C133:D133" si="37">SUM(C134:C139)</f>
        <v>3377326</v>
      </c>
      <c r="D133" s="39">
        <f t="shared" si="37"/>
        <v>3444872.52</v>
      </c>
    </row>
    <row r="134" spans="1:4" x14ac:dyDescent="0.2">
      <c r="A134" s="40" t="s">
        <v>266</v>
      </c>
      <c r="B134" s="30"/>
      <c r="C134" s="30"/>
      <c r="D134" s="30"/>
    </row>
    <row r="135" spans="1:4" x14ac:dyDescent="0.2">
      <c r="A135" s="40" t="s">
        <v>267</v>
      </c>
      <c r="B135" s="30"/>
      <c r="C135" s="31">
        <v>1147527</v>
      </c>
      <c r="D135" s="31">
        <f t="shared" ref="D135:D137" si="38">+C135+C135*2%</f>
        <v>1170477.54</v>
      </c>
    </row>
    <row r="136" spans="1:4" x14ac:dyDescent="0.2">
      <c r="A136" s="40" t="s">
        <v>268</v>
      </c>
      <c r="B136" s="30"/>
      <c r="C136" s="30"/>
      <c r="D136" s="30"/>
    </row>
    <row r="137" spans="1:4" x14ac:dyDescent="0.2">
      <c r="A137" s="40" t="s">
        <v>269</v>
      </c>
      <c r="B137" s="30"/>
      <c r="C137" s="31">
        <v>2229799</v>
      </c>
      <c r="D137" s="31">
        <f t="shared" si="38"/>
        <v>2274394.98</v>
      </c>
    </row>
    <row r="138" spans="1:4" x14ac:dyDescent="0.2">
      <c r="A138" s="40" t="s">
        <v>270</v>
      </c>
      <c r="B138" s="30"/>
      <c r="C138" s="30"/>
      <c r="D138" s="30"/>
    </row>
    <row r="139" spans="1:4" x14ac:dyDescent="0.2">
      <c r="A139" s="40" t="s">
        <v>271</v>
      </c>
      <c r="B139" s="30"/>
      <c r="C139" s="30"/>
      <c r="D139" s="30"/>
    </row>
    <row r="140" spans="1:4" x14ac:dyDescent="0.2">
      <c r="A140" s="38" t="s">
        <v>272</v>
      </c>
      <c r="B140" s="39">
        <f>SUM(B141:B144)</f>
        <v>21209151</v>
      </c>
      <c r="C140" s="39">
        <f t="shared" ref="C140:D140" si="39">SUM(C141:C144)</f>
        <v>6516690</v>
      </c>
      <c r="D140" s="39">
        <f t="shared" si="39"/>
        <v>6647023.7999999998</v>
      </c>
    </row>
    <row r="141" spans="1:4" x14ac:dyDescent="0.2">
      <c r="A141" s="40" t="s">
        <v>273</v>
      </c>
      <c r="B141" s="30"/>
      <c r="C141" s="30"/>
      <c r="D141" s="30"/>
    </row>
    <row r="142" spans="1:4" x14ac:dyDescent="0.2">
      <c r="A142" s="40" t="s">
        <v>274</v>
      </c>
      <c r="B142" s="30"/>
      <c r="C142" s="30"/>
      <c r="D142" s="30"/>
    </row>
    <row r="143" spans="1:4" x14ac:dyDescent="0.2">
      <c r="A143" s="40" t="s">
        <v>275</v>
      </c>
      <c r="B143" s="31">
        <v>21209151</v>
      </c>
      <c r="C143" s="31">
        <v>6516690</v>
      </c>
      <c r="D143" s="31">
        <f t="shared" ref="D143" si="40">+C143+C143*2%</f>
        <v>6647023.7999999998</v>
      </c>
    </row>
    <row r="144" spans="1:4" x14ac:dyDescent="0.2">
      <c r="A144" s="40" t="s">
        <v>276</v>
      </c>
      <c r="B144" s="30"/>
      <c r="C144" s="30"/>
      <c r="D144" s="30"/>
    </row>
    <row r="145" spans="1:4" x14ac:dyDescent="0.2">
      <c r="A145" s="38" t="s">
        <v>277</v>
      </c>
      <c r="B145" s="39">
        <f>+B146</f>
        <v>0</v>
      </c>
      <c r="C145" s="39">
        <f t="shared" ref="C145:D145" si="41">+C146</f>
        <v>0</v>
      </c>
      <c r="D145" s="39">
        <f t="shared" si="41"/>
        <v>0</v>
      </c>
    </row>
    <row r="146" spans="1:4" x14ac:dyDescent="0.2">
      <c r="A146" s="40" t="s">
        <v>278</v>
      </c>
      <c r="B146" s="30"/>
      <c r="C146" s="30"/>
      <c r="D146" s="30"/>
    </row>
    <row r="147" spans="1:4" x14ac:dyDescent="0.2">
      <c r="A147" s="42" t="s">
        <v>256</v>
      </c>
      <c r="B147" s="43">
        <f>+B133+B140+B145</f>
        <v>21209151</v>
      </c>
      <c r="C147" s="43">
        <f t="shared" ref="C147:D147" si="42">+C133+C140+C145</f>
        <v>9894016</v>
      </c>
      <c r="D147" s="43">
        <f t="shared" si="42"/>
        <v>10091896.32</v>
      </c>
    </row>
    <row r="149" spans="1:4" ht="25.5" x14ac:dyDescent="0.2">
      <c r="A149" s="27" t="s">
        <v>280</v>
      </c>
      <c r="B149" s="28">
        <v>2019</v>
      </c>
      <c r="C149" s="28">
        <v>2020</v>
      </c>
      <c r="D149" s="28">
        <v>2021</v>
      </c>
    </row>
    <row r="150" spans="1:4" x14ac:dyDescent="0.2">
      <c r="A150" s="38" t="s">
        <v>265</v>
      </c>
      <c r="B150" s="39">
        <f>SUM(B151:B156)</f>
        <v>0</v>
      </c>
      <c r="C150" s="39">
        <f t="shared" ref="C150:D150" si="43">SUM(C151:C156)</f>
        <v>2144969</v>
      </c>
      <c r="D150" s="39">
        <f t="shared" si="43"/>
        <v>2187868.38</v>
      </c>
    </row>
    <row r="151" spans="1:4" x14ac:dyDescent="0.2">
      <c r="A151" s="40" t="s">
        <v>266</v>
      </c>
      <c r="B151" s="30"/>
      <c r="C151" s="30"/>
      <c r="D151" s="30"/>
    </row>
    <row r="152" spans="1:4" x14ac:dyDescent="0.2">
      <c r="A152" s="40" t="s">
        <v>267</v>
      </c>
      <c r="B152" s="30"/>
      <c r="C152" s="31">
        <v>499699</v>
      </c>
      <c r="D152" s="31">
        <f t="shared" ref="D152:D154" si="44">+C152+C152*2%</f>
        <v>509692.98</v>
      </c>
    </row>
    <row r="153" spans="1:4" x14ac:dyDescent="0.2">
      <c r="A153" s="40" t="s">
        <v>268</v>
      </c>
      <c r="B153" s="30"/>
      <c r="C153" s="30"/>
      <c r="D153" s="30"/>
    </row>
    <row r="154" spans="1:4" x14ac:dyDescent="0.2">
      <c r="A154" s="40" t="s">
        <v>269</v>
      </c>
      <c r="B154" s="30"/>
      <c r="C154" s="31">
        <v>1645270</v>
      </c>
      <c r="D154" s="31">
        <f t="shared" si="44"/>
        <v>1678175.4</v>
      </c>
    </row>
    <row r="155" spans="1:4" x14ac:dyDescent="0.2">
      <c r="A155" s="40" t="s">
        <v>270</v>
      </c>
      <c r="B155" s="30"/>
      <c r="C155" s="30"/>
      <c r="D155" s="30"/>
    </row>
    <row r="156" spans="1:4" x14ac:dyDescent="0.2">
      <c r="A156" s="40" t="s">
        <v>271</v>
      </c>
      <c r="B156" s="30"/>
      <c r="C156" s="30"/>
      <c r="D156" s="30"/>
    </row>
    <row r="157" spans="1:4" x14ac:dyDescent="0.2">
      <c r="A157" s="38" t="s">
        <v>272</v>
      </c>
      <c r="B157" s="39">
        <f>SUM(B158:B161)</f>
        <v>13913499</v>
      </c>
      <c r="C157" s="39">
        <f t="shared" ref="C157:D157" si="45">SUM(C158:C161)</f>
        <v>2838690</v>
      </c>
      <c r="D157" s="39">
        <f t="shared" si="45"/>
        <v>2895463.8</v>
      </c>
    </row>
    <row r="158" spans="1:4" x14ac:dyDescent="0.2">
      <c r="A158" s="40" t="s">
        <v>273</v>
      </c>
      <c r="B158" s="30"/>
      <c r="C158" s="30"/>
      <c r="D158" s="30"/>
    </row>
    <row r="159" spans="1:4" x14ac:dyDescent="0.2">
      <c r="A159" s="40" t="s">
        <v>274</v>
      </c>
      <c r="B159" s="30"/>
      <c r="C159" s="30"/>
      <c r="D159" s="30"/>
    </row>
    <row r="160" spans="1:4" x14ac:dyDescent="0.2">
      <c r="A160" s="40" t="s">
        <v>275</v>
      </c>
      <c r="B160" s="31">
        <v>13913499</v>
      </c>
      <c r="C160" s="31">
        <v>2838690</v>
      </c>
      <c r="D160" s="31">
        <f t="shared" ref="D160" si="46">+C160+C160*2%</f>
        <v>2895463.8</v>
      </c>
    </row>
    <row r="161" spans="1:4" x14ac:dyDescent="0.2">
      <c r="A161" s="40" t="s">
        <v>276</v>
      </c>
      <c r="B161" s="30"/>
      <c r="C161" s="30"/>
      <c r="D161" s="30"/>
    </row>
    <row r="162" spans="1:4" x14ac:dyDescent="0.2">
      <c r="A162" s="38" t="s">
        <v>277</v>
      </c>
      <c r="B162" s="39">
        <f>+B163</f>
        <v>0</v>
      </c>
      <c r="C162" s="39">
        <f t="shared" ref="C162:D162" si="47">+C163</f>
        <v>0</v>
      </c>
      <c r="D162" s="39">
        <f t="shared" si="47"/>
        <v>0</v>
      </c>
    </row>
    <row r="163" spans="1:4" x14ac:dyDescent="0.2">
      <c r="A163" s="40" t="s">
        <v>278</v>
      </c>
      <c r="B163" s="30"/>
      <c r="C163" s="30"/>
      <c r="D163" s="30"/>
    </row>
    <row r="164" spans="1:4" x14ac:dyDescent="0.2">
      <c r="A164" s="44" t="s">
        <v>258</v>
      </c>
      <c r="B164" s="43">
        <f>+B150+B157+B162</f>
        <v>13913499</v>
      </c>
      <c r="C164" s="43">
        <f t="shared" ref="C164:D164" si="48">+C150+C157+C162</f>
        <v>4983659</v>
      </c>
      <c r="D164" s="43">
        <f t="shared" si="48"/>
        <v>5083332.18</v>
      </c>
    </row>
    <row r="165" spans="1:4" x14ac:dyDescent="0.2">
      <c r="A165" s="35" t="s">
        <v>259</v>
      </c>
    </row>
    <row r="166" spans="1:4" x14ac:dyDescent="0.2">
      <c r="A166" s="36" t="s">
        <v>260</v>
      </c>
    </row>
    <row r="169" spans="1:4" x14ac:dyDescent="0.2">
      <c r="A169" s="12" t="s">
        <v>261</v>
      </c>
    </row>
    <row r="170" spans="1:4" x14ac:dyDescent="0.2">
      <c r="A170" s="15" t="s">
        <v>262</v>
      </c>
      <c r="B170" s="37" t="s">
        <v>283</v>
      </c>
      <c r="C170" s="37"/>
      <c r="D170" s="37"/>
    </row>
    <row r="171" spans="1:4" ht="25.5" x14ac:dyDescent="0.2">
      <c r="A171" s="27" t="s">
        <v>264</v>
      </c>
      <c r="B171" s="28">
        <v>2019</v>
      </c>
      <c r="C171" s="28">
        <v>2020</v>
      </c>
      <c r="D171" s="28">
        <v>2021</v>
      </c>
    </row>
    <row r="172" spans="1:4" x14ac:dyDescent="0.2">
      <c r="A172" s="38" t="s">
        <v>265</v>
      </c>
      <c r="B172" s="39">
        <f>SUM(B173:B178)</f>
        <v>17178</v>
      </c>
      <c r="C172" s="39">
        <f t="shared" ref="C172:D172" si="49">SUM(C173:C178)</f>
        <v>17178</v>
      </c>
      <c r="D172" s="39">
        <f t="shared" si="49"/>
        <v>34356</v>
      </c>
    </row>
    <row r="173" spans="1:4" x14ac:dyDescent="0.2">
      <c r="A173" s="40" t="s">
        <v>266</v>
      </c>
      <c r="B173" s="41"/>
      <c r="C173" s="41"/>
      <c r="D173" s="41"/>
    </row>
    <row r="174" spans="1:4" x14ac:dyDescent="0.2">
      <c r="A174" s="40" t="s">
        <v>267</v>
      </c>
      <c r="B174" s="41"/>
      <c r="C174" s="41"/>
      <c r="D174" s="41"/>
    </row>
    <row r="175" spans="1:4" x14ac:dyDescent="0.2">
      <c r="A175" s="40" t="s">
        <v>268</v>
      </c>
      <c r="B175" s="41"/>
      <c r="C175" s="41"/>
      <c r="D175" s="41"/>
    </row>
    <row r="176" spans="1:4" x14ac:dyDescent="0.2">
      <c r="A176" s="40" t="s">
        <v>269</v>
      </c>
      <c r="B176" s="41">
        <v>17178</v>
      </c>
      <c r="C176" s="41">
        <v>17178</v>
      </c>
      <c r="D176" s="41">
        <v>34356</v>
      </c>
    </row>
    <row r="177" spans="1:4" x14ac:dyDescent="0.2">
      <c r="A177" s="40" t="s">
        <v>270</v>
      </c>
      <c r="B177" s="41"/>
      <c r="C177" s="41"/>
      <c r="D177" s="41"/>
    </row>
    <row r="178" spans="1:4" x14ac:dyDescent="0.2">
      <c r="A178" s="40" t="s">
        <v>271</v>
      </c>
      <c r="B178" s="41"/>
      <c r="C178" s="41"/>
      <c r="D178" s="41"/>
    </row>
    <row r="179" spans="1:4" x14ac:dyDescent="0.2">
      <c r="A179" s="38" t="s">
        <v>272</v>
      </c>
      <c r="B179" s="39">
        <f>SUM(B180:B183)</f>
        <v>0</v>
      </c>
      <c r="C179" s="39">
        <f t="shared" ref="C179:D179" si="50">SUM(C180:C183)</f>
        <v>0</v>
      </c>
      <c r="D179" s="39">
        <f t="shared" si="50"/>
        <v>0</v>
      </c>
    </row>
    <row r="180" spans="1:4" x14ac:dyDescent="0.2">
      <c r="A180" s="40" t="s">
        <v>273</v>
      </c>
      <c r="B180" s="41"/>
      <c r="C180" s="41"/>
      <c r="D180" s="41"/>
    </row>
    <row r="181" spans="1:4" x14ac:dyDescent="0.2">
      <c r="A181" s="40" t="s">
        <v>274</v>
      </c>
      <c r="B181" s="41"/>
      <c r="C181" s="41"/>
      <c r="D181" s="41"/>
    </row>
    <row r="182" spans="1:4" x14ac:dyDescent="0.2">
      <c r="A182" s="40" t="s">
        <v>275</v>
      </c>
      <c r="B182" s="41"/>
      <c r="C182" s="41"/>
      <c r="D182" s="41"/>
    </row>
    <row r="183" spans="1:4" x14ac:dyDescent="0.2">
      <c r="A183" s="40" t="s">
        <v>276</v>
      </c>
      <c r="B183" s="41"/>
      <c r="C183" s="41"/>
      <c r="D183" s="41"/>
    </row>
    <row r="184" spans="1:4" x14ac:dyDescent="0.2">
      <c r="A184" s="38" t="s">
        <v>277</v>
      </c>
      <c r="B184" s="39">
        <f>+B185</f>
        <v>0</v>
      </c>
      <c r="C184" s="39">
        <f t="shared" ref="C184:D184" si="51">+C185</f>
        <v>0</v>
      </c>
      <c r="D184" s="39">
        <f t="shared" si="51"/>
        <v>0</v>
      </c>
    </row>
    <row r="185" spans="1:4" x14ac:dyDescent="0.2">
      <c r="A185" s="40" t="s">
        <v>278</v>
      </c>
      <c r="B185" s="41"/>
      <c r="C185" s="41"/>
      <c r="D185" s="41"/>
    </row>
    <row r="186" spans="1:4" x14ac:dyDescent="0.2">
      <c r="A186" s="42" t="s">
        <v>252</v>
      </c>
      <c r="B186" s="43">
        <f>+B172+B179+B184</f>
        <v>17178</v>
      </c>
      <c r="C186" s="43">
        <f t="shared" ref="C186:D186" si="52">+C172+C179+C184</f>
        <v>17178</v>
      </c>
      <c r="D186" s="43">
        <f t="shared" si="52"/>
        <v>34356</v>
      </c>
    </row>
    <row r="188" spans="1:4" ht="25.5" x14ac:dyDescent="0.2">
      <c r="A188" s="27" t="s">
        <v>279</v>
      </c>
      <c r="B188" s="28">
        <v>2019</v>
      </c>
      <c r="C188" s="28">
        <v>2020</v>
      </c>
      <c r="D188" s="28">
        <v>2021</v>
      </c>
    </row>
    <row r="189" spans="1:4" x14ac:dyDescent="0.2">
      <c r="A189" s="38" t="s">
        <v>265</v>
      </c>
      <c r="B189" s="39">
        <f>SUM(B190:B195)</f>
        <v>7524798</v>
      </c>
      <c r="C189" s="39">
        <f t="shared" ref="C189:D189" si="53">SUM(C190:C195)</f>
        <v>8571989</v>
      </c>
      <c r="D189" s="39">
        <f t="shared" si="53"/>
        <v>8740368.7799999993</v>
      </c>
    </row>
    <row r="190" spans="1:4" x14ac:dyDescent="0.2">
      <c r="A190" s="40" t="s">
        <v>266</v>
      </c>
      <c r="B190" s="30"/>
      <c r="C190" s="30"/>
      <c r="D190" s="30"/>
    </row>
    <row r="191" spans="1:4" x14ac:dyDescent="0.2">
      <c r="A191" s="40" t="s">
        <v>267</v>
      </c>
      <c r="B191" s="30"/>
      <c r="C191" s="31">
        <v>3000</v>
      </c>
      <c r="D191" s="30"/>
    </row>
    <row r="192" spans="1:4" x14ac:dyDescent="0.2">
      <c r="A192" s="40" t="s">
        <v>268</v>
      </c>
      <c r="B192" s="30"/>
      <c r="C192" s="30"/>
      <c r="D192" s="30"/>
    </row>
    <row r="193" spans="1:4" x14ac:dyDescent="0.2">
      <c r="A193" s="40" t="s">
        <v>269</v>
      </c>
      <c r="B193" s="31">
        <v>7171114</v>
      </c>
      <c r="C193" s="31">
        <v>8277701</v>
      </c>
      <c r="D193" s="31">
        <f t="shared" ref="D193" si="54">+C193+C193*2%</f>
        <v>8443255.0199999996</v>
      </c>
    </row>
    <row r="194" spans="1:4" x14ac:dyDescent="0.2">
      <c r="A194" s="40" t="s">
        <v>270</v>
      </c>
      <c r="B194" s="30"/>
      <c r="C194" s="30"/>
      <c r="D194" s="30"/>
    </row>
    <row r="195" spans="1:4" x14ac:dyDescent="0.2">
      <c r="A195" s="40" t="s">
        <v>271</v>
      </c>
      <c r="B195" s="31">
        <v>353684</v>
      </c>
      <c r="C195" s="31">
        <v>291288</v>
      </c>
      <c r="D195" s="31">
        <f t="shared" ref="D195" si="55">+C195+C195*2%</f>
        <v>297113.76</v>
      </c>
    </row>
    <row r="196" spans="1:4" x14ac:dyDescent="0.2">
      <c r="A196" s="38" t="s">
        <v>272</v>
      </c>
      <c r="B196" s="39">
        <f>SUM(B197:B200)</f>
        <v>980745</v>
      </c>
      <c r="C196" s="39">
        <f t="shared" ref="C196:D196" si="56">SUM(C197:C200)</f>
        <v>86408</v>
      </c>
      <c r="D196" s="39">
        <f t="shared" si="56"/>
        <v>88136.16</v>
      </c>
    </row>
    <row r="197" spans="1:4" x14ac:dyDescent="0.2">
      <c r="A197" s="40" t="s">
        <v>273</v>
      </c>
      <c r="B197" s="30"/>
      <c r="C197" s="30"/>
      <c r="D197" s="30"/>
    </row>
    <row r="198" spans="1:4" x14ac:dyDescent="0.2">
      <c r="A198" s="40" t="s">
        <v>274</v>
      </c>
      <c r="B198" s="30"/>
      <c r="C198" s="30"/>
      <c r="D198" s="30"/>
    </row>
    <row r="199" spans="1:4" x14ac:dyDescent="0.2">
      <c r="A199" s="40" t="s">
        <v>275</v>
      </c>
      <c r="B199" s="31">
        <v>980745</v>
      </c>
      <c r="C199" s="31">
        <v>86408</v>
      </c>
      <c r="D199" s="31">
        <f t="shared" ref="D199" si="57">+C199+C199*2%</f>
        <v>88136.16</v>
      </c>
    </row>
    <row r="200" spans="1:4" x14ac:dyDescent="0.2">
      <c r="A200" s="40" t="s">
        <v>276</v>
      </c>
      <c r="B200" s="30"/>
      <c r="C200" s="30"/>
      <c r="D200" s="30"/>
    </row>
    <row r="201" spans="1:4" x14ac:dyDescent="0.2">
      <c r="A201" s="38" t="s">
        <v>277</v>
      </c>
      <c r="B201" s="39">
        <f>+B202</f>
        <v>0</v>
      </c>
      <c r="C201" s="39">
        <f t="shared" ref="C201:D201" si="58">+C202</f>
        <v>0</v>
      </c>
      <c r="D201" s="39">
        <f t="shared" si="58"/>
        <v>0</v>
      </c>
    </row>
    <row r="202" spans="1:4" x14ac:dyDescent="0.2">
      <c r="A202" s="40" t="s">
        <v>278</v>
      </c>
      <c r="B202" s="30"/>
      <c r="C202" s="30"/>
      <c r="D202" s="30"/>
    </row>
    <row r="203" spans="1:4" x14ac:dyDescent="0.2">
      <c r="A203" s="42" t="s">
        <v>256</v>
      </c>
      <c r="B203" s="43">
        <f>+B189+B196+B201</f>
        <v>8505543</v>
      </c>
      <c r="C203" s="43">
        <f t="shared" ref="C203:D203" si="59">+C189+C196+C201</f>
        <v>8658397</v>
      </c>
      <c r="D203" s="43">
        <f t="shared" si="59"/>
        <v>8828504.9399999995</v>
      </c>
    </row>
    <row r="205" spans="1:4" ht="25.5" x14ac:dyDescent="0.2">
      <c r="A205" s="27" t="s">
        <v>280</v>
      </c>
      <c r="B205" s="28">
        <v>2019</v>
      </c>
      <c r="C205" s="28">
        <v>2020</v>
      </c>
      <c r="D205" s="28">
        <v>2021</v>
      </c>
    </row>
    <row r="206" spans="1:4" x14ac:dyDescent="0.2">
      <c r="A206" s="38" t="s">
        <v>265</v>
      </c>
      <c r="B206" s="39">
        <f>SUM(B207:B212)</f>
        <v>6761255</v>
      </c>
      <c r="C206" s="39">
        <f t="shared" ref="C206:D206" si="60">SUM(C207:C212)</f>
        <v>4530345</v>
      </c>
      <c r="D206" s="39">
        <f t="shared" si="60"/>
        <v>4620951.9000000004</v>
      </c>
    </row>
    <row r="207" spans="1:4" x14ac:dyDescent="0.2">
      <c r="A207" s="40" t="s">
        <v>266</v>
      </c>
      <c r="B207" s="30"/>
      <c r="C207" s="30"/>
      <c r="D207" s="30"/>
    </row>
    <row r="208" spans="1:4" x14ac:dyDescent="0.2">
      <c r="A208" s="40" t="s">
        <v>267</v>
      </c>
      <c r="B208" s="30"/>
      <c r="C208" s="30"/>
      <c r="D208" s="30"/>
    </row>
    <row r="209" spans="1:4" x14ac:dyDescent="0.2">
      <c r="A209" s="40" t="s">
        <v>268</v>
      </c>
      <c r="B209" s="30"/>
      <c r="C209" s="30"/>
      <c r="D209" s="30"/>
    </row>
    <row r="210" spans="1:4" x14ac:dyDescent="0.2">
      <c r="A210" s="40" t="s">
        <v>269</v>
      </c>
      <c r="B210" s="31">
        <v>6425610</v>
      </c>
      <c r="C210" s="31">
        <v>4383375</v>
      </c>
      <c r="D210" s="31">
        <f t="shared" ref="D210" si="61">+C210+C210*2%</f>
        <v>4471042.5</v>
      </c>
    </row>
    <row r="211" spans="1:4" x14ac:dyDescent="0.2">
      <c r="A211" s="40" t="s">
        <v>270</v>
      </c>
      <c r="B211" s="30"/>
      <c r="C211" s="30"/>
      <c r="D211" s="30"/>
    </row>
    <row r="212" spans="1:4" x14ac:dyDescent="0.2">
      <c r="A212" s="40" t="s">
        <v>271</v>
      </c>
      <c r="B212" s="31">
        <v>335645</v>
      </c>
      <c r="C212" s="31">
        <v>146970</v>
      </c>
      <c r="D212" s="31">
        <f t="shared" ref="D212" si="62">+C212+C212*2%</f>
        <v>149909.4</v>
      </c>
    </row>
    <row r="213" spans="1:4" x14ac:dyDescent="0.2">
      <c r="A213" s="38" t="s">
        <v>272</v>
      </c>
      <c r="B213" s="39">
        <f>SUM(B214:B217)</f>
        <v>843769</v>
      </c>
      <c r="C213" s="39">
        <f t="shared" ref="C213:D213" si="63">SUM(C214:C217)</f>
        <v>29368</v>
      </c>
      <c r="D213" s="39">
        <f t="shared" si="63"/>
        <v>29955.360000000001</v>
      </c>
    </row>
    <row r="214" spans="1:4" x14ac:dyDescent="0.2">
      <c r="A214" s="40" t="s">
        <v>273</v>
      </c>
      <c r="B214" s="30"/>
      <c r="C214" s="30"/>
      <c r="D214" s="30"/>
    </row>
    <row r="215" spans="1:4" x14ac:dyDescent="0.2">
      <c r="A215" s="40" t="s">
        <v>274</v>
      </c>
      <c r="B215" s="30"/>
      <c r="C215" s="30"/>
      <c r="D215" s="30"/>
    </row>
    <row r="216" spans="1:4" x14ac:dyDescent="0.2">
      <c r="A216" s="40" t="s">
        <v>275</v>
      </c>
      <c r="B216" s="31">
        <v>843769</v>
      </c>
      <c r="C216" s="31">
        <v>29368</v>
      </c>
      <c r="D216" s="31">
        <f t="shared" ref="D216" si="64">+C216+C216*2%</f>
        <v>29955.360000000001</v>
      </c>
    </row>
    <row r="217" spans="1:4" x14ac:dyDescent="0.2">
      <c r="A217" s="40" t="s">
        <v>276</v>
      </c>
      <c r="B217" s="30"/>
      <c r="C217" s="30"/>
      <c r="D217" s="30"/>
    </row>
    <row r="218" spans="1:4" x14ac:dyDescent="0.2">
      <c r="A218" s="38" t="s">
        <v>277</v>
      </c>
      <c r="B218" s="39">
        <f>+B219</f>
        <v>0</v>
      </c>
      <c r="C218" s="39">
        <f t="shared" ref="C218:D218" si="65">+C219</f>
        <v>0</v>
      </c>
      <c r="D218" s="39">
        <f t="shared" si="65"/>
        <v>0</v>
      </c>
    </row>
    <row r="219" spans="1:4" x14ac:dyDescent="0.2">
      <c r="A219" s="40" t="s">
        <v>278</v>
      </c>
      <c r="B219" s="30"/>
      <c r="C219" s="30"/>
      <c r="D219" s="30"/>
    </row>
    <row r="220" spans="1:4" x14ac:dyDescent="0.2">
      <c r="A220" s="44" t="s">
        <v>258</v>
      </c>
      <c r="B220" s="43">
        <f>+B206+B213+B218</f>
        <v>7605024</v>
      </c>
      <c r="C220" s="43">
        <f t="shared" ref="C220:D220" si="66">+C206+C213+C218</f>
        <v>4559713</v>
      </c>
      <c r="D220" s="43">
        <f t="shared" si="66"/>
        <v>4650907.2600000007</v>
      </c>
    </row>
    <row r="221" spans="1:4" x14ac:dyDescent="0.2">
      <c r="A221" s="35" t="s">
        <v>259</v>
      </c>
    </row>
    <row r="222" spans="1:4" x14ac:dyDescent="0.2">
      <c r="A222" s="36" t="s">
        <v>260</v>
      </c>
    </row>
    <row r="225" spans="1:4" x14ac:dyDescent="0.2">
      <c r="A225" s="12" t="s">
        <v>261</v>
      </c>
    </row>
    <row r="226" spans="1:4" x14ac:dyDescent="0.2">
      <c r="A226" s="15" t="s">
        <v>262</v>
      </c>
      <c r="B226" s="37" t="s">
        <v>284</v>
      </c>
      <c r="C226" s="37"/>
      <c r="D226" s="37"/>
    </row>
    <row r="227" spans="1:4" ht="25.5" x14ac:dyDescent="0.2">
      <c r="A227" s="27" t="s">
        <v>264</v>
      </c>
      <c r="B227" s="28">
        <v>2019</v>
      </c>
      <c r="C227" s="28">
        <v>2020</v>
      </c>
      <c r="D227" s="28">
        <v>2021</v>
      </c>
    </row>
    <row r="228" spans="1:4" x14ac:dyDescent="0.2">
      <c r="A228" s="38" t="s">
        <v>265</v>
      </c>
      <c r="B228" s="39">
        <f>SUM(B229:B234)</f>
        <v>1345256</v>
      </c>
      <c r="C228" s="39">
        <f t="shared" ref="C228:D228" si="67">SUM(C229:C234)</f>
        <v>7721296</v>
      </c>
      <c r="D228" s="39">
        <f t="shared" si="67"/>
        <v>12383838</v>
      </c>
    </row>
    <row r="229" spans="1:4" x14ac:dyDescent="0.2">
      <c r="A229" s="40" t="s">
        <v>266</v>
      </c>
      <c r="B229" s="41"/>
      <c r="C229" s="41"/>
      <c r="D229" s="41"/>
    </row>
    <row r="230" spans="1:4" x14ac:dyDescent="0.2">
      <c r="A230" s="40" t="s">
        <v>267</v>
      </c>
      <c r="B230" s="41"/>
      <c r="C230" s="41"/>
      <c r="D230" s="41"/>
    </row>
    <row r="231" spans="1:4" x14ac:dyDescent="0.2">
      <c r="A231" s="40" t="s">
        <v>268</v>
      </c>
      <c r="B231" s="41"/>
      <c r="C231" s="41"/>
      <c r="D231" s="41"/>
    </row>
    <row r="232" spans="1:4" x14ac:dyDescent="0.2">
      <c r="A232" s="40" t="s">
        <v>269</v>
      </c>
      <c r="B232" s="41">
        <v>1345256</v>
      </c>
      <c r="C232" s="41">
        <v>7721296</v>
      </c>
      <c r="D232" s="41">
        <v>12383838</v>
      </c>
    </row>
    <row r="233" spans="1:4" x14ac:dyDescent="0.2">
      <c r="A233" s="40" t="s">
        <v>270</v>
      </c>
      <c r="B233" s="41"/>
      <c r="C233" s="41"/>
      <c r="D233" s="41"/>
    </row>
    <row r="234" spans="1:4" x14ac:dyDescent="0.2">
      <c r="A234" s="40" t="s">
        <v>271</v>
      </c>
      <c r="B234" s="41"/>
      <c r="C234" s="41"/>
      <c r="D234" s="41"/>
    </row>
    <row r="235" spans="1:4" x14ac:dyDescent="0.2">
      <c r="A235" s="38" t="s">
        <v>272</v>
      </c>
      <c r="B235" s="39">
        <f>SUM(B236:B239)</f>
        <v>41035797</v>
      </c>
      <c r="C235" s="39">
        <f t="shared" ref="C235:D235" si="68">SUM(C236:C239)</f>
        <v>23835343</v>
      </c>
      <c r="D235" s="39">
        <f t="shared" si="68"/>
        <v>17494803</v>
      </c>
    </row>
    <row r="236" spans="1:4" x14ac:dyDescent="0.2">
      <c r="A236" s="40" t="s">
        <v>273</v>
      </c>
      <c r="B236" s="41"/>
      <c r="C236" s="41"/>
      <c r="D236" s="41"/>
    </row>
    <row r="237" spans="1:4" x14ac:dyDescent="0.2">
      <c r="A237" s="40" t="s">
        <v>274</v>
      </c>
      <c r="B237" s="41"/>
      <c r="C237" s="41"/>
      <c r="D237" s="41"/>
    </row>
    <row r="238" spans="1:4" x14ac:dyDescent="0.2">
      <c r="A238" s="40" t="s">
        <v>275</v>
      </c>
      <c r="B238" s="41">
        <v>41035797</v>
      </c>
      <c r="C238" s="41">
        <v>23835343</v>
      </c>
      <c r="D238" s="41">
        <v>17494803</v>
      </c>
    </row>
    <row r="239" spans="1:4" x14ac:dyDescent="0.2">
      <c r="A239" s="40" t="s">
        <v>276</v>
      </c>
      <c r="B239" s="41"/>
      <c r="C239" s="41"/>
      <c r="D239" s="41"/>
    </row>
    <row r="240" spans="1:4" x14ac:dyDescent="0.2">
      <c r="A240" s="38" t="s">
        <v>277</v>
      </c>
      <c r="B240" s="39">
        <f>+B241</f>
        <v>15759490</v>
      </c>
      <c r="C240" s="39">
        <f t="shared" ref="C240:D240" si="69">+C241</f>
        <v>18230832</v>
      </c>
      <c r="D240" s="39">
        <f t="shared" si="69"/>
        <v>16526808</v>
      </c>
    </row>
    <row r="241" spans="1:4" x14ac:dyDescent="0.2">
      <c r="A241" s="40" t="s">
        <v>278</v>
      </c>
      <c r="B241" s="41">
        <v>15759490</v>
      </c>
      <c r="C241" s="41">
        <v>18230832</v>
      </c>
      <c r="D241" s="41">
        <v>16526808</v>
      </c>
    </row>
    <row r="242" spans="1:4" x14ac:dyDescent="0.2">
      <c r="A242" s="42" t="s">
        <v>252</v>
      </c>
      <c r="B242" s="43">
        <f>+B228+B235+B240</f>
        <v>58140543</v>
      </c>
      <c r="C242" s="43">
        <f t="shared" ref="C242:D242" si="70">+C228+C235+C240</f>
        <v>49787471</v>
      </c>
      <c r="D242" s="43">
        <f t="shared" si="70"/>
        <v>46405449</v>
      </c>
    </row>
    <row r="244" spans="1:4" ht="25.5" x14ac:dyDescent="0.2">
      <c r="A244" s="27" t="s">
        <v>279</v>
      </c>
      <c r="B244" s="28">
        <v>2019</v>
      </c>
      <c r="C244" s="28">
        <v>2020</v>
      </c>
      <c r="D244" s="28">
        <v>2021</v>
      </c>
    </row>
    <row r="245" spans="1:4" x14ac:dyDescent="0.2">
      <c r="A245" s="38" t="s">
        <v>265</v>
      </c>
      <c r="B245" s="39">
        <f>SUM(B246:B251)</f>
        <v>20175064</v>
      </c>
      <c r="C245" s="39">
        <f t="shared" ref="C245:D245" si="71">SUM(C246:C251)</f>
        <v>17599607</v>
      </c>
      <c r="D245" s="39">
        <f t="shared" si="71"/>
        <v>17951319.66</v>
      </c>
    </row>
    <row r="246" spans="1:4" x14ac:dyDescent="0.2">
      <c r="A246" s="40" t="s">
        <v>266</v>
      </c>
      <c r="B246" s="30"/>
      <c r="C246" s="30"/>
      <c r="D246" s="30"/>
    </row>
    <row r="247" spans="1:4" x14ac:dyDescent="0.2">
      <c r="A247" s="40" t="s">
        <v>267</v>
      </c>
      <c r="B247" s="30"/>
      <c r="C247" s="30"/>
      <c r="D247" s="30"/>
    </row>
    <row r="248" spans="1:4" x14ac:dyDescent="0.2">
      <c r="A248" s="40" t="s">
        <v>268</v>
      </c>
      <c r="B248" s="30"/>
      <c r="C248" s="30"/>
      <c r="D248" s="30"/>
    </row>
    <row r="249" spans="1:4" x14ac:dyDescent="0.2">
      <c r="A249" s="40" t="s">
        <v>269</v>
      </c>
      <c r="B249" s="31">
        <v>20174790</v>
      </c>
      <c r="C249" s="31">
        <v>17599333</v>
      </c>
      <c r="D249" s="31">
        <f t="shared" ref="D249" si="72">+C249+C249*2%</f>
        <v>17951319.66</v>
      </c>
    </row>
    <row r="250" spans="1:4" x14ac:dyDescent="0.2">
      <c r="A250" s="40" t="s">
        <v>270</v>
      </c>
      <c r="B250" s="30"/>
      <c r="C250" s="30"/>
      <c r="D250" s="30"/>
    </row>
    <row r="251" spans="1:4" x14ac:dyDescent="0.2">
      <c r="A251" s="40" t="s">
        <v>271</v>
      </c>
      <c r="B251" s="30">
        <v>274</v>
      </c>
      <c r="C251" s="30">
        <v>274</v>
      </c>
      <c r="D251" s="30"/>
    </row>
    <row r="252" spans="1:4" x14ac:dyDescent="0.2">
      <c r="A252" s="38" t="s">
        <v>272</v>
      </c>
      <c r="B252" s="39">
        <f>SUM(B253:B256)</f>
        <v>25481751</v>
      </c>
      <c r="C252" s="39">
        <f t="shared" ref="C252:D252" si="73">SUM(C253:C256)</f>
        <v>25477820</v>
      </c>
      <c r="D252" s="39">
        <f t="shared" si="73"/>
        <v>25987376.399999999</v>
      </c>
    </row>
    <row r="253" spans="1:4" x14ac:dyDescent="0.2">
      <c r="A253" s="40" t="s">
        <v>273</v>
      </c>
      <c r="B253" s="30"/>
      <c r="C253" s="30"/>
      <c r="D253" s="30"/>
    </row>
    <row r="254" spans="1:4" x14ac:dyDescent="0.2">
      <c r="A254" s="40" t="s">
        <v>274</v>
      </c>
      <c r="B254" s="30"/>
      <c r="C254" s="30"/>
      <c r="D254" s="30"/>
    </row>
    <row r="255" spans="1:4" x14ac:dyDescent="0.2">
      <c r="A255" s="40" t="s">
        <v>275</v>
      </c>
      <c r="B255" s="31">
        <v>25481751</v>
      </c>
      <c r="C255" s="31">
        <v>25477820</v>
      </c>
      <c r="D255" s="31">
        <f t="shared" ref="D255" si="74">+C255+C255*2%</f>
        <v>25987376.399999999</v>
      </c>
    </row>
    <row r="256" spans="1:4" x14ac:dyDescent="0.2">
      <c r="A256" s="40" t="s">
        <v>276</v>
      </c>
      <c r="B256" s="30"/>
      <c r="C256" s="30"/>
      <c r="D256" s="30"/>
    </row>
    <row r="257" spans="1:4" x14ac:dyDescent="0.2">
      <c r="A257" s="38" t="s">
        <v>277</v>
      </c>
      <c r="B257" s="39">
        <f>+B258</f>
        <v>15759490</v>
      </c>
      <c r="C257" s="39">
        <f t="shared" ref="C257:D257" si="75">+C258</f>
        <v>18230832</v>
      </c>
      <c r="D257" s="39">
        <f t="shared" si="75"/>
        <v>18595448.640000001</v>
      </c>
    </row>
    <row r="258" spans="1:4" x14ac:dyDescent="0.2">
      <c r="A258" s="40" t="s">
        <v>278</v>
      </c>
      <c r="B258" s="31">
        <v>15759490</v>
      </c>
      <c r="C258" s="31">
        <v>18230832</v>
      </c>
      <c r="D258" s="31">
        <f t="shared" ref="D258" si="76">+C258+C258*2%</f>
        <v>18595448.640000001</v>
      </c>
    </row>
    <row r="259" spans="1:4" x14ac:dyDescent="0.2">
      <c r="A259" s="42" t="s">
        <v>256</v>
      </c>
      <c r="B259" s="43">
        <f>+B245+B252+B257</f>
        <v>61416305</v>
      </c>
      <c r="C259" s="43">
        <f t="shared" ref="C259:D259" si="77">+C245+C252+C257</f>
        <v>61308259</v>
      </c>
      <c r="D259" s="43">
        <f t="shared" si="77"/>
        <v>62534144.700000003</v>
      </c>
    </row>
    <row r="261" spans="1:4" ht="25.5" x14ac:dyDescent="0.2">
      <c r="A261" s="27" t="s">
        <v>280</v>
      </c>
      <c r="B261" s="28">
        <v>2019</v>
      </c>
      <c r="C261" s="28">
        <v>2020</v>
      </c>
      <c r="D261" s="28">
        <v>2021</v>
      </c>
    </row>
    <row r="262" spans="1:4" x14ac:dyDescent="0.2">
      <c r="A262" s="38" t="s">
        <v>265</v>
      </c>
      <c r="B262" s="39">
        <f>SUM(B263:B268)</f>
        <v>15160754</v>
      </c>
      <c r="C262" s="39">
        <f t="shared" ref="C262:D262" si="78">SUM(C263:C268)</f>
        <v>7548789</v>
      </c>
      <c r="D262" s="39">
        <f t="shared" si="78"/>
        <v>7699764.7800000003</v>
      </c>
    </row>
    <row r="263" spans="1:4" x14ac:dyDescent="0.2">
      <c r="A263" s="40" t="s">
        <v>266</v>
      </c>
      <c r="B263" s="30"/>
      <c r="C263" s="30"/>
      <c r="D263" s="30"/>
    </row>
    <row r="264" spans="1:4" x14ac:dyDescent="0.2">
      <c r="A264" s="40" t="s">
        <v>267</v>
      </c>
      <c r="B264" s="30"/>
      <c r="C264" s="30"/>
      <c r="D264" s="30"/>
    </row>
    <row r="265" spans="1:4" x14ac:dyDescent="0.2">
      <c r="A265" s="40" t="s">
        <v>268</v>
      </c>
      <c r="B265" s="30"/>
      <c r="C265" s="30"/>
      <c r="D265" s="30"/>
    </row>
    <row r="266" spans="1:4" x14ac:dyDescent="0.2">
      <c r="A266" s="40" t="s">
        <v>269</v>
      </c>
      <c r="B266" s="31">
        <v>15160754</v>
      </c>
      <c r="C266" s="31">
        <v>7548789</v>
      </c>
      <c r="D266" s="31">
        <f t="shared" ref="D266" si="79">+C266+C266*2%</f>
        <v>7699764.7800000003</v>
      </c>
    </row>
    <row r="267" spans="1:4" x14ac:dyDescent="0.2">
      <c r="A267" s="40" t="s">
        <v>270</v>
      </c>
      <c r="B267" s="30"/>
      <c r="C267" s="30"/>
      <c r="D267" s="30"/>
    </row>
    <row r="268" spans="1:4" x14ac:dyDescent="0.2">
      <c r="A268" s="40" t="s">
        <v>271</v>
      </c>
      <c r="B268" s="30"/>
      <c r="C268" s="30"/>
      <c r="D268" s="30"/>
    </row>
    <row r="269" spans="1:4" x14ac:dyDescent="0.2">
      <c r="A269" s="38" t="s">
        <v>272</v>
      </c>
      <c r="B269" s="39">
        <f>SUM(B270:B273)</f>
        <v>14265444</v>
      </c>
      <c r="C269" s="39">
        <f t="shared" ref="C269:D269" si="80">SUM(C270:C273)</f>
        <v>7485261</v>
      </c>
      <c r="D269" s="39">
        <f t="shared" si="80"/>
        <v>7634966.2199999997</v>
      </c>
    </row>
    <row r="270" spans="1:4" x14ac:dyDescent="0.2">
      <c r="A270" s="40" t="s">
        <v>273</v>
      </c>
      <c r="B270" s="30"/>
      <c r="C270" s="30"/>
      <c r="D270" s="30"/>
    </row>
    <row r="271" spans="1:4" x14ac:dyDescent="0.2">
      <c r="A271" s="40" t="s">
        <v>274</v>
      </c>
      <c r="B271" s="30"/>
      <c r="C271" s="30"/>
      <c r="D271" s="30"/>
    </row>
    <row r="272" spans="1:4" x14ac:dyDescent="0.2">
      <c r="A272" s="40" t="s">
        <v>275</v>
      </c>
      <c r="B272" s="31">
        <v>14265444</v>
      </c>
      <c r="C272" s="31">
        <v>7485261</v>
      </c>
      <c r="D272" s="31">
        <f t="shared" ref="D272" si="81">+C272+C272*2%</f>
        <v>7634966.2199999997</v>
      </c>
    </row>
    <row r="273" spans="1:4" x14ac:dyDescent="0.2">
      <c r="A273" s="40" t="s">
        <v>276</v>
      </c>
      <c r="B273" s="30"/>
      <c r="C273" s="30"/>
      <c r="D273" s="30"/>
    </row>
    <row r="274" spans="1:4" x14ac:dyDescent="0.2">
      <c r="A274" s="38" t="s">
        <v>277</v>
      </c>
      <c r="B274" s="39">
        <f>+B275</f>
        <v>13820621</v>
      </c>
      <c r="C274" s="39">
        <f t="shared" ref="C274:D274" si="82">+C275</f>
        <v>14710150</v>
      </c>
      <c r="D274" s="39">
        <f t="shared" si="82"/>
        <v>15004353</v>
      </c>
    </row>
    <row r="275" spans="1:4" x14ac:dyDescent="0.2">
      <c r="A275" s="40" t="s">
        <v>278</v>
      </c>
      <c r="B275" s="31">
        <v>13820621</v>
      </c>
      <c r="C275" s="31">
        <v>14710150</v>
      </c>
      <c r="D275" s="31">
        <f t="shared" ref="D275" si="83">+C275+C275*2%</f>
        <v>15004353</v>
      </c>
    </row>
    <row r="276" spans="1:4" x14ac:dyDescent="0.2">
      <c r="A276" s="44" t="s">
        <v>258</v>
      </c>
      <c r="B276" s="43">
        <f>+B262+B269+B274</f>
        <v>43246819</v>
      </c>
      <c r="C276" s="43">
        <f t="shared" ref="C276:D276" si="84">+C262+C269+C274</f>
        <v>29744200</v>
      </c>
      <c r="D276" s="43">
        <f t="shared" si="84"/>
        <v>30339084</v>
      </c>
    </row>
    <row r="277" spans="1:4" x14ac:dyDescent="0.2">
      <c r="A277" s="35" t="s">
        <v>259</v>
      </c>
    </row>
    <row r="278" spans="1:4" x14ac:dyDescent="0.2">
      <c r="A278" s="36" t="s">
        <v>260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76AD-4271-4A97-860F-25CBC2F4FA7A}">
  <sheetPr>
    <tabColor rgb="FF7030A0"/>
  </sheetPr>
  <dimension ref="A1:W21"/>
  <sheetViews>
    <sheetView zoomScaleNormal="100" zoomScaleSheetLayoutView="100" workbookViewId="0">
      <selection activeCell="R20" sqref="R20"/>
    </sheetView>
  </sheetViews>
  <sheetFormatPr baseColWidth="10" defaultColWidth="11.28515625" defaultRowHeight="11.25" x14ac:dyDescent="0.2"/>
  <cols>
    <col min="1" max="1" width="25.5703125" style="47" customWidth="1"/>
    <col min="2" max="2" width="35.85546875" style="47" customWidth="1"/>
    <col min="3" max="3" width="11.7109375" style="47" bestFit="1" customWidth="1"/>
    <col min="4" max="5" width="10.85546875" style="47" bestFit="1" customWidth="1"/>
    <col min="6" max="6" width="4" style="47" bestFit="1" customWidth="1"/>
    <col min="7" max="7" width="8.7109375" style="47" bestFit="1" customWidth="1"/>
    <col min="8" max="8" width="4" style="47" bestFit="1" customWidth="1"/>
    <col min="9" max="9" width="11.7109375" style="47" bestFit="1" customWidth="1"/>
    <col min="10" max="10" width="5.140625" style="47" bestFit="1" customWidth="1"/>
    <col min="11" max="11" width="4" style="47" bestFit="1" customWidth="1"/>
    <col min="12" max="12" width="10.85546875" style="47" bestFit="1" customWidth="1"/>
    <col min="13" max="13" width="5.140625" style="47" bestFit="1" customWidth="1"/>
    <col min="14" max="16" width="10.85546875" style="47" bestFit="1" customWidth="1"/>
    <col min="17" max="17" width="11.7109375" style="47" bestFit="1" customWidth="1"/>
    <col min="18" max="18" width="5" style="47" customWidth="1"/>
    <col min="19" max="16384" width="11.28515625" style="47"/>
  </cols>
  <sheetData>
    <row r="1" spans="1:23" x14ac:dyDescent="0.2">
      <c r="A1" s="12" t="s">
        <v>285</v>
      </c>
      <c r="B1" s="12"/>
      <c r="C1" s="45"/>
      <c r="D1" s="45"/>
      <c r="E1" s="45"/>
      <c r="F1" s="45"/>
      <c r="G1" s="4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3" ht="12" thickBot="1" x14ac:dyDescent="0.25">
      <c r="A2" s="12" t="s">
        <v>286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48"/>
      <c r="T2" s="48"/>
      <c r="U2" s="48"/>
      <c r="V2" s="48"/>
      <c r="W2" s="48"/>
    </row>
    <row r="3" spans="1:23" s="49" customFormat="1" ht="28.35" customHeight="1" thickBot="1" x14ac:dyDescent="0.25">
      <c r="A3" s="101" t="s">
        <v>287</v>
      </c>
      <c r="B3" s="101" t="s">
        <v>288</v>
      </c>
      <c r="C3" s="103" t="s">
        <v>265</v>
      </c>
      <c r="D3" s="104"/>
      <c r="E3" s="104"/>
      <c r="F3" s="104"/>
      <c r="G3" s="104"/>
      <c r="H3" s="104"/>
      <c r="I3" s="105"/>
      <c r="J3" s="103" t="s">
        <v>272</v>
      </c>
      <c r="K3" s="104"/>
      <c r="L3" s="104"/>
      <c r="M3" s="104"/>
      <c r="N3" s="105"/>
      <c r="O3" s="103" t="s">
        <v>277</v>
      </c>
      <c r="P3" s="105"/>
      <c r="Q3" s="103" t="s">
        <v>289</v>
      </c>
      <c r="R3" s="105"/>
    </row>
    <row r="4" spans="1:23" s="55" customFormat="1" ht="109.5" customHeight="1" thickBot="1" x14ac:dyDescent="0.25">
      <c r="A4" s="102"/>
      <c r="B4" s="102"/>
      <c r="C4" s="50" t="s">
        <v>266</v>
      </c>
      <c r="D4" s="51" t="s">
        <v>267</v>
      </c>
      <c r="E4" s="51" t="s">
        <v>268</v>
      </c>
      <c r="F4" s="51" t="s">
        <v>269</v>
      </c>
      <c r="G4" s="51" t="s">
        <v>290</v>
      </c>
      <c r="H4" s="51" t="s">
        <v>291</v>
      </c>
      <c r="I4" s="52" t="s">
        <v>292</v>
      </c>
      <c r="J4" s="50" t="s">
        <v>293</v>
      </c>
      <c r="K4" s="51" t="s">
        <v>294</v>
      </c>
      <c r="L4" s="51" t="s">
        <v>275</v>
      </c>
      <c r="M4" s="51" t="s">
        <v>276</v>
      </c>
      <c r="N4" s="52" t="s">
        <v>295</v>
      </c>
      <c r="O4" s="50" t="s">
        <v>278</v>
      </c>
      <c r="P4" s="52" t="s">
        <v>296</v>
      </c>
      <c r="Q4" s="53" t="s">
        <v>297</v>
      </c>
      <c r="R4" s="54" t="s">
        <v>298</v>
      </c>
    </row>
    <row r="5" spans="1:23" x14ac:dyDescent="0.2">
      <c r="A5" s="56" t="s">
        <v>299</v>
      </c>
      <c r="B5" s="56" t="s">
        <v>300</v>
      </c>
      <c r="C5" s="57">
        <v>7255758</v>
      </c>
      <c r="D5" s="58">
        <v>1441625</v>
      </c>
      <c r="E5" s="58">
        <v>19965344</v>
      </c>
      <c r="F5" s="58"/>
      <c r="G5" s="58">
        <v>267000</v>
      </c>
      <c r="H5" s="58"/>
      <c r="I5" s="59">
        <f>SUM(C5:H5)</f>
        <v>28929727</v>
      </c>
      <c r="J5" s="57"/>
      <c r="K5" s="58"/>
      <c r="L5" s="58">
        <v>41549334</v>
      </c>
      <c r="M5" s="58"/>
      <c r="N5" s="59">
        <f>SUM(J5:M5)</f>
        <v>41549334</v>
      </c>
      <c r="O5" s="57">
        <v>16526808</v>
      </c>
      <c r="P5" s="59">
        <f>+O5</f>
        <v>16526808</v>
      </c>
      <c r="Q5" s="57">
        <f>+I5+N5+P5</f>
        <v>87005869</v>
      </c>
      <c r="R5" s="60">
        <f>+Q5/$Q$20*100</f>
        <v>22.506555141705746</v>
      </c>
    </row>
    <row r="6" spans="1:23" x14ac:dyDescent="0.2">
      <c r="A6" s="61" t="s">
        <v>299</v>
      </c>
      <c r="B6" s="61" t="s">
        <v>301</v>
      </c>
      <c r="C6" s="57"/>
      <c r="D6" s="58"/>
      <c r="E6" s="58"/>
      <c r="F6" s="58"/>
      <c r="G6" s="58"/>
      <c r="H6" s="58"/>
      <c r="I6" s="59">
        <f t="shared" ref="I6:I17" si="0">SUM(C6:H6)</f>
        <v>0</v>
      </c>
      <c r="J6" s="57"/>
      <c r="K6" s="58"/>
      <c r="L6" s="62">
        <v>26800634</v>
      </c>
      <c r="M6" s="58"/>
      <c r="N6" s="59">
        <f t="shared" ref="N6:N17" si="1">SUM(J6:M6)</f>
        <v>26800634</v>
      </c>
      <c r="O6" s="57"/>
      <c r="P6" s="59">
        <f t="shared" ref="P6:P17" si="2">+O6</f>
        <v>0</v>
      </c>
      <c r="Q6" s="57">
        <f t="shared" ref="Q6:Q17" si="3">+I6+N6+P6</f>
        <v>26800634</v>
      </c>
      <c r="R6" s="60">
        <f t="shared" ref="R6:R17" si="4">+Q6/$Q$20*100</f>
        <v>6.9327500993487448</v>
      </c>
    </row>
    <row r="7" spans="1:23" x14ac:dyDescent="0.2">
      <c r="A7" s="63" t="s">
        <v>299</v>
      </c>
      <c r="B7" s="63" t="s">
        <v>302</v>
      </c>
      <c r="C7" s="64">
        <v>876600</v>
      </c>
      <c r="D7" s="62"/>
      <c r="E7" s="62">
        <v>496404</v>
      </c>
      <c r="F7" s="62"/>
      <c r="G7" s="62"/>
      <c r="H7" s="62"/>
      <c r="I7" s="59">
        <f t="shared" si="0"/>
        <v>1373004</v>
      </c>
      <c r="J7" s="64"/>
      <c r="K7" s="62"/>
      <c r="L7" s="65">
        <v>15084662</v>
      </c>
      <c r="M7" s="62"/>
      <c r="N7" s="59">
        <f t="shared" si="1"/>
        <v>15084662</v>
      </c>
      <c r="O7" s="64"/>
      <c r="P7" s="59">
        <f t="shared" si="2"/>
        <v>0</v>
      </c>
      <c r="Q7" s="57">
        <f t="shared" si="3"/>
        <v>16457666</v>
      </c>
      <c r="R7" s="60">
        <f t="shared" si="4"/>
        <v>4.2572457650273661</v>
      </c>
    </row>
    <row r="8" spans="1:23" x14ac:dyDescent="0.2">
      <c r="A8" s="63" t="s">
        <v>299</v>
      </c>
      <c r="B8" s="63" t="s">
        <v>303</v>
      </c>
      <c r="C8" s="66"/>
      <c r="D8" s="65"/>
      <c r="E8" s="67">
        <v>75821</v>
      </c>
      <c r="F8" s="67"/>
      <c r="G8" s="67"/>
      <c r="H8" s="67"/>
      <c r="I8" s="59">
        <f t="shared" si="0"/>
        <v>75821</v>
      </c>
      <c r="J8" s="66"/>
      <c r="K8" s="65"/>
      <c r="L8" s="65">
        <v>400000</v>
      </c>
      <c r="M8" s="65"/>
      <c r="N8" s="59">
        <f t="shared" si="1"/>
        <v>400000</v>
      </c>
      <c r="O8" s="66"/>
      <c r="P8" s="59">
        <f t="shared" si="2"/>
        <v>0</v>
      </c>
      <c r="Q8" s="57">
        <f t="shared" si="3"/>
        <v>475821</v>
      </c>
      <c r="R8" s="60">
        <f t="shared" si="4"/>
        <v>0.12308470333284724</v>
      </c>
    </row>
    <row r="9" spans="1:23" x14ac:dyDescent="0.2">
      <c r="A9" s="63" t="s">
        <v>299</v>
      </c>
      <c r="B9" s="63" t="s">
        <v>304</v>
      </c>
      <c r="C9" s="66">
        <v>1252114</v>
      </c>
      <c r="D9" s="65">
        <v>663914</v>
      </c>
      <c r="E9" s="67">
        <v>1233517</v>
      </c>
      <c r="F9" s="67"/>
      <c r="G9" s="67">
        <v>257</v>
      </c>
      <c r="H9" s="67"/>
      <c r="I9" s="59">
        <f t="shared" si="0"/>
        <v>3149802</v>
      </c>
      <c r="J9" s="66"/>
      <c r="K9" s="65"/>
      <c r="L9" s="62">
        <v>1571000</v>
      </c>
      <c r="M9" s="65"/>
      <c r="N9" s="59">
        <f t="shared" si="1"/>
        <v>1571000</v>
      </c>
      <c r="O9" s="66"/>
      <c r="P9" s="59">
        <f t="shared" si="2"/>
        <v>0</v>
      </c>
      <c r="Q9" s="57">
        <f t="shared" si="3"/>
        <v>4720802</v>
      </c>
      <c r="R9" s="60">
        <f t="shared" si="4"/>
        <v>1.2211703847940967</v>
      </c>
    </row>
    <row r="10" spans="1:23" x14ac:dyDescent="0.2">
      <c r="A10" s="63" t="s">
        <v>299</v>
      </c>
      <c r="B10" s="63" t="s">
        <v>305</v>
      </c>
      <c r="C10" s="64">
        <v>1551538</v>
      </c>
      <c r="D10" s="62">
        <v>717492</v>
      </c>
      <c r="E10" s="62">
        <v>1416903</v>
      </c>
      <c r="F10" s="62"/>
      <c r="G10" s="62"/>
      <c r="H10" s="62"/>
      <c r="I10" s="59">
        <f t="shared" si="0"/>
        <v>3685933</v>
      </c>
      <c r="J10" s="64"/>
      <c r="K10" s="62"/>
      <c r="L10" s="62">
        <v>550000</v>
      </c>
      <c r="M10" s="62"/>
      <c r="N10" s="59">
        <f t="shared" si="1"/>
        <v>550000</v>
      </c>
      <c r="O10" s="64"/>
      <c r="P10" s="59">
        <f t="shared" si="2"/>
        <v>0</v>
      </c>
      <c r="Q10" s="57">
        <f t="shared" si="3"/>
        <v>4235933</v>
      </c>
      <c r="R10" s="60">
        <f t="shared" si="4"/>
        <v>1.0957451576177124</v>
      </c>
    </row>
    <row r="11" spans="1:23" x14ac:dyDescent="0.2">
      <c r="A11" s="63" t="s">
        <v>299</v>
      </c>
      <c r="B11" s="63" t="s">
        <v>306</v>
      </c>
      <c r="C11" s="64">
        <v>15550841</v>
      </c>
      <c r="D11" s="62">
        <v>1606331</v>
      </c>
      <c r="E11" s="62">
        <v>2617788</v>
      </c>
      <c r="F11" s="62"/>
      <c r="G11" s="62">
        <v>2567</v>
      </c>
      <c r="H11" s="62"/>
      <c r="I11" s="59">
        <f t="shared" si="0"/>
        <v>19777527</v>
      </c>
      <c r="J11" s="64"/>
      <c r="K11" s="62"/>
      <c r="L11" s="62">
        <v>5000000</v>
      </c>
      <c r="M11" s="62"/>
      <c r="N11" s="59">
        <f t="shared" si="1"/>
        <v>5000000</v>
      </c>
      <c r="O11" s="64"/>
      <c r="P11" s="59">
        <f t="shared" si="2"/>
        <v>0</v>
      </c>
      <c r="Q11" s="57">
        <f t="shared" si="3"/>
        <v>24777527</v>
      </c>
      <c r="R11" s="60">
        <f t="shared" si="4"/>
        <v>6.4094156418413899</v>
      </c>
    </row>
    <row r="12" spans="1:23" x14ac:dyDescent="0.2">
      <c r="A12" s="63" t="s">
        <v>299</v>
      </c>
      <c r="B12" s="63" t="s">
        <v>307</v>
      </c>
      <c r="C12" s="64">
        <v>35840647</v>
      </c>
      <c r="D12" s="62">
        <v>3806072</v>
      </c>
      <c r="E12" s="62">
        <v>1839948</v>
      </c>
      <c r="F12" s="62"/>
      <c r="G12" s="62"/>
      <c r="H12" s="62"/>
      <c r="I12" s="59">
        <f t="shared" si="0"/>
        <v>41486667</v>
      </c>
      <c r="J12" s="64"/>
      <c r="K12" s="62"/>
      <c r="L12" s="62"/>
      <c r="M12" s="62"/>
      <c r="N12" s="59">
        <f t="shared" si="1"/>
        <v>0</v>
      </c>
      <c r="O12" s="64"/>
      <c r="P12" s="59">
        <f t="shared" si="2"/>
        <v>0</v>
      </c>
      <c r="Q12" s="57">
        <f t="shared" si="3"/>
        <v>41486667</v>
      </c>
      <c r="R12" s="60">
        <f t="shared" si="4"/>
        <v>10.731712345532507</v>
      </c>
    </row>
    <row r="13" spans="1:23" x14ac:dyDescent="0.2">
      <c r="A13" s="63" t="s">
        <v>299</v>
      </c>
      <c r="B13" s="63" t="s">
        <v>308</v>
      </c>
      <c r="C13" s="64">
        <v>57812561</v>
      </c>
      <c r="D13" s="62">
        <v>5249481</v>
      </c>
      <c r="E13" s="62">
        <v>2859154</v>
      </c>
      <c r="F13" s="62"/>
      <c r="G13" s="62">
        <v>12837</v>
      </c>
      <c r="H13" s="62"/>
      <c r="I13" s="59">
        <f t="shared" si="0"/>
        <v>65934033</v>
      </c>
      <c r="J13" s="64"/>
      <c r="K13" s="62"/>
      <c r="L13" s="62"/>
      <c r="M13" s="62"/>
      <c r="N13" s="59">
        <f t="shared" si="1"/>
        <v>0</v>
      </c>
      <c r="O13" s="64"/>
      <c r="P13" s="59">
        <f t="shared" si="2"/>
        <v>0</v>
      </c>
      <c r="Q13" s="57">
        <f t="shared" si="3"/>
        <v>65934033</v>
      </c>
      <c r="R13" s="60">
        <f t="shared" si="4"/>
        <v>17.0557224068361</v>
      </c>
    </row>
    <row r="14" spans="1:23" x14ac:dyDescent="0.2">
      <c r="A14" s="63" t="s">
        <v>299</v>
      </c>
      <c r="B14" s="63" t="s">
        <v>309</v>
      </c>
      <c r="C14" s="64">
        <v>20719544</v>
      </c>
      <c r="D14" s="62">
        <v>617373</v>
      </c>
      <c r="E14" s="62">
        <v>1535412</v>
      </c>
      <c r="F14" s="62"/>
      <c r="G14" s="62"/>
      <c r="H14" s="62"/>
      <c r="I14" s="59">
        <f t="shared" si="0"/>
        <v>22872329</v>
      </c>
      <c r="J14" s="64"/>
      <c r="K14" s="62"/>
      <c r="L14" s="62"/>
      <c r="M14" s="62"/>
      <c r="N14" s="59">
        <f t="shared" si="1"/>
        <v>0</v>
      </c>
      <c r="O14" s="64"/>
      <c r="P14" s="59">
        <f t="shared" si="2"/>
        <v>0</v>
      </c>
      <c r="Q14" s="57">
        <f t="shared" si="3"/>
        <v>22872329</v>
      </c>
      <c r="R14" s="60">
        <f t="shared" si="4"/>
        <v>5.9165817176969453</v>
      </c>
    </row>
    <row r="15" spans="1:23" x14ac:dyDescent="0.2">
      <c r="A15" s="63" t="s">
        <v>299</v>
      </c>
      <c r="B15" s="63" t="s">
        <v>310</v>
      </c>
      <c r="C15" s="64">
        <v>33386765</v>
      </c>
      <c r="D15" s="62">
        <v>688536</v>
      </c>
      <c r="E15" s="62">
        <v>6439271</v>
      </c>
      <c r="F15" s="62"/>
      <c r="G15" s="62">
        <v>194221</v>
      </c>
      <c r="H15" s="62"/>
      <c r="I15" s="59">
        <f t="shared" si="0"/>
        <v>40708793</v>
      </c>
      <c r="J15" s="64"/>
      <c r="K15" s="62"/>
      <c r="L15" s="62"/>
      <c r="M15" s="62"/>
      <c r="N15" s="59">
        <f t="shared" si="1"/>
        <v>0</v>
      </c>
      <c r="O15" s="64"/>
      <c r="P15" s="59">
        <f t="shared" si="2"/>
        <v>0</v>
      </c>
      <c r="Q15" s="57">
        <f t="shared" si="3"/>
        <v>40708793</v>
      </c>
      <c r="R15" s="60">
        <f t="shared" si="4"/>
        <v>10.5304929993491</v>
      </c>
    </row>
    <row r="16" spans="1:23" x14ac:dyDescent="0.2">
      <c r="A16" s="63" t="s">
        <v>299</v>
      </c>
      <c r="B16" s="63" t="s">
        <v>311</v>
      </c>
      <c r="C16" s="68">
        <v>25590758</v>
      </c>
      <c r="D16" s="69">
        <v>124550</v>
      </c>
      <c r="E16" s="69">
        <v>5124240</v>
      </c>
      <c r="F16" s="69"/>
      <c r="G16" s="69">
        <v>35052</v>
      </c>
      <c r="H16" s="69"/>
      <c r="I16" s="59">
        <f t="shared" si="0"/>
        <v>30874600</v>
      </c>
      <c r="J16" s="68"/>
      <c r="K16" s="69"/>
      <c r="L16" s="69"/>
      <c r="M16" s="69"/>
      <c r="N16" s="59">
        <f t="shared" si="1"/>
        <v>0</v>
      </c>
      <c r="O16" s="68"/>
      <c r="P16" s="59">
        <f t="shared" si="2"/>
        <v>0</v>
      </c>
      <c r="Q16" s="57">
        <f t="shared" si="3"/>
        <v>30874600</v>
      </c>
      <c r="R16" s="60">
        <f t="shared" si="4"/>
        <v>7.9865978624741762</v>
      </c>
    </row>
    <row r="17" spans="1:18" x14ac:dyDescent="0.2">
      <c r="A17" s="63" t="s">
        <v>299</v>
      </c>
      <c r="B17" s="63" t="s">
        <v>312</v>
      </c>
      <c r="C17" s="68">
        <v>15698655</v>
      </c>
      <c r="D17" s="69">
        <v>63896</v>
      </c>
      <c r="E17" s="69">
        <v>4466900</v>
      </c>
      <c r="F17" s="69"/>
      <c r="G17" s="69"/>
      <c r="H17" s="69"/>
      <c r="I17" s="59">
        <f t="shared" si="0"/>
        <v>20229451</v>
      </c>
      <c r="J17" s="68"/>
      <c r="K17" s="69"/>
      <c r="L17" s="69"/>
      <c r="M17" s="69"/>
      <c r="N17" s="59">
        <f t="shared" si="1"/>
        <v>0</v>
      </c>
      <c r="O17" s="70"/>
      <c r="P17" s="59">
        <f t="shared" si="2"/>
        <v>0</v>
      </c>
      <c r="Q17" s="57">
        <f t="shared" si="3"/>
        <v>20229451</v>
      </c>
      <c r="R17" s="60">
        <f t="shared" si="4"/>
        <v>5.2329257744432676</v>
      </c>
    </row>
    <row r="18" spans="1:18" x14ac:dyDescent="0.2">
      <c r="A18" s="71"/>
      <c r="B18" s="71"/>
      <c r="C18" s="72"/>
      <c r="D18" s="73"/>
      <c r="E18" s="73"/>
      <c r="F18" s="73"/>
      <c r="G18" s="73"/>
      <c r="H18" s="73"/>
      <c r="I18" s="74"/>
      <c r="J18" s="72"/>
      <c r="K18" s="73"/>
      <c r="L18" s="73"/>
      <c r="M18" s="73"/>
      <c r="N18" s="75"/>
      <c r="O18" s="76"/>
      <c r="P18" s="74"/>
      <c r="Q18" s="72"/>
      <c r="R18" s="77"/>
    </row>
    <row r="19" spans="1:18" ht="12" thickBot="1" x14ac:dyDescent="0.25">
      <c r="A19" s="78" t="s">
        <v>313</v>
      </c>
      <c r="B19" s="78" t="s">
        <v>313</v>
      </c>
      <c r="C19" s="79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1"/>
      <c r="O19" s="79"/>
      <c r="P19" s="81"/>
      <c r="Q19" s="79"/>
      <c r="R19" s="82"/>
    </row>
    <row r="20" spans="1:18" ht="12" thickBot="1" x14ac:dyDescent="0.25">
      <c r="A20" s="83" t="s">
        <v>314</v>
      </c>
      <c r="B20" s="83" t="s">
        <v>314</v>
      </c>
      <c r="C20" s="84">
        <f>SUM(C5:C17)</f>
        <v>215535781</v>
      </c>
      <c r="D20" s="84">
        <f t="shared" ref="D20:Q20" si="5">SUM(D5:D17)</f>
        <v>14979270</v>
      </c>
      <c r="E20" s="84">
        <f t="shared" si="5"/>
        <v>48070702</v>
      </c>
      <c r="F20" s="84">
        <f t="shared" si="5"/>
        <v>0</v>
      </c>
      <c r="G20" s="84">
        <f t="shared" si="5"/>
        <v>511934</v>
      </c>
      <c r="H20" s="84">
        <f t="shared" si="5"/>
        <v>0</v>
      </c>
      <c r="I20" s="84">
        <f t="shared" si="5"/>
        <v>279097687</v>
      </c>
      <c r="J20" s="84">
        <f t="shared" si="5"/>
        <v>0</v>
      </c>
      <c r="K20" s="84">
        <f t="shared" si="5"/>
        <v>0</v>
      </c>
      <c r="L20" s="84">
        <f t="shared" si="5"/>
        <v>90955630</v>
      </c>
      <c r="M20" s="84">
        <f t="shared" si="5"/>
        <v>0</v>
      </c>
      <c r="N20" s="84">
        <f t="shared" si="5"/>
        <v>90955630</v>
      </c>
      <c r="O20" s="84">
        <f t="shared" si="5"/>
        <v>16526808</v>
      </c>
      <c r="P20" s="84">
        <f t="shared" si="5"/>
        <v>16526808</v>
      </c>
      <c r="Q20" s="84">
        <f t="shared" si="5"/>
        <v>386580125</v>
      </c>
      <c r="R20" s="85"/>
    </row>
    <row r="21" spans="1:18" x14ac:dyDescent="0.2">
      <c r="A21" s="86"/>
      <c r="B21" s="86"/>
      <c r="C21" s="87"/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</sheetData>
  <mergeCells count="6">
    <mergeCell ref="Q3:R3"/>
    <mergeCell ref="A3:A4"/>
    <mergeCell ref="B3:B4"/>
    <mergeCell ref="C3:I3"/>
    <mergeCell ref="J3:N3"/>
    <mergeCell ref="O3:P3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D312-0783-40EA-A2F3-78813D560897}">
  <sheetPr>
    <tabColor rgb="FF7030A0"/>
  </sheetPr>
  <dimension ref="A1:I116"/>
  <sheetViews>
    <sheetView tabSelected="1" zoomScaleNormal="100" workbookViewId="0">
      <selection activeCell="D24" sqref="D24"/>
    </sheetView>
  </sheetViews>
  <sheetFormatPr baseColWidth="10" defaultColWidth="11.28515625" defaultRowHeight="12.75" x14ac:dyDescent="0.2"/>
  <cols>
    <col min="1" max="1" width="64" customWidth="1"/>
    <col min="2" max="4" width="11.140625" bestFit="1" customWidth="1"/>
  </cols>
  <sheetData>
    <row r="1" spans="1:4" x14ac:dyDescent="0.2">
      <c r="A1" s="12" t="s">
        <v>315</v>
      </c>
    </row>
    <row r="2" spans="1:4" x14ac:dyDescent="0.2">
      <c r="A2" s="15" t="s">
        <v>316</v>
      </c>
    </row>
    <row r="3" spans="1:4" s="29" customFormat="1" ht="28.35" customHeight="1" x14ac:dyDescent="0.2">
      <c r="A3" s="27" t="s">
        <v>317</v>
      </c>
      <c r="B3" s="28">
        <v>2019</v>
      </c>
      <c r="C3" s="28">
        <v>2020</v>
      </c>
      <c r="D3" s="28">
        <v>2021</v>
      </c>
    </row>
    <row r="4" spans="1:4" x14ac:dyDescent="0.2">
      <c r="A4" s="30" t="s">
        <v>318</v>
      </c>
      <c r="B4" s="89">
        <v>29500760</v>
      </c>
      <c r="C4" s="89">
        <v>14847040</v>
      </c>
      <c r="D4" s="89">
        <v>15255075</v>
      </c>
    </row>
    <row r="5" spans="1:4" s="13" customFormat="1" x14ac:dyDescent="0.2">
      <c r="A5" s="30" t="s">
        <v>319</v>
      </c>
      <c r="B5" s="31">
        <v>8614920</v>
      </c>
      <c r="C5" s="31">
        <v>9673173</v>
      </c>
      <c r="D5" s="31">
        <v>11148447</v>
      </c>
    </row>
    <row r="6" spans="1:4" s="13" customFormat="1" x14ac:dyDescent="0.2">
      <c r="A6" s="30" t="s">
        <v>320</v>
      </c>
      <c r="B6" s="31">
        <v>2372881</v>
      </c>
      <c r="C6" s="31">
        <v>6750883</v>
      </c>
      <c r="D6" s="31">
        <v>7118660</v>
      </c>
    </row>
    <row r="7" spans="1:4" s="13" customFormat="1" x14ac:dyDescent="0.2">
      <c r="A7" s="30" t="s">
        <v>321</v>
      </c>
      <c r="B7" s="31">
        <v>625893</v>
      </c>
      <c r="C7" s="31">
        <v>890323</v>
      </c>
      <c r="D7" s="31">
        <v>878005</v>
      </c>
    </row>
    <row r="8" spans="1:4" s="13" customFormat="1" x14ac:dyDescent="0.2">
      <c r="A8" s="30" t="s">
        <v>322</v>
      </c>
      <c r="B8" s="31">
        <v>3080141</v>
      </c>
      <c r="C8" s="31">
        <v>6108877</v>
      </c>
      <c r="D8" s="31">
        <v>6617821</v>
      </c>
    </row>
    <row r="9" spans="1:4" s="13" customFormat="1" x14ac:dyDescent="0.2">
      <c r="A9" s="30" t="s">
        <v>323</v>
      </c>
      <c r="B9" s="31">
        <v>592750</v>
      </c>
      <c r="C9" s="31">
        <v>1355038</v>
      </c>
      <c r="D9" s="31">
        <v>1549175</v>
      </c>
    </row>
    <row r="10" spans="1:4" s="13" customFormat="1" x14ac:dyDescent="0.2">
      <c r="A10" s="30" t="s">
        <v>324</v>
      </c>
      <c r="B10" s="31"/>
      <c r="C10" s="31"/>
      <c r="D10" s="31">
        <v>18000</v>
      </c>
    </row>
    <row r="11" spans="1:4" s="13" customFormat="1" x14ac:dyDescent="0.2">
      <c r="A11" s="30" t="s">
        <v>325</v>
      </c>
      <c r="B11" s="31"/>
      <c r="C11" s="31"/>
      <c r="D11" s="31">
        <v>18400</v>
      </c>
    </row>
    <row r="12" spans="1:4" s="13" customFormat="1" x14ac:dyDescent="0.2">
      <c r="A12" s="30" t="s">
        <v>326</v>
      </c>
      <c r="B12" s="31"/>
      <c r="C12" s="31"/>
      <c r="D12" s="31">
        <v>15900</v>
      </c>
    </row>
    <row r="13" spans="1:4" s="13" customFormat="1" x14ac:dyDescent="0.2">
      <c r="A13" s="30" t="s">
        <v>327</v>
      </c>
      <c r="B13" s="31">
        <v>23844090</v>
      </c>
      <c r="C13" s="31">
        <v>47735589</v>
      </c>
      <c r="D13" s="31">
        <v>13910136</v>
      </c>
    </row>
    <row r="14" spans="1:4" s="13" customFormat="1" x14ac:dyDescent="0.2">
      <c r="A14" s="30" t="s">
        <v>328</v>
      </c>
      <c r="B14" s="31">
        <v>2642875</v>
      </c>
      <c r="C14" s="31">
        <v>10178072</v>
      </c>
      <c r="D14" s="31">
        <v>500000</v>
      </c>
    </row>
    <row r="15" spans="1:4" s="13" customFormat="1" x14ac:dyDescent="0.2">
      <c r="A15" s="30" t="s">
        <v>329</v>
      </c>
      <c r="B15" s="31">
        <v>248865</v>
      </c>
      <c r="C15" s="31">
        <v>867861</v>
      </c>
      <c r="D15" s="31"/>
    </row>
    <row r="16" spans="1:4" s="13" customFormat="1" x14ac:dyDescent="0.2">
      <c r="A16" s="30" t="s">
        <v>330</v>
      </c>
      <c r="B16" s="31">
        <v>2161908</v>
      </c>
      <c r="C16" s="31">
        <v>2841825</v>
      </c>
      <c r="D16" s="31">
        <v>2573831</v>
      </c>
    </row>
    <row r="17" spans="1:4" s="13" customFormat="1" x14ac:dyDescent="0.2">
      <c r="A17" s="30" t="s">
        <v>331</v>
      </c>
      <c r="B17" s="31">
        <v>500000</v>
      </c>
      <c r="C17" s="31">
        <v>2000000</v>
      </c>
      <c r="D17" s="31"/>
    </row>
    <row r="18" spans="1:4" s="13" customFormat="1" x14ac:dyDescent="0.2">
      <c r="A18" s="30" t="s">
        <v>332</v>
      </c>
      <c r="B18" s="31">
        <v>455136</v>
      </c>
      <c r="C18" s="31">
        <v>20000</v>
      </c>
      <c r="D18" s="31"/>
    </row>
    <row r="19" spans="1:4" s="13" customFormat="1" x14ac:dyDescent="0.2">
      <c r="A19" s="30" t="s">
        <v>333</v>
      </c>
      <c r="B19" s="31">
        <v>32264</v>
      </c>
      <c r="C19" s="31"/>
      <c r="D19" s="31">
        <v>1439794</v>
      </c>
    </row>
    <row r="20" spans="1:4" s="13" customFormat="1" x14ac:dyDescent="0.2">
      <c r="A20" s="30" t="s">
        <v>334</v>
      </c>
      <c r="B20" s="31">
        <v>147829793</v>
      </c>
      <c r="C20" s="31">
        <v>140694528</v>
      </c>
      <c r="D20" s="31">
        <v>130225439</v>
      </c>
    </row>
    <row r="21" spans="1:4" s="13" customFormat="1" x14ac:dyDescent="0.2">
      <c r="A21" s="30" t="s">
        <v>335</v>
      </c>
      <c r="B21" s="31">
        <v>90927</v>
      </c>
      <c r="C21" s="31"/>
      <c r="D21" s="31"/>
    </row>
    <row r="22" spans="1:4" s="13" customFormat="1" x14ac:dyDescent="0.2">
      <c r="A22" s="30" t="s">
        <v>336</v>
      </c>
      <c r="B22" s="31">
        <v>1248139</v>
      </c>
      <c r="C22" s="31">
        <v>1468151</v>
      </c>
      <c r="D22" s="31">
        <v>1217645</v>
      </c>
    </row>
    <row r="23" spans="1:4" s="13" customFormat="1" x14ac:dyDescent="0.2">
      <c r="A23" s="30" t="s">
        <v>337</v>
      </c>
      <c r="B23" s="31">
        <v>1719688</v>
      </c>
      <c r="C23" s="31">
        <v>1887769</v>
      </c>
      <c r="D23" s="31">
        <v>2570455</v>
      </c>
    </row>
    <row r="24" spans="1:4" s="13" customFormat="1" x14ac:dyDescent="0.2">
      <c r="A24" s="30" t="s">
        <v>338</v>
      </c>
      <c r="B24" s="31">
        <v>1715853</v>
      </c>
      <c r="C24" s="31">
        <v>1715427</v>
      </c>
      <c r="D24" s="31">
        <v>1476433</v>
      </c>
    </row>
    <row r="25" spans="1:4" s="13" customFormat="1" x14ac:dyDescent="0.2">
      <c r="A25" s="30" t="s">
        <v>339</v>
      </c>
      <c r="B25" s="31">
        <v>2934421</v>
      </c>
      <c r="C25" s="31">
        <v>3274483</v>
      </c>
      <c r="D25" s="31">
        <v>3097326</v>
      </c>
    </row>
    <row r="26" spans="1:4" s="13" customFormat="1" x14ac:dyDescent="0.2">
      <c r="A26" s="30" t="s">
        <v>340</v>
      </c>
      <c r="B26" s="31">
        <v>162850</v>
      </c>
      <c r="C26" s="31"/>
      <c r="D26" s="31"/>
    </row>
    <row r="27" spans="1:4" s="13" customFormat="1" x14ac:dyDescent="0.2">
      <c r="A27" s="30" t="s">
        <v>341</v>
      </c>
      <c r="B27" s="31">
        <v>54009</v>
      </c>
      <c r="C27" s="31">
        <v>93295</v>
      </c>
      <c r="D27" s="31">
        <v>808911</v>
      </c>
    </row>
    <row r="28" spans="1:4" s="13" customFormat="1" x14ac:dyDescent="0.2">
      <c r="A28" s="30" t="s">
        <v>342</v>
      </c>
      <c r="B28" s="31">
        <v>255765</v>
      </c>
      <c r="C28" s="31">
        <v>376695</v>
      </c>
      <c r="D28" s="31">
        <v>352400</v>
      </c>
    </row>
    <row r="29" spans="1:4" s="13" customFormat="1" x14ac:dyDescent="0.2">
      <c r="A29" s="30" t="s">
        <v>343</v>
      </c>
      <c r="B29" s="31"/>
      <c r="C29" s="31"/>
      <c r="D29" s="31">
        <v>19800</v>
      </c>
    </row>
    <row r="30" spans="1:4" s="13" customFormat="1" x14ac:dyDescent="0.2">
      <c r="A30" s="30" t="s">
        <v>344</v>
      </c>
      <c r="B30" s="31">
        <v>2522121</v>
      </c>
      <c r="C30" s="31">
        <v>3753156</v>
      </c>
      <c r="D30" s="31">
        <v>3892147</v>
      </c>
    </row>
    <row r="31" spans="1:4" s="13" customFormat="1" x14ac:dyDescent="0.2">
      <c r="A31" s="30" t="s">
        <v>345</v>
      </c>
      <c r="B31" s="31">
        <v>24346099</v>
      </c>
      <c r="C31" s="31">
        <v>36683594</v>
      </c>
      <c r="D31" s="31">
        <v>5066817</v>
      </c>
    </row>
    <row r="32" spans="1:4" s="13" customFormat="1" x14ac:dyDescent="0.2">
      <c r="A32" s="30" t="s">
        <v>346</v>
      </c>
      <c r="B32" s="31"/>
      <c r="C32" s="31">
        <v>244185</v>
      </c>
      <c r="D32" s="31">
        <v>245893</v>
      </c>
    </row>
    <row r="33" spans="1:9" s="13" customFormat="1" x14ac:dyDescent="0.2">
      <c r="A33" s="30" t="s">
        <v>347</v>
      </c>
      <c r="B33" s="31"/>
      <c r="C33" s="31">
        <v>3615</v>
      </c>
      <c r="D33" s="31">
        <v>3885</v>
      </c>
    </row>
    <row r="34" spans="1:9" s="13" customFormat="1" x14ac:dyDescent="0.2">
      <c r="A34" s="30" t="s">
        <v>348</v>
      </c>
      <c r="B34" s="31"/>
      <c r="C34" s="31"/>
      <c r="D34" s="31">
        <v>49837</v>
      </c>
    </row>
    <row r="35" spans="1:9" s="13" customFormat="1" x14ac:dyDescent="0.2">
      <c r="A35" s="30"/>
      <c r="B35" s="31"/>
      <c r="C35" s="31"/>
      <c r="D35" s="31"/>
    </row>
    <row r="36" spans="1:9" s="7" customFormat="1" ht="22.5" customHeight="1" x14ac:dyDescent="0.2">
      <c r="A36" s="32" t="s">
        <v>252</v>
      </c>
      <c r="B36" s="33">
        <f>SUM(B4:B35)</f>
        <v>257552148</v>
      </c>
      <c r="C36" s="33">
        <f t="shared" ref="C36:D36" si="0">SUM(C4:C35)</f>
        <v>293463579</v>
      </c>
      <c r="D36" s="33">
        <f t="shared" si="0"/>
        <v>210070232</v>
      </c>
    </row>
    <row r="38" spans="1:9" s="29" customFormat="1" ht="28.35" customHeight="1" x14ac:dyDescent="0.2">
      <c r="A38" s="27" t="s">
        <v>349</v>
      </c>
      <c r="B38" s="28">
        <v>2019</v>
      </c>
      <c r="C38" s="28" t="s">
        <v>254</v>
      </c>
      <c r="D38" s="28" t="s">
        <v>255</v>
      </c>
    </row>
    <row r="39" spans="1:9" x14ac:dyDescent="0.2">
      <c r="A39" s="30" t="s">
        <v>350</v>
      </c>
      <c r="B39" s="89">
        <v>32223235</v>
      </c>
      <c r="C39" s="89">
        <v>17433670</v>
      </c>
      <c r="D39" s="89">
        <f>+C39+C39*3.5%</f>
        <v>18043848.449999999</v>
      </c>
      <c r="F39" s="29"/>
      <c r="G39" s="29"/>
      <c r="H39" s="29"/>
      <c r="I39" s="29"/>
    </row>
    <row r="40" spans="1:9" s="13" customFormat="1" x14ac:dyDescent="0.2">
      <c r="A40" s="30" t="s">
        <v>351</v>
      </c>
      <c r="B40" s="89">
        <v>12874175</v>
      </c>
      <c r="C40" s="89">
        <v>12149480</v>
      </c>
      <c r="D40" s="89">
        <f t="shared" ref="D40:D74" si="1">+C40+C40*3.5%</f>
        <v>12574711.800000001</v>
      </c>
      <c r="F40" s="29"/>
      <c r="G40" s="29"/>
      <c r="H40" s="29"/>
      <c r="I40" s="29"/>
    </row>
    <row r="41" spans="1:9" s="13" customFormat="1" x14ac:dyDescent="0.2">
      <c r="A41" s="30" t="s">
        <v>352</v>
      </c>
      <c r="B41" s="89">
        <v>2892940</v>
      </c>
      <c r="C41" s="89">
        <v>6914728</v>
      </c>
      <c r="D41" s="89">
        <f t="shared" si="1"/>
        <v>7156743.4800000004</v>
      </c>
      <c r="F41" s="29"/>
      <c r="G41" s="29"/>
      <c r="H41" s="29"/>
      <c r="I41" s="29"/>
    </row>
    <row r="42" spans="1:9" s="13" customFormat="1" x14ac:dyDescent="0.2">
      <c r="A42" s="30" t="s">
        <v>353</v>
      </c>
      <c r="B42" s="89">
        <v>770860</v>
      </c>
      <c r="C42" s="89">
        <v>917280</v>
      </c>
      <c r="D42" s="89">
        <f t="shared" si="1"/>
        <v>949384.8</v>
      </c>
      <c r="F42" s="29"/>
      <c r="G42" s="29"/>
      <c r="H42" s="29"/>
      <c r="I42" s="29"/>
    </row>
    <row r="43" spans="1:9" s="13" customFormat="1" x14ac:dyDescent="0.2">
      <c r="A43" s="30" t="s">
        <v>354</v>
      </c>
      <c r="B43" s="89">
        <v>4752614</v>
      </c>
      <c r="C43" s="89">
        <v>7295390</v>
      </c>
      <c r="D43" s="89">
        <f t="shared" si="1"/>
        <v>7550728.6500000004</v>
      </c>
      <c r="F43" s="29"/>
      <c r="G43" s="29"/>
      <c r="H43" s="29"/>
      <c r="I43" s="29"/>
    </row>
    <row r="44" spans="1:9" s="13" customFormat="1" x14ac:dyDescent="0.2">
      <c r="A44" s="30" t="s">
        <v>355</v>
      </c>
      <c r="B44" s="89">
        <v>783365</v>
      </c>
      <c r="C44" s="89">
        <v>1504785</v>
      </c>
      <c r="D44" s="89">
        <f t="shared" si="1"/>
        <v>1557452.4750000001</v>
      </c>
      <c r="F44" s="29"/>
      <c r="G44" s="29"/>
      <c r="H44" s="29"/>
      <c r="I44" s="29"/>
    </row>
    <row r="45" spans="1:9" s="13" customFormat="1" x14ac:dyDescent="0.2">
      <c r="A45" s="30" t="s">
        <v>356</v>
      </c>
      <c r="B45" s="89"/>
      <c r="C45" s="89">
        <v>7897</v>
      </c>
      <c r="D45" s="89">
        <f t="shared" si="1"/>
        <v>8173.3950000000004</v>
      </c>
      <c r="F45" s="29"/>
      <c r="G45" s="29"/>
      <c r="H45" s="29"/>
      <c r="I45" s="29"/>
    </row>
    <row r="46" spans="1:9" s="13" customFormat="1" x14ac:dyDescent="0.2">
      <c r="A46" s="30" t="s">
        <v>357</v>
      </c>
      <c r="B46" s="89"/>
      <c r="C46" s="89">
        <v>7897</v>
      </c>
      <c r="D46" s="89">
        <f t="shared" si="1"/>
        <v>8173.3950000000004</v>
      </c>
      <c r="F46" s="29"/>
      <c r="G46" s="29"/>
      <c r="H46" s="29"/>
      <c r="I46" s="29"/>
    </row>
    <row r="47" spans="1:9" s="13" customFormat="1" x14ac:dyDescent="0.2">
      <c r="A47" s="30" t="s">
        <v>358</v>
      </c>
      <c r="B47" s="89"/>
      <c r="C47" s="89">
        <v>7897</v>
      </c>
      <c r="D47" s="89">
        <f t="shared" si="1"/>
        <v>8173.3950000000004</v>
      </c>
      <c r="F47" s="29"/>
      <c r="G47" s="29"/>
      <c r="H47" s="29"/>
      <c r="I47" s="29"/>
    </row>
    <row r="48" spans="1:9" s="13" customFormat="1" x14ac:dyDescent="0.2">
      <c r="A48" s="30" t="s">
        <v>359</v>
      </c>
      <c r="B48" s="89">
        <v>39491218</v>
      </c>
      <c r="C48" s="89">
        <v>41783524</v>
      </c>
      <c r="D48" s="89">
        <f t="shared" si="1"/>
        <v>43245947.340000004</v>
      </c>
      <c r="F48" s="29"/>
      <c r="G48" s="29"/>
      <c r="H48" s="29"/>
      <c r="I48" s="29"/>
    </row>
    <row r="49" spans="1:9" s="13" customFormat="1" x14ac:dyDescent="0.2">
      <c r="A49" s="30" t="s">
        <v>360</v>
      </c>
      <c r="B49" s="89">
        <v>5854966</v>
      </c>
      <c r="C49" s="89">
        <v>5385209</v>
      </c>
      <c r="D49" s="89">
        <f t="shared" si="1"/>
        <v>5573691.3150000004</v>
      </c>
      <c r="F49" s="29"/>
      <c r="G49" s="29"/>
      <c r="H49" s="29"/>
      <c r="I49" s="29"/>
    </row>
    <row r="50" spans="1:9" s="13" customFormat="1" x14ac:dyDescent="0.2">
      <c r="A50" s="30" t="s">
        <v>361</v>
      </c>
      <c r="B50" s="89">
        <v>248865</v>
      </c>
      <c r="C50" s="89">
        <v>867861</v>
      </c>
      <c r="D50" s="89">
        <f t="shared" si="1"/>
        <v>898236.13500000001</v>
      </c>
      <c r="F50" s="29"/>
      <c r="G50" s="29"/>
      <c r="H50" s="29"/>
      <c r="I50" s="29"/>
    </row>
    <row r="51" spans="1:9" s="13" customFormat="1" x14ac:dyDescent="0.2">
      <c r="A51" s="30" t="s">
        <v>362</v>
      </c>
      <c r="B51" s="89"/>
      <c r="C51" s="89">
        <v>14990</v>
      </c>
      <c r="D51" s="89">
        <f t="shared" si="1"/>
        <v>15514.65</v>
      </c>
      <c r="F51" s="29"/>
      <c r="G51" s="29"/>
      <c r="H51" s="29"/>
      <c r="I51" s="29"/>
    </row>
    <row r="52" spans="1:9" s="13" customFormat="1" x14ac:dyDescent="0.2">
      <c r="A52" s="30" t="s">
        <v>363</v>
      </c>
      <c r="B52" s="89">
        <v>19989942</v>
      </c>
      <c r="C52" s="89">
        <v>8794004</v>
      </c>
      <c r="D52" s="89">
        <f t="shared" si="1"/>
        <v>9101794.1400000006</v>
      </c>
      <c r="F52" s="29"/>
      <c r="G52" s="29"/>
      <c r="H52" s="29"/>
      <c r="I52" s="29"/>
    </row>
    <row r="53" spans="1:9" s="13" customFormat="1" x14ac:dyDescent="0.2">
      <c r="A53" s="30" t="s">
        <v>364</v>
      </c>
      <c r="B53" s="89">
        <v>313333</v>
      </c>
      <c r="C53" s="89"/>
      <c r="D53" s="89">
        <f t="shared" si="1"/>
        <v>0</v>
      </c>
      <c r="F53" s="29"/>
      <c r="G53" s="29"/>
      <c r="H53" s="29"/>
      <c r="I53" s="29"/>
    </row>
    <row r="54" spans="1:9" s="13" customFormat="1" x14ac:dyDescent="0.2">
      <c r="A54" s="30" t="s">
        <v>365</v>
      </c>
      <c r="B54" s="89"/>
      <c r="C54" s="89">
        <v>476232</v>
      </c>
      <c r="D54" s="89">
        <f t="shared" si="1"/>
        <v>492900.12</v>
      </c>
      <c r="F54" s="29"/>
      <c r="G54" s="29"/>
      <c r="H54" s="29"/>
      <c r="I54" s="29"/>
    </row>
    <row r="55" spans="1:9" s="13" customFormat="1" x14ac:dyDescent="0.2">
      <c r="A55" s="30" t="s">
        <v>366</v>
      </c>
      <c r="B55" s="89">
        <v>556326</v>
      </c>
      <c r="C55" s="89">
        <v>3424568</v>
      </c>
      <c r="D55" s="89">
        <f t="shared" si="1"/>
        <v>3544427.88</v>
      </c>
      <c r="F55" s="29"/>
      <c r="G55" s="29"/>
      <c r="H55" s="29"/>
      <c r="I55" s="29"/>
    </row>
    <row r="56" spans="1:9" s="13" customFormat="1" x14ac:dyDescent="0.2">
      <c r="A56" s="30" t="s">
        <v>367</v>
      </c>
      <c r="B56" s="89">
        <v>2198740</v>
      </c>
      <c r="C56" s="89">
        <v>1270002</v>
      </c>
      <c r="D56" s="89">
        <f t="shared" si="1"/>
        <v>1314452.07</v>
      </c>
      <c r="F56" s="29"/>
      <c r="G56" s="29"/>
      <c r="H56" s="29"/>
      <c r="I56" s="29"/>
    </row>
    <row r="57" spans="1:9" s="13" customFormat="1" x14ac:dyDescent="0.2">
      <c r="A57" s="30" t="s">
        <v>368</v>
      </c>
      <c r="B57" s="89">
        <v>32264</v>
      </c>
      <c r="C57" s="89">
        <v>6367559</v>
      </c>
      <c r="D57" s="89">
        <f t="shared" si="1"/>
        <v>6590423.5650000004</v>
      </c>
      <c r="F57" s="29"/>
      <c r="G57" s="29"/>
      <c r="H57" s="29"/>
      <c r="I57" s="29"/>
    </row>
    <row r="58" spans="1:9" s="13" customFormat="1" x14ac:dyDescent="0.2">
      <c r="A58" s="30" t="s">
        <v>369</v>
      </c>
      <c r="B58" s="89">
        <v>163181974</v>
      </c>
      <c r="C58" s="89">
        <v>174306867</v>
      </c>
      <c r="D58" s="89">
        <f t="shared" si="1"/>
        <v>180407607.345</v>
      </c>
      <c r="F58" s="29"/>
      <c r="G58" s="29"/>
      <c r="H58" s="29"/>
      <c r="I58" s="29"/>
    </row>
    <row r="59" spans="1:9" s="13" customFormat="1" x14ac:dyDescent="0.2">
      <c r="A59" s="30" t="s">
        <v>370</v>
      </c>
      <c r="B59" s="89">
        <v>620322</v>
      </c>
      <c r="C59" s="89"/>
      <c r="D59" s="89">
        <f t="shared" si="1"/>
        <v>0</v>
      </c>
      <c r="F59" s="29"/>
      <c r="G59" s="29"/>
      <c r="H59" s="29"/>
      <c r="I59" s="29"/>
    </row>
    <row r="60" spans="1:9" s="13" customFormat="1" x14ac:dyDescent="0.2">
      <c r="A60" s="30" t="s">
        <v>371</v>
      </c>
      <c r="B60" s="89">
        <v>1033672</v>
      </c>
      <c r="C60" s="89">
        <v>44600</v>
      </c>
      <c r="D60" s="89">
        <f t="shared" si="1"/>
        <v>46161</v>
      </c>
      <c r="F60" s="29"/>
      <c r="G60" s="29"/>
      <c r="H60" s="29"/>
      <c r="I60" s="29"/>
    </row>
    <row r="61" spans="1:9" s="13" customFormat="1" x14ac:dyDescent="0.2">
      <c r="A61" s="30" t="s">
        <v>372</v>
      </c>
      <c r="B61" s="89">
        <v>1637994</v>
      </c>
      <c r="C61" s="89">
        <v>1446224</v>
      </c>
      <c r="D61" s="89">
        <f t="shared" si="1"/>
        <v>1496841.84</v>
      </c>
      <c r="F61" s="29"/>
      <c r="G61" s="29"/>
      <c r="H61" s="29"/>
      <c r="I61" s="29"/>
    </row>
    <row r="62" spans="1:9" s="13" customFormat="1" x14ac:dyDescent="0.2">
      <c r="A62" s="30" t="s">
        <v>373</v>
      </c>
      <c r="B62" s="89">
        <v>2246271</v>
      </c>
      <c r="C62" s="89">
        <v>2497724</v>
      </c>
      <c r="D62" s="89">
        <f t="shared" si="1"/>
        <v>2585144.34</v>
      </c>
      <c r="F62" s="29"/>
      <c r="G62" s="29"/>
      <c r="H62" s="29"/>
      <c r="I62" s="29"/>
    </row>
    <row r="63" spans="1:9" s="13" customFormat="1" x14ac:dyDescent="0.2">
      <c r="A63" s="30" t="s">
        <v>374</v>
      </c>
      <c r="B63" s="89">
        <v>1904509</v>
      </c>
      <c r="C63" s="89">
        <v>2049662</v>
      </c>
      <c r="D63" s="89">
        <f t="shared" si="1"/>
        <v>2121400.17</v>
      </c>
      <c r="F63" s="29"/>
      <c r="G63" s="29"/>
      <c r="H63" s="29"/>
      <c r="I63" s="29"/>
    </row>
    <row r="64" spans="1:9" s="13" customFormat="1" x14ac:dyDescent="0.2">
      <c r="A64" s="30" t="s">
        <v>375</v>
      </c>
      <c r="B64" s="89">
        <v>3596686</v>
      </c>
      <c r="C64" s="89">
        <v>3376646</v>
      </c>
      <c r="D64" s="89">
        <f t="shared" si="1"/>
        <v>3494828.61</v>
      </c>
      <c r="F64" s="29"/>
      <c r="G64" s="29"/>
      <c r="H64" s="29"/>
      <c r="I64" s="29"/>
    </row>
    <row r="65" spans="1:9" s="13" customFormat="1" x14ac:dyDescent="0.2">
      <c r="A65" s="30" t="s">
        <v>376</v>
      </c>
      <c r="B65" s="89">
        <v>304415</v>
      </c>
      <c r="C65" s="89">
        <v>65000</v>
      </c>
      <c r="D65" s="89">
        <f t="shared" si="1"/>
        <v>67275</v>
      </c>
      <c r="F65" s="29"/>
      <c r="G65" s="29"/>
      <c r="H65" s="29"/>
      <c r="I65" s="29"/>
    </row>
    <row r="66" spans="1:9" s="13" customFormat="1" x14ac:dyDescent="0.2">
      <c r="A66" s="30" t="s">
        <v>377</v>
      </c>
      <c r="B66" s="89">
        <v>54009</v>
      </c>
      <c r="C66" s="89">
        <v>1589219</v>
      </c>
      <c r="D66" s="89">
        <f t="shared" si="1"/>
        <v>1644841.665</v>
      </c>
      <c r="F66" s="29"/>
      <c r="G66" s="29"/>
      <c r="H66" s="29"/>
      <c r="I66" s="29"/>
    </row>
    <row r="67" spans="1:9" s="13" customFormat="1" x14ac:dyDescent="0.2">
      <c r="A67" s="30" t="s">
        <v>378</v>
      </c>
      <c r="B67" s="89">
        <v>288507</v>
      </c>
      <c r="C67" s="89">
        <v>282239</v>
      </c>
      <c r="D67" s="89">
        <f t="shared" si="1"/>
        <v>292117.36499999999</v>
      </c>
      <c r="F67" s="29"/>
      <c r="G67" s="29"/>
      <c r="H67" s="29"/>
      <c r="I67" s="29"/>
    </row>
    <row r="68" spans="1:9" s="13" customFormat="1" x14ac:dyDescent="0.2">
      <c r="A68" s="30" t="s">
        <v>379</v>
      </c>
      <c r="B68" s="89">
        <v>339936</v>
      </c>
      <c r="C68" s="89">
        <v>311976</v>
      </c>
      <c r="D68" s="89">
        <f t="shared" si="1"/>
        <v>322895.15999999997</v>
      </c>
      <c r="F68" s="29"/>
      <c r="G68" s="29"/>
      <c r="H68" s="29"/>
      <c r="I68" s="29"/>
    </row>
    <row r="69" spans="1:9" s="13" customFormat="1" x14ac:dyDescent="0.2">
      <c r="A69" s="30" t="s">
        <v>380</v>
      </c>
      <c r="B69" s="89"/>
      <c r="C69" s="89">
        <v>10013</v>
      </c>
      <c r="D69" s="89">
        <f t="shared" si="1"/>
        <v>10363.455</v>
      </c>
      <c r="F69" s="29"/>
      <c r="G69" s="29"/>
      <c r="H69" s="29"/>
      <c r="I69" s="29"/>
    </row>
    <row r="70" spans="1:9" s="13" customFormat="1" x14ac:dyDescent="0.2">
      <c r="A70" s="30" t="s">
        <v>381</v>
      </c>
      <c r="B70" s="89">
        <v>3800504</v>
      </c>
      <c r="C70" s="89">
        <v>6501104</v>
      </c>
      <c r="D70" s="89">
        <f t="shared" si="1"/>
        <v>6728642.6399999997</v>
      </c>
      <c r="F70" s="29"/>
      <c r="G70" s="29"/>
      <c r="H70" s="29"/>
      <c r="I70" s="29"/>
    </row>
    <row r="71" spans="1:9" s="13" customFormat="1" x14ac:dyDescent="0.2">
      <c r="A71" s="30" t="s">
        <v>382</v>
      </c>
      <c r="B71" s="89">
        <v>25149192</v>
      </c>
      <c r="C71" s="89">
        <v>31873955</v>
      </c>
      <c r="D71" s="89">
        <f t="shared" si="1"/>
        <v>32989543.425000001</v>
      </c>
      <c r="F71" s="29"/>
      <c r="G71" s="29"/>
      <c r="H71" s="29"/>
      <c r="I71" s="29"/>
    </row>
    <row r="72" spans="1:9" s="13" customFormat="1" x14ac:dyDescent="0.2">
      <c r="A72" s="30" t="s">
        <v>383</v>
      </c>
      <c r="B72" s="89">
        <v>189700</v>
      </c>
      <c r="C72" s="89">
        <v>360730</v>
      </c>
      <c r="D72" s="89">
        <f t="shared" si="1"/>
        <v>373355.55</v>
      </c>
      <c r="F72" s="29"/>
      <c r="G72" s="29"/>
      <c r="H72" s="29"/>
      <c r="I72" s="29"/>
    </row>
    <row r="73" spans="1:9" s="13" customFormat="1" x14ac:dyDescent="0.2">
      <c r="A73" s="30" t="s">
        <v>384</v>
      </c>
      <c r="B73" s="89">
        <v>178965</v>
      </c>
      <c r="C73" s="89">
        <v>12189</v>
      </c>
      <c r="D73" s="89">
        <f t="shared" si="1"/>
        <v>12615.615</v>
      </c>
      <c r="F73" s="29"/>
      <c r="G73" s="29"/>
      <c r="H73" s="29"/>
      <c r="I73" s="29"/>
    </row>
    <row r="74" spans="1:9" s="13" customFormat="1" x14ac:dyDescent="0.2">
      <c r="A74" s="30" t="s">
        <v>385</v>
      </c>
      <c r="B74" s="30"/>
      <c r="C74" s="30">
        <v>256769</v>
      </c>
      <c r="D74" s="30">
        <f t="shared" si="1"/>
        <v>265755.91499999998</v>
      </c>
      <c r="F74" s="29"/>
      <c r="G74" s="29"/>
      <c r="H74" s="29"/>
      <c r="I74" s="29"/>
    </row>
    <row r="75" spans="1:9" s="7" customFormat="1" ht="22.5" customHeight="1" x14ac:dyDescent="0.2">
      <c r="A75" s="32" t="s">
        <v>252</v>
      </c>
      <c r="B75" s="33">
        <f>SUM(B39:B74)</f>
        <v>327509499</v>
      </c>
      <c r="C75" s="33">
        <f t="shared" ref="C75:D75" si="2">SUM(C39:C74)</f>
        <v>339607890</v>
      </c>
      <c r="D75" s="33">
        <f t="shared" si="2"/>
        <v>351494166.15000004</v>
      </c>
      <c r="F75" s="29"/>
      <c r="G75" s="29"/>
      <c r="H75" s="29"/>
      <c r="I75" s="29"/>
    </row>
    <row r="76" spans="1:9" x14ac:dyDescent="0.2">
      <c r="F76" s="29"/>
      <c r="G76" s="29"/>
      <c r="H76" s="29"/>
      <c r="I76" s="29"/>
    </row>
    <row r="77" spans="1:9" s="29" customFormat="1" ht="28.35" customHeight="1" x14ac:dyDescent="0.2">
      <c r="A77" s="27" t="s">
        <v>386</v>
      </c>
      <c r="B77" s="28">
        <v>2019</v>
      </c>
      <c r="C77" s="28" t="s">
        <v>254</v>
      </c>
      <c r="D77" s="28" t="s">
        <v>255</v>
      </c>
    </row>
    <row r="78" spans="1:9" x14ac:dyDescent="0.2">
      <c r="A78" s="30" t="s">
        <v>350</v>
      </c>
      <c r="B78" s="89">
        <v>30724577</v>
      </c>
      <c r="C78" s="89">
        <v>12033672</v>
      </c>
      <c r="D78" s="89">
        <f t="shared" ref="D78:D113" si="3">+C78+C78*3.5%</f>
        <v>12454850.52</v>
      </c>
      <c r="F78" s="29"/>
      <c r="G78" s="29"/>
      <c r="H78" s="29"/>
      <c r="I78" s="29"/>
    </row>
    <row r="79" spans="1:9" s="13" customFormat="1" x14ac:dyDescent="0.2">
      <c r="A79" s="30" t="s">
        <v>351</v>
      </c>
      <c r="B79" s="89">
        <v>12188984</v>
      </c>
      <c r="C79" s="89">
        <v>8738947</v>
      </c>
      <c r="D79" s="89">
        <f t="shared" si="3"/>
        <v>9044810.1449999996</v>
      </c>
      <c r="F79" s="29"/>
      <c r="G79" s="29"/>
      <c r="H79" s="29"/>
      <c r="I79" s="29"/>
    </row>
    <row r="80" spans="1:9" s="13" customFormat="1" x14ac:dyDescent="0.2">
      <c r="A80" s="30" t="s">
        <v>352</v>
      </c>
      <c r="B80" s="89">
        <v>2866511</v>
      </c>
      <c r="C80" s="89">
        <v>5231751</v>
      </c>
      <c r="D80" s="89">
        <f t="shared" si="3"/>
        <v>5414862.2850000001</v>
      </c>
      <c r="F80" s="29"/>
      <c r="G80" s="29"/>
      <c r="H80" s="29"/>
      <c r="I80" s="29"/>
    </row>
    <row r="81" spans="1:9" s="13" customFormat="1" x14ac:dyDescent="0.2">
      <c r="A81" s="30" t="s">
        <v>353</v>
      </c>
      <c r="B81" s="89">
        <v>747164</v>
      </c>
      <c r="C81" s="89">
        <v>682137</v>
      </c>
      <c r="D81" s="89">
        <f t="shared" si="3"/>
        <v>706011.79500000004</v>
      </c>
      <c r="F81" s="29"/>
      <c r="G81" s="29"/>
      <c r="H81" s="29"/>
      <c r="I81" s="29"/>
    </row>
    <row r="82" spans="1:9" s="13" customFormat="1" x14ac:dyDescent="0.2">
      <c r="A82" s="30" t="s">
        <v>354</v>
      </c>
      <c r="B82" s="89">
        <v>4577840</v>
      </c>
      <c r="C82" s="89">
        <v>5181622</v>
      </c>
      <c r="D82" s="89">
        <f t="shared" si="3"/>
        <v>5362978.7699999996</v>
      </c>
      <c r="F82" s="29"/>
      <c r="G82" s="29"/>
      <c r="H82" s="29"/>
      <c r="I82" s="29"/>
    </row>
    <row r="83" spans="1:9" s="13" customFormat="1" x14ac:dyDescent="0.2">
      <c r="A83" s="30" t="s">
        <v>355</v>
      </c>
      <c r="B83" s="89">
        <v>750577</v>
      </c>
      <c r="C83" s="89">
        <v>1143284</v>
      </c>
      <c r="D83" s="89">
        <f t="shared" si="3"/>
        <v>1183298.94</v>
      </c>
      <c r="F83" s="29"/>
      <c r="G83" s="29"/>
      <c r="H83" s="29"/>
      <c r="I83" s="29"/>
    </row>
    <row r="84" spans="1:9" s="13" customFormat="1" x14ac:dyDescent="0.2">
      <c r="A84" s="30" t="s">
        <v>356</v>
      </c>
      <c r="B84" s="89"/>
      <c r="C84" s="89">
        <v>7350</v>
      </c>
      <c r="D84" s="89"/>
      <c r="F84" s="29"/>
      <c r="G84" s="29"/>
      <c r="H84" s="29"/>
      <c r="I84" s="29"/>
    </row>
    <row r="85" spans="1:9" s="13" customFormat="1" x14ac:dyDescent="0.2">
      <c r="A85" s="30" t="s">
        <v>357</v>
      </c>
      <c r="B85" s="89"/>
      <c r="C85" s="89">
        <v>7350</v>
      </c>
      <c r="D85" s="89"/>
      <c r="F85" s="29"/>
      <c r="G85" s="29"/>
      <c r="H85" s="29"/>
      <c r="I85" s="29"/>
    </row>
    <row r="86" spans="1:9" s="13" customFormat="1" x14ac:dyDescent="0.2">
      <c r="A86" s="30" t="s">
        <v>358</v>
      </c>
      <c r="B86" s="89"/>
      <c r="C86" s="89">
        <v>5600</v>
      </c>
      <c r="D86" s="89"/>
      <c r="F86" s="29"/>
      <c r="G86" s="29"/>
      <c r="H86" s="29"/>
      <c r="I86" s="29"/>
    </row>
    <row r="87" spans="1:9" s="13" customFormat="1" x14ac:dyDescent="0.2">
      <c r="A87" s="30" t="s">
        <v>359</v>
      </c>
      <c r="B87" s="89">
        <v>24911092</v>
      </c>
      <c r="C87" s="89">
        <v>18216318</v>
      </c>
      <c r="D87" s="89">
        <f t="shared" si="3"/>
        <v>18853889.129999999</v>
      </c>
      <c r="F87" s="29"/>
      <c r="G87" s="29"/>
      <c r="H87" s="29"/>
      <c r="I87" s="29"/>
    </row>
    <row r="88" spans="1:9" s="13" customFormat="1" x14ac:dyDescent="0.2">
      <c r="A88" s="30" t="s">
        <v>360</v>
      </c>
      <c r="B88" s="89">
        <v>4147882</v>
      </c>
      <c r="C88" s="89">
        <v>2697258</v>
      </c>
      <c r="D88" s="89">
        <f t="shared" si="3"/>
        <v>2791662.03</v>
      </c>
      <c r="F88" s="29"/>
      <c r="G88" s="29"/>
      <c r="H88" s="29"/>
      <c r="I88" s="29"/>
    </row>
    <row r="89" spans="1:9" s="13" customFormat="1" x14ac:dyDescent="0.2">
      <c r="A89" s="30" t="s">
        <v>361</v>
      </c>
      <c r="B89" s="89">
        <v>234177</v>
      </c>
      <c r="C89" s="89">
        <v>333453</v>
      </c>
      <c r="D89" s="89">
        <f t="shared" si="3"/>
        <v>345123.85499999998</v>
      </c>
      <c r="F89" s="29"/>
      <c r="G89" s="29"/>
      <c r="H89" s="29"/>
      <c r="I89" s="29"/>
    </row>
    <row r="90" spans="1:9" s="13" customFormat="1" x14ac:dyDescent="0.2">
      <c r="A90" s="30" t="s">
        <v>362</v>
      </c>
      <c r="B90" s="89"/>
      <c r="C90" s="89">
        <v>14990</v>
      </c>
      <c r="D90" s="89">
        <f t="shared" si="3"/>
        <v>15514.65</v>
      </c>
      <c r="F90" s="29"/>
      <c r="G90" s="29"/>
      <c r="H90" s="29"/>
      <c r="I90" s="29"/>
    </row>
    <row r="91" spans="1:9" s="13" customFormat="1" x14ac:dyDescent="0.2">
      <c r="A91" s="30" t="s">
        <v>363</v>
      </c>
      <c r="B91" s="89">
        <v>14214347</v>
      </c>
      <c r="C91" s="89">
        <v>4226910</v>
      </c>
      <c r="D91" s="89">
        <f t="shared" si="3"/>
        <v>4374851.8499999996</v>
      </c>
      <c r="F91" s="29"/>
      <c r="G91" s="29"/>
      <c r="H91" s="29"/>
      <c r="I91" s="29"/>
    </row>
    <row r="92" spans="1:9" s="13" customFormat="1" x14ac:dyDescent="0.2">
      <c r="A92" s="30" t="s">
        <v>364</v>
      </c>
      <c r="B92" s="89">
        <v>306276</v>
      </c>
      <c r="C92" s="89"/>
      <c r="D92" s="89"/>
      <c r="F92" s="29"/>
      <c r="G92" s="29"/>
      <c r="H92" s="29"/>
      <c r="I92" s="29"/>
    </row>
    <row r="93" spans="1:9" s="13" customFormat="1" x14ac:dyDescent="0.2">
      <c r="A93" s="30" t="s">
        <v>365</v>
      </c>
      <c r="B93" s="89"/>
      <c r="C93" s="89">
        <v>363467</v>
      </c>
      <c r="D93" s="89">
        <f t="shared" si="3"/>
        <v>376188.34499999997</v>
      </c>
      <c r="F93" s="29"/>
      <c r="G93" s="29"/>
      <c r="H93" s="29"/>
      <c r="I93" s="29"/>
    </row>
    <row r="94" spans="1:9" s="13" customFormat="1" x14ac:dyDescent="0.2">
      <c r="A94" s="30" t="s">
        <v>366</v>
      </c>
      <c r="B94" s="89">
        <v>406722</v>
      </c>
      <c r="C94" s="89">
        <v>120590</v>
      </c>
      <c r="D94" s="89">
        <f t="shared" si="3"/>
        <v>124810.65</v>
      </c>
      <c r="F94" s="29"/>
      <c r="G94" s="29"/>
      <c r="H94" s="29"/>
      <c r="I94" s="29"/>
    </row>
    <row r="95" spans="1:9" s="13" customFormat="1" x14ac:dyDescent="0.2">
      <c r="A95" s="30" t="s">
        <v>367</v>
      </c>
      <c r="B95" s="89">
        <v>1499057</v>
      </c>
      <c r="C95" s="89">
        <v>875876</v>
      </c>
      <c r="D95" s="89">
        <f t="shared" si="3"/>
        <v>906531.66</v>
      </c>
      <c r="F95" s="29"/>
      <c r="G95" s="29"/>
      <c r="H95" s="29"/>
      <c r="I95" s="29"/>
    </row>
    <row r="96" spans="1:9" s="13" customFormat="1" x14ac:dyDescent="0.2">
      <c r="A96" s="30" t="s">
        <v>368</v>
      </c>
      <c r="B96" s="89">
        <v>31404</v>
      </c>
      <c r="C96" s="89">
        <v>149563</v>
      </c>
      <c r="D96" s="89">
        <f t="shared" si="3"/>
        <v>154797.70499999999</v>
      </c>
      <c r="F96" s="29"/>
      <c r="G96" s="29"/>
      <c r="H96" s="29"/>
      <c r="I96" s="29"/>
    </row>
    <row r="97" spans="1:9" s="13" customFormat="1" x14ac:dyDescent="0.2">
      <c r="A97" s="30" t="s">
        <v>369</v>
      </c>
      <c r="B97" s="89">
        <v>154194720</v>
      </c>
      <c r="C97" s="89">
        <v>122631024</v>
      </c>
      <c r="D97" s="89">
        <f t="shared" si="3"/>
        <v>126923109.84</v>
      </c>
      <c r="F97" s="29"/>
      <c r="G97" s="29"/>
      <c r="H97" s="29"/>
      <c r="I97" s="29"/>
    </row>
    <row r="98" spans="1:9" s="13" customFormat="1" x14ac:dyDescent="0.2">
      <c r="A98" s="30" t="s">
        <v>370</v>
      </c>
      <c r="B98" s="89">
        <v>379637</v>
      </c>
      <c r="C98" s="89"/>
      <c r="D98" s="89"/>
      <c r="F98" s="29"/>
      <c r="G98" s="29"/>
      <c r="H98" s="29"/>
      <c r="I98" s="29"/>
    </row>
    <row r="99" spans="1:9" s="13" customFormat="1" x14ac:dyDescent="0.2">
      <c r="A99" s="30" t="s">
        <v>371</v>
      </c>
      <c r="B99" s="89">
        <v>915846</v>
      </c>
      <c r="C99" s="89">
        <v>32160</v>
      </c>
      <c r="D99" s="89">
        <f t="shared" si="3"/>
        <v>33285.599999999999</v>
      </c>
    </row>
    <row r="100" spans="1:9" s="13" customFormat="1" x14ac:dyDescent="0.2">
      <c r="A100" s="30" t="s">
        <v>372</v>
      </c>
      <c r="B100" s="89">
        <v>1543634</v>
      </c>
      <c r="C100" s="89">
        <v>997770</v>
      </c>
      <c r="D100" s="89">
        <f t="shared" si="3"/>
        <v>1032691.95</v>
      </c>
    </row>
    <row r="101" spans="1:9" s="13" customFormat="1" x14ac:dyDescent="0.2">
      <c r="A101" s="30" t="s">
        <v>373</v>
      </c>
      <c r="B101" s="89">
        <v>2233657</v>
      </c>
      <c r="C101" s="89">
        <v>1728110</v>
      </c>
      <c r="D101" s="89">
        <f t="shared" si="3"/>
        <v>1788593.85</v>
      </c>
    </row>
    <row r="102" spans="1:9" s="13" customFormat="1" x14ac:dyDescent="0.2">
      <c r="A102" s="30" t="s">
        <v>374</v>
      </c>
      <c r="B102" s="89">
        <v>1896846</v>
      </c>
      <c r="C102" s="89">
        <v>1582752</v>
      </c>
      <c r="D102" s="89">
        <f t="shared" si="3"/>
        <v>1638148.32</v>
      </c>
    </row>
    <row r="103" spans="1:9" s="13" customFormat="1" x14ac:dyDescent="0.2">
      <c r="A103" s="30" t="s">
        <v>375</v>
      </c>
      <c r="B103" s="89">
        <v>3434851</v>
      </c>
      <c r="C103" s="89">
        <v>2375026</v>
      </c>
      <c r="D103" s="89">
        <f t="shared" si="3"/>
        <v>2458151.91</v>
      </c>
    </row>
    <row r="104" spans="1:9" s="13" customFormat="1" x14ac:dyDescent="0.2">
      <c r="A104" s="30" t="s">
        <v>376</v>
      </c>
      <c r="B104" s="89">
        <v>290075</v>
      </c>
      <c r="C104" s="89">
        <v>41554</v>
      </c>
      <c r="D104" s="89">
        <f t="shared" si="3"/>
        <v>43008.39</v>
      </c>
    </row>
    <row r="105" spans="1:9" s="13" customFormat="1" x14ac:dyDescent="0.2">
      <c r="A105" s="30" t="s">
        <v>377</v>
      </c>
      <c r="B105" s="89">
        <v>52886</v>
      </c>
      <c r="C105" s="89">
        <v>665425</v>
      </c>
      <c r="D105" s="89">
        <f t="shared" si="3"/>
        <v>688714.875</v>
      </c>
    </row>
    <row r="106" spans="1:9" s="13" customFormat="1" x14ac:dyDescent="0.2">
      <c r="A106" s="30" t="s">
        <v>378</v>
      </c>
      <c r="B106" s="89">
        <v>209535</v>
      </c>
      <c r="C106" s="89">
        <v>116763</v>
      </c>
      <c r="D106" s="89">
        <f t="shared" si="3"/>
        <v>120849.705</v>
      </c>
    </row>
    <row r="107" spans="1:9" s="13" customFormat="1" x14ac:dyDescent="0.2">
      <c r="A107" s="30" t="s">
        <v>379</v>
      </c>
      <c r="B107" s="89">
        <v>331401</v>
      </c>
      <c r="C107" s="89">
        <v>218588</v>
      </c>
      <c r="D107" s="89">
        <f t="shared" si="3"/>
        <v>226238.58</v>
      </c>
    </row>
    <row r="108" spans="1:9" s="13" customFormat="1" x14ac:dyDescent="0.2">
      <c r="A108" s="30" t="s">
        <v>380</v>
      </c>
      <c r="B108" s="89"/>
      <c r="C108" s="89">
        <v>3900</v>
      </c>
      <c r="D108" s="89">
        <f t="shared" si="3"/>
        <v>4036.5</v>
      </c>
    </row>
    <row r="109" spans="1:9" s="13" customFormat="1" x14ac:dyDescent="0.2">
      <c r="A109" s="30" t="s">
        <v>381</v>
      </c>
      <c r="B109" s="89">
        <v>3549404</v>
      </c>
      <c r="C109" s="89">
        <v>2887555</v>
      </c>
      <c r="D109" s="89">
        <f t="shared" si="3"/>
        <v>2988619.4249999998</v>
      </c>
    </row>
    <row r="110" spans="1:9" s="13" customFormat="1" x14ac:dyDescent="0.2">
      <c r="A110" s="30" t="s">
        <v>382</v>
      </c>
      <c r="B110" s="89">
        <v>18111188</v>
      </c>
      <c r="C110" s="89">
        <v>8437422</v>
      </c>
      <c r="D110" s="89">
        <f t="shared" si="3"/>
        <v>8732731.7699999996</v>
      </c>
    </row>
    <row r="111" spans="1:9" s="13" customFormat="1" x14ac:dyDescent="0.2">
      <c r="A111" s="30" t="s">
        <v>383</v>
      </c>
      <c r="B111" s="89">
        <v>183887</v>
      </c>
      <c r="C111" s="89">
        <v>151177</v>
      </c>
      <c r="D111" s="89">
        <f t="shared" si="3"/>
        <v>156468.19500000001</v>
      </c>
    </row>
    <row r="112" spans="1:9" s="13" customFormat="1" x14ac:dyDescent="0.2">
      <c r="A112" s="30" t="s">
        <v>384</v>
      </c>
      <c r="B112" s="89">
        <v>132647</v>
      </c>
      <c r="C112" s="89">
        <v>96</v>
      </c>
      <c r="D112" s="89">
        <f t="shared" si="3"/>
        <v>99.36</v>
      </c>
    </row>
    <row r="113" spans="1:4" s="13" customFormat="1" x14ac:dyDescent="0.2">
      <c r="A113" s="30" t="s">
        <v>385</v>
      </c>
      <c r="B113" s="89"/>
      <c r="C113" s="89">
        <v>39964</v>
      </c>
      <c r="D113" s="89">
        <f t="shared" si="3"/>
        <v>41362.74</v>
      </c>
    </row>
    <row r="114" spans="1:4" s="7" customFormat="1" ht="22.5" customHeight="1" x14ac:dyDescent="0.2">
      <c r="A114" s="32" t="s">
        <v>252</v>
      </c>
      <c r="B114" s="33">
        <f>SUM(B78:B113)</f>
        <v>285066824</v>
      </c>
      <c r="C114" s="33">
        <f t="shared" ref="C114:D114" si="4">SUM(C78:C113)</f>
        <v>201939424</v>
      </c>
      <c r="D114" s="33">
        <f t="shared" si="4"/>
        <v>208986293.34</v>
      </c>
    </row>
    <row r="115" spans="1:4" x14ac:dyDescent="0.2">
      <c r="A115" s="35" t="s">
        <v>259</v>
      </c>
    </row>
    <row r="116" spans="1:4" x14ac:dyDescent="0.2">
      <c r="A116" s="36" t="s">
        <v>260</v>
      </c>
    </row>
  </sheetData>
  <pageMargins left="0.46875" right="0.51181102362204722" top="0.74803149606299213" bottom="0.74803149606299213" header="0.31496062992125984" footer="0.31496062992125984"/>
  <pageSetup paperSize="9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Índice</vt:lpstr>
      <vt:lpstr>F-01</vt:lpstr>
      <vt:lpstr>F-02</vt:lpstr>
      <vt:lpstr>F-03</vt:lpstr>
      <vt:lpstr>F-04</vt:lpstr>
      <vt:lpstr>F-05</vt:lpstr>
      <vt:lpstr>Índice!Área_de_impresión</vt:lpstr>
      <vt:lpstr>Índice!Títulos_a_imprimir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</dc:creator>
  <cp:lastModifiedBy>pined</cp:lastModifiedBy>
  <dcterms:created xsi:type="dcterms:W3CDTF">2020-10-23T03:54:37Z</dcterms:created>
  <dcterms:modified xsi:type="dcterms:W3CDTF">2020-10-23T04:11:17Z</dcterms:modified>
</cp:coreProperties>
</file>