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1 CA 2016-2017\06 Sesiones Ordinarias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1" l="1"/>
  <c r="E68" i="1"/>
  <c r="E67" i="1"/>
  <c r="E65" i="1"/>
  <c r="E64" i="1"/>
  <c r="E63" i="1"/>
  <c r="E62" i="1"/>
  <c r="AO54" i="1"/>
  <c r="AN55" i="1"/>
  <c r="AN54" i="1"/>
  <c r="AM55" i="1"/>
  <c r="AM54" i="1"/>
  <c r="AL55" i="1"/>
  <c r="AL54" i="1"/>
  <c r="AK55" i="1"/>
  <c r="AK54" i="1"/>
  <c r="AJ55" i="1"/>
  <c r="AJ54" i="1"/>
  <c r="AI55" i="1"/>
  <c r="AI54" i="1"/>
  <c r="AH55" i="1"/>
  <c r="AH54" i="1"/>
  <c r="AG55" i="1"/>
  <c r="AG54" i="1"/>
  <c r="AF55" i="1"/>
  <c r="AF54" i="1"/>
  <c r="AE55" i="1"/>
  <c r="AE54" i="1"/>
  <c r="AD55" i="1"/>
  <c r="AD54" i="1"/>
  <c r="AC55" i="1"/>
  <c r="AC54" i="1"/>
  <c r="AB55" i="1"/>
  <c r="AB54" i="1"/>
  <c r="AA55" i="1"/>
  <c r="AA54" i="1"/>
  <c r="Z55" i="1"/>
  <c r="Z54" i="1"/>
  <c r="Y55" i="1"/>
  <c r="Y54" i="1"/>
  <c r="AM60" i="1" l="1"/>
  <c r="AL60" i="1"/>
  <c r="AK60" i="1"/>
  <c r="AJ60" i="1"/>
  <c r="AI60" i="1"/>
  <c r="AH60" i="1"/>
  <c r="AG60" i="1"/>
  <c r="AF60" i="1"/>
  <c r="AE60" i="1"/>
  <c r="AD60" i="1"/>
  <c r="AC60" i="1"/>
  <c r="D9" i="1"/>
  <c r="D8" i="1"/>
  <c r="C8" i="1"/>
  <c r="AB60" i="1"/>
  <c r="AA60" i="1"/>
  <c r="Z60" i="1"/>
  <c r="AN60" i="1"/>
  <c r="Q54" i="1"/>
  <c r="AN65" i="1" l="1"/>
  <c r="AN64" i="1"/>
  <c r="AN63" i="1"/>
  <c r="AO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AO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X54" i="1"/>
  <c r="W54" i="1"/>
  <c r="V54" i="1"/>
  <c r="U54" i="1"/>
  <c r="T54" i="1"/>
  <c r="S54" i="1"/>
  <c r="R54" i="1"/>
  <c r="P54" i="1"/>
  <c r="O54" i="1"/>
  <c r="N54" i="1"/>
  <c r="M54" i="1"/>
  <c r="L54" i="1"/>
  <c r="K54" i="1"/>
  <c r="J54" i="1"/>
  <c r="I54" i="1"/>
  <c r="H54" i="1"/>
  <c r="G54" i="1"/>
  <c r="F54" i="1"/>
  <c r="E54" i="1"/>
  <c r="AN62" i="1" l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C9" i="1"/>
</calcChain>
</file>

<file path=xl/sharedStrings.xml><?xml version="1.0" encoding="utf-8"?>
<sst xmlns="http://schemas.openxmlformats.org/spreadsheetml/2006/main" count="814" uniqueCount="96">
  <si>
    <t>CONGRESISTA DE LA REPÚBLICA</t>
  </si>
  <si>
    <t>INSTALACIÓN</t>
  </si>
  <si>
    <t>SESIÓN O1</t>
  </si>
  <si>
    <t>SESIÓN E1</t>
  </si>
  <si>
    <t>SESIÓN O2</t>
  </si>
  <si>
    <t>SESIÓN O3</t>
  </si>
  <si>
    <t>SESIÓN O4</t>
  </si>
  <si>
    <t>SESIÓN D1</t>
  </si>
  <si>
    <t>SESIÓN O5</t>
  </si>
  <si>
    <r>
      <t>MESA DIRECTIVA</t>
    </r>
    <r>
      <rPr>
        <sz val="10"/>
        <color rgb="FF414042"/>
        <rFont val="Verdana"/>
        <family val="2"/>
      </rPr>
      <t>  </t>
    </r>
  </si>
  <si>
    <t>RAMÍREZ TANDAZO, BIENVENIDO (FP)</t>
  </si>
  <si>
    <t>ASISTIÓ</t>
  </si>
  <si>
    <t>MORALES RAMÍREZ, EDYSON (FA)</t>
  </si>
  <si>
    <t>LICENCIA</t>
  </si>
  <si>
    <t>GALVÁN VENTO, CLAYTON (FP)</t>
  </si>
  <si>
    <t>Aguilar Montenegro, Wilmer (FP)</t>
  </si>
  <si>
    <t>Arana Zegarra, Marco Antonio (FA)</t>
  </si>
  <si>
    <t>Dávila Vizcarra Sergio (PPK)</t>
  </si>
  <si>
    <t>Flores Vílchez Clemente (PPK)</t>
  </si>
  <si>
    <t>García Jiménez Maritza (FP)</t>
  </si>
  <si>
    <t>Lizana Santos Mártires (FP)</t>
  </si>
  <si>
    <t>Melgar Valdez Elard (FP)</t>
  </si>
  <si>
    <t>Pariona Galindo Federico (FP)</t>
  </si>
  <si>
    <t>Ríos Ocsa, Benicio (APP)</t>
  </si>
  <si>
    <t>Ticlla Rafael, Carlos (FP)</t>
  </si>
  <si>
    <t>Yika García, Luis (FP)</t>
  </si>
  <si>
    <t>Zeballos Patrón, Horacio (FA)</t>
  </si>
  <si>
    <t>Ananculi Gómez, Betty (FP)</t>
  </si>
  <si>
    <t>Aramayo Gaona, Alejandra (FP)</t>
  </si>
  <si>
    <t>Becerril Rodríguez, Héctor (FP)</t>
  </si>
  <si>
    <t>Castro Grández, Miguel (FP)</t>
  </si>
  <si>
    <t>Cuadros Candia, Nelly (FP)</t>
  </si>
  <si>
    <t>Curro López, Edilberto (FP)</t>
  </si>
  <si>
    <t>Dipas Huamán, Joaquín (FP)</t>
  </si>
  <si>
    <t>Domínguez Herrera, Carlos (FP)</t>
  </si>
  <si>
    <t>Echevarría Huamán, Sonia (FP) </t>
  </si>
  <si>
    <t>Elías Ávalos, Miguel (FP) </t>
  </si>
  <si>
    <t>Espinoza Cruz, Marisol (APP)</t>
  </si>
  <si>
    <t>Figueroa Minaya, Modesto (FP)</t>
  </si>
  <si>
    <t>Herrera Arévalo, Marita (FP)</t>
  </si>
  <si>
    <t>Lapa Inga, Zacarías (FA) </t>
  </si>
  <si>
    <t>Lazo Julca, Israel (FP)</t>
  </si>
  <si>
    <t>López Vilela, Luis (FP) </t>
  </si>
  <si>
    <t>Martorell Sobero, Guillermo (FP)</t>
  </si>
  <si>
    <t>Meléndez Celis, Jorge (PPK)</t>
  </si>
  <si>
    <t>Melgarejo Páucar, María (FP)</t>
  </si>
  <si>
    <t>Monterola Abregu, Wuilian (FP)</t>
  </si>
  <si>
    <t>Narváez Soto, Eloy (APP) </t>
  </si>
  <si>
    <t>Palma Mendoza, José (FP) </t>
  </si>
  <si>
    <t>Palomino Ortiz, Dalmiro (FP)</t>
  </si>
  <si>
    <t>Robles Uribe, Lizbeth (FP) </t>
  </si>
  <si>
    <t>Rozas Beltrán, Wilbert (FA) </t>
  </si>
  <si>
    <t>Saavedra Vela, Esther (FP) </t>
  </si>
  <si>
    <t>Tapia Bernal, Segundo (FP) </t>
  </si>
  <si>
    <t>Trujillo Zegarra, Gilmer (FP) </t>
  </si>
  <si>
    <t>SESIÓN 06</t>
  </si>
  <si>
    <t>SESIÓN O7</t>
  </si>
  <si>
    <t>SESIÓN D2</t>
  </si>
  <si>
    <t>SESIÓN O8</t>
  </si>
  <si>
    <t>SESIÓN O9</t>
  </si>
  <si>
    <t>SESIÓN D3</t>
  </si>
  <si>
    <t>SESIÓN 10</t>
  </si>
  <si>
    <t>SESIÓN 11</t>
  </si>
  <si>
    <t>TUMBES</t>
  </si>
  <si>
    <t>AREQUIPA</t>
  </si>
  <si>
    <t>CAJAMARCA</t>
  </si>
  <si>
    <t>Ponce Villarreal, Yesenia (FP)</t>
  </si>
  <si>
    <t>TOTAL</t>
  </si>
  <si>
    <t>ASISTENCIA</t>
  </si>
  <si>
    <t>FALTAS</t>
  </si>
  <si>
    <t>COMISIÓN AGRARIA</t>
  </si>
  <si>
    <t>ASISTENCIA DE LOS PARLAMENTARIOS A LAS SESIONES DE LA COMISIÓN AGRARIA, PERÍOD ANUAL DE SESIONES 2016-2017</t>
  </si>
  <si>
    <t>SESIÓN 12</t>
  </si>
  <si>
    <t>MADRE DE DIOS</t>
  </si>
  <si>
    <t>SESIÓN D4</t>
  </si>
  <si>
    <t>SESIÓN 13</t>
  </si>
  <si>
    <t>SESIÓN 14</t>
  </si>
  <si>
    <t>Andrade Salguero, Gladys (FP)</t>
  </si>
  <si>
    <t>SESIÓN E2</t>
  </si>
  <si>
    <t>SESIÓN E3</t>
  </si>
  <si>
    <t>SESIÓN 15</t>
  </si>
  <si>
    <t>SESIÓN 16</t>
  </si>
  <si>
    <t>SESIÓN 17</t>
  </si>
  <si>
    <t>SESIÓN 18</t>
  </si>
  <si>
    <t>SESIÓN 19</t>
  </si>
  <si>
    <t>SESIÓN E4</t>
  </si>
  <si>
    <t>SESIÓN 20</t>
  </si>
  <si>
    <t>SESIÓN E5</t>
  </si>
  <si>
    <t>SESIÓN 21</t>
  </si>
  <si>
    <t>SESIÓN 22</t>
  </si>
  <si>
    <t>SESIÓN 23</t>
  </si>
  <si>
    <t>SESIÓN 24</t>
  </si>
  <si>
    <t>SESIÓN 25</t>
  </si>
  <si>
    <t>SESIÓN E6</t>
  </si>
  <si>
    <t>horas</t>
  </si>
  <si>
    <t>minutos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</si>
</sst>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h:mm:ss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414042"/>
      <name val="Arial"/>
      <family val="2"/>
    </font>
    <font>
      <b/>
      <sz val="10"/>
      <color rgb="FF414042"/>
      <name val="Verdana"/>
      <family val="2"/>
    </font>
    <font>
      <sz val="8"/>
      <color rgb="FF414042"/>
      <name val="Verdana"/>
      <family val="2"/>
    </font>
    <font>
      <sz val="10"/>
      <color rgb="FF414042"/>
      <name val="Verdana"/>
      <family val="2"/>
    </font>
    <font>
      <b/>
      <sz val="11"/>
      <color rgb="FF414042"/>
      <name val="Calibri"/>
      <family val="2"/>
      <scheme val="minor"/>
    </font>
    <font>
      <b/>
      <sz val="8"/>
      <name val="Verdana"/>
      <family val="2"/>
    </font>
    <font>
      <b/>
      <sz val="10"/>
      <name val="Verdana"/>
      <family val="2"/>
    </font>
    <font>
      <sz val="16"/>
      <color theme="1"/>
      <name val="Arial Black"/>
      <family val="2"/>
    </font>
    <font>
      <b/>
      <sz val="12"/>
      <color theme="1"/>
      <name val="Calibri"/>
      <family val="2"/>
      <scheme val="minor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</fills>
  <borders count="53">
    <border>
      <left/>
      <right/>
      <top/>
      <bottom/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hair">
        <color rgb="FFC0C0C0"/>
      </left>
      <right style="hair">
        <color rgb="FFC0C0C0"/>
      </right>
      <top/>
      <bottom style="hair">
        <color rgb="FFC0C0C0"/>
      </bottom>
      <diagonal/>
    </border>
    <border>
      <left style="hair">
        <color rgb="FFC0C0C0"/>
      </left>
      <right style="hair">
        <color rgb="FFC0C0C0"/>
      </right>
      <top style="medium">
        <color indexed="64"/>
      </top>
      <bottom style="hair">
        <color rgb="FFC0C0C0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rgb="FFC0C0C0"/>
      </bottom>
      <diagonal/>
    </border>
    <border>
      <left/>
      <right style="hair">
        <color rgb="FFC0C0C0"/>
      </right>
      <top style="medium">
        <color indexed="64"/>
      </top>
      <bottom style="hair">
        <color rgb="FFC0C0C0"/>
      </bottom>
      <diagonal/>
    </border>
    <border>
      <left/>
      <right style="hair">
        <color rgb="FFC0C0C0"/>
      </right>
      <top style="hair">
        <color rgb="FFC0C0C0"/>
      </top>
      <bottom style="medium">
        <color indexed="64"/>
      </bottom>
      <diagonal/>
    </border>
    <border>
      <left/>
      <right style="hair">
        <color rgb="FFC0C0C0"/>
      </right>
      <top/>
      <bottom style="hair">
        <color rgb="FFC0C0C0"/>
      </bottom>
      <diagonal/>
    </border>
    <border>
      <left/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medium">
        <color indexed="64"/>
      </left>
      <right/>
      <top style="hair">
        <color rgb="FFC0C0C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rgb="FFC0C0C0"/>
      </bottom>
      <diagonal/>
    </border>
    <border>
      <left style="medium">
        <color indexed="64"/>
      </left>
      <right style="medium">
        <color indexed="64"/>
      </right>
      <top style="hair">
        <color rgb="FFC0C0C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C0C0C0"/>
      </top>
      <bottom style="hair">
        <color rgb="FFC0C0C0"/>
      </bottom>
      <diagonal/>
    </border>
    <border>
      <left style="medium">
        <color indexed="64"/>
      </left>
      <right/>
      <top style="hair">
        <color rgb="FFC0C0C0"/>
      </top>
      <bottom style="hair">
        <color rgb="FFC0C0C0"/>
      </bottom>
      <diagonal/>
    </border>
    <border>
      <left style="medium">
        <color indexed="64"/>
      </left>
      <right/>
      <top/>
      <bottom style="hair">
        <color rgb="FFC0C0C0"/>
      </bottom>
      <diagonal/>
    </border>
    <border>
      <left style="medium">
        <color indexed="64"/>
      </left>
      <right style="medium">
        <color indexed="64"/>
      </right>
      <top/>
      <bottom style="hair">
        <color rgb="FFC0C0C0"/>
      </bottom>
      <diagonal/>
    </border>
    <border>
      <left/>
      <right/>
      <top style="medium">
        <color indexed="64"/>
      </top>
      <bottom/>
      <diagonal/>
    </border>
    <border>
      <left style="hair">
        <color rgb="FFC0C0C0"/>
      </left>
      <right/>
      <top style="medium">
        <color indexed="64"/>
      </top>
      <bottom style="hair">
        <color rgb="FFC0C0C0"/>
      </bottom>
      <diagonal/>
    </border>
    <border>
      <left/>
      <right/>
      <top style="medium">
        <color indexed="64"/>
      </top>
      <bottom style="hair">
        <color rgb="FFC0C0C0"/>
      </bottom>
      <diagonal/>
    </border>
    <border>
      <left style="hair">
        <color rgb="FFC0C0C0"/>
      </left>
      <right/>
      <top style="hair">
        <color rgb="FFC0C0C0"/>
      </top>
      <bottom style="medium">
        <color indexed="64"/>
      </bottom>
      <diagonal/>
    </border>
    <border>
      <left/>
      <right/>
      <top style="hair">
        <color rgb="FFC0C0C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rgb="FFC0C0C0"/>
      </left>
      <right style="dotted">
        <color rgb="FFC0C0C0"/>
      </right>
      <top style="medium">
        <color indexed="64"/>
      </top>
      <bottom style="hair">
        <color rgb="FFC0C0C0"/>
      </bottom>
      <diagonal/>
    </border>
    <border>
      <left style="dotted">
        <color rgb="FFC0C0C0"/>
      </left>
      <right style="dotted">
        <color rgb="FFC0C0C0"/>
      </right>
      <top style="medium">
        <color indexed="64"/>
      </top>
      <bottom style="hair">
        <color rgb="FFC0C0C0"/>
      </bottom>
      <diagonal/>
    </border>
    <border>
      <left style="hair">
        <color rgb="FFC0C0C0"/>
      </left>
      <right style="dotted">
        <color rgb="FFC0C0C0"/>
      </right>
      <top style="hair">
        <color rgb="FFC0C0C0"/>
      </top>
      <bottom style="hair">
        <color rgb="FFC0C0C0"/>
      </bottom>
      <diagonal/>
    </border>
    <border>
      <left style="dotted">
        <color rgb="FFC0C0C0"/>
      </left>
      <right style="dotted">
        <color rgb="FFC0C0C0"/>
      </right>
      <top style="hair">
        <color rgb="FFC0C0C0"/>
      </top>
      <bottom style="hair">
        <color rgb="FFC0C0C0"/>
      </bottom>
      <diagonal/>
    </border>
    <border>
      <left style="dotted">
        <color rgb="FFC0C0C0"/>
      </left>
      <right style="dotted">
        <color rgb="FFC0C0C0"/>
      </right>
      <top/>
      <bottom style="hair">
        <color rgb="FFC0C0C0"/>
      </bottom>
      <diagonal/>
    </border>
    <border>
      <left style="hair">
        <color rgb="FFC0C0C0"/>
      </left>
      <right style="dotted">
        <color rgb="FFC0C0C0"/>
      </right>
      <top style="hair">
        <color rgb="FFC0C0C0"/>
      </top>
      <bottom style="medium">
        <color indexed="64"/>
      </bottom>
      <diagonal/>
    </border>
    <border>
      <left style="dotted">
        <color rgb="FFC0C0C0"/>
      </left>
      <right style="dotted">
        <color rgb="FFC0C0C0"/>
      </right>
      <top style="hair">
        <color rgb="FFC0C0C0"/>
      </top>
      <bottom style="medium">
        <color indexed="64"/>
      </bottom>
      <diagonal/>
    </border>
    <border>
      <left style="hair">
        <color rgb="FFC0C0C0"/>
      </left>
      <right style="hair">
        <color rgb="FFC0C0C0"/>
      </right>
      <top/>
      <bottom style="medium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dotted">
        <color rgb="FFC0C0C0"/>
      </left>
      <right/>
      <top style="medium">
        <color indexed="64"/>
      </top>
      <bottom style="hair">
        <color rgb="FFC0C0C0"/>
      </bottom>
      <diagonal/>
    </border>
    <border>
      <left style="dotted">
        <color rgb="FFC0C0C0"/>
      </left>
      <right/>
      <top/>
      <bottom style="hair">
        <color rgb="FFC0C0C0"/>
      </bottom>
      <diagonal/>
    </border>
    <border>
      <left style="dotted">
        <color rgb="FFC0C0C0"/>
      </left>
      <right/>
      <top style="hair">
        <color rgb="FFC0C0C0"/>
      </top>
      <bottom style="medium">
        <color indexed="64"/>
      </bottom>
      <diagonal/>
    </border>
    <border>
      <left style="hair">
        <color rgb="FFC0C0C0"/>
      </left>
      <right/>
      <top/>
      <bottom style="hair">
        <color rgb="FFC0C0C0"/>
      </bottom>
      <diagonal/>
    </border>
    <border>
      <left style="hair">
        <color rgb="FFC0C0C0"/>
      </left>
      <right/>
      <top style="hair">
        <color rgb="FFC0C0C0"/>
      </top>
      <bottom style="hair">
        <color rgb="FFC0C0C0"/>
      </bottom>
      <diagonal/>
    </border>
    <border>
      <left style="hair">
        <color rgb="FFC0C0C0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rgb="FFC0C0C0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rgb="FFC0C0C0"/>
      </bottom>
      <diagonal/>
    </border>
    <border>
      <left style="hair">
        <color indexed="64"/>
      </left>
      <right style="hair">
        <color indexed="64"/>
      </right>
      <top style="hair">
        <color rgb="FFC0C0C0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rgb="FFC0C0C0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rgb="FFC0C0C0"/>
      </top>
      <bottom style="hair">
        <color rgb="FFC0C0C0"/>
      </bottom>
      <diagonal/>
    </border>
    <border>
      <left style="hair">
        <color indexed="64"/>
      </left>
      <right style="medium">
        <color indexed="64"/>
      </right>
      <top style="hair">
        <color rgb="FFC0C0C0"/>
      </top>
      <bottom style="hair">
        <color rgb="FFC0C0C0"/>
      </bottom>
      <diagonal/>
    </border>
    <border>
      <left style="hair">
        <color indexed="64"/>
      </left>
      <right style="hair">
        <color indexed="64"/>
      </right>
      <top/>
      <bottom style="hair">
        <color rgb="FFC0C0C0"/>
      </bottom>
      <diagonal/>
    </border>
    <border>
      <left style="hair">
        <color indexed="64"/>
      </left>
      <right style="medium">
        <color indexed="64"/>
      </right>
      <top/>
      <bottom style="hair">
        <color rgb="FFC0C0C0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hair">
        <color rgb="FFC0C0C0"/>
      </bottom>
      <diagonal/>
    </border>
    <border>
      <left style="hair">
        <color indexed="64"/>
      </left>
      <right/>
      <top style="hair">
        <color rgb="FFC0C0C0"/>
      </top>
      <bottom style="hair">
        <color rgb="FFC0C0C0"/>
      </bottom>
      <diagonal/>
    </border>
    <border>
      <left style="hair">
        <color indexed="64"/>
      </left>
      <right/>
      <top style="hair">
        <color rgb="FFC0C0C0"/>
      </top>
      <bottom style="medium">
        <color indexed="64"/>
      </bottom>
      <diagonal/>
    </border>
    <border>
      <left style="hair">
        <color indexed="64"/>
      </left>
      <right/>
      <top/>
      <bottom style="hair">
        <color rgb="FFC0C0C0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1" fillId="0" borderId="3" xfId="0" applyFont="1" applyBorder="1"/>
    <xf numFmtId="0" fontId="6" fillId="0" borderId="3" xfId="0" applyFont="1" applyFill="1" applyBorder="1" applyAlignment="1">
      <alignment horizontal="center" vertical="center" wrapText="1"/>
    </xf>
    <xf numFmtId="164" fontId="1" fillId="0" borderId="4" xfId="0" applyNumberFormat="1" applyFont="1" applyBorder="1"/>
    <xf numFmtId="14" fontId="6" fillId="0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3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5" fillId="2" borderId="9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1" fillId="0" borderId="6" xfId="0" applyFont="1" applyBorder="1"/>
    <xf numFmtId="164" fontId="1" fillId="0" borderId="7" xfId="0" applyNumberFormat="1" applyFont="1" applyBorder="1"/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0" fillId="0" borderId="9" xfId="0" applyBorder="1"/>
    <xf numFmtId="0" fontId="4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4" fontId="6" fillId="0" borderId="20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2" borderId="14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justify" vertical="center" wrapText="1"/>
    </xf>
    <xf numFmtId="0" fontId="0" fillId="0" borderId="3" xfId="0" applyBorder="1"/>
    <xf numFmtId="0" fontId="4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0" fillId="0" borderId="26" xfId="0" applyBorder="1"/>
    <xf numFmtId="0" fontId="5" fillId="2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0" fillId="0" borderId="29" xfId="0" applyBorder="1"/>
    <xf numFmtId="0" fontId="5" fillId="2" borderId="2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5" fontId="11" fillId="2" borderId="3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5" fillId="2" borderId="3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5" fillId="2" borderId="32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justify" vertical="center" wrapText="1"/>
    </xf>
    <xf numFmtId="0" fontId="2" fillId="2" borderId="36" xfId="0" applyFont="1" applyFill="1" applyBorder="1" applyAlignment="1">
      <alignment horizontal="justify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164" fontId="1" fillId="0" borderId="40" xfId="0" applyNumberFormat="1" applyFont="1" applyBorder="1"/>
    <xf numFmtId="164" fontId="1" fillId="0" borderId="41" xfId="0" applyNumberFormat="1" applyFont="1" applyBorder="1"/>
    <xf numFmtId="0" fontId="0" fillId="0" borderId="42" xfId="0" applyBorder="1"/>
    <xf numFmtId="0" fontId="0" fillId="0" borderId="43" xfId="0" applyBorder="1"/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justify" vertical="center" wrapText="1"/>
    </xf>
    <xf numFmtId="0" fontId="5" fillId="2" borderId="45" xfId="0" applyFont="1" applyFill="1" applyBorder="1" applyAlignment="1">
      <alignment horizontal="justify" vertical="center" wrapText="1"/>
    </xf>
    <xf numFmtId="0" fontId="5" fillId="2" borderId="44" xfId="0" applyFont="1" applyFill="1" applyBorder="1" applyAlignment="1">
      <alignment horizontal="center" wrapText="1"/>
    </xf>
    <xf numFmtId="0" fontId="5" fillId="2" borderId="45" xfId="0" applyFont="1" applyFill="1" applyBorder="1" applyAlignment="1">
      <alignment horizontal="center" wrapText="1"/>
    </xf>
    <xf numFmtId="0" fontId="0" fillId="0" borderId="48" xfId="0" applyBorder="1"/>
    <xf numFmtId="0" fontId="5" fillId="2" borderId="49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justify" vertical="center" wrapText="1"/>
    </xf>
    <xf numFmtId="0" fontId="5" fillId="2" borderId="50" xfId="0" applyFont="1" applyFill="1" applyBorder="1" applyAlignment="1">
      <alignment horizont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9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baseColWidth="10" defaultRowHeight="15" x14ac:dyDescent="0.25"/>
  <cols>
    <col min="1" max="1" width="4.5703125" customWidth="1"/>
    <col min="2" max="2" width="37" customWidth="1"/>
    <col min="3" max="3" width="12.140625" customWidth="1"/>
    <col min="4" max="4" width="9.7109375" customWidth="1"/>
    <col min="5" max="5" width="13" bestFit="1" customWidth="1"/>
    <col min="18" max="18" width="14.42578125" customWidth="1"/>
    <col min="19" max="19" width="14.28515625" customWidth="1"/>
    <col min="22" max="22" width="14.42578125" customWidth="1"/>
  </cols>
  <sheetData>
    <row r="1" spans="1:40" ht="24.75" x14ac:dyDescent="0.5">
      <c r="B1" s="44" t="s">
        <v>70</v>
      </c>
    </row>
    <row r="2" spans="1:40" ht="15.75" x14ac:dyDescent="0.25">
      <c r="B2" s="45" t="s">
        <v>71</v>
      </c>
    </row>
    <row r="3" spans="1:40" ht="15.75" x14ac:dyDescent="0.25">
      <c r="B3" s="45"/>
      <c r="E3">
        <v>1</v>
      </c>
      <c r="F3">
        <v>2</v>
      </c>
      <c r="G3">
        <v>3</v>
      </c>
      <c r="H3">
        <v>4</v>
      </c>
      <c r="I3">
        <v>5</v>
      </c>
      <c r="J3">
        <v>6</v>
      </c>
      <c r="K3">
        <v>7</v>
      </c>
      <c r="L3">
        <v>8</v>
      </c>
      <c r="M3">
        <v>9</v>
      </c>
      <c r="N3">
        <v>10</v>
      </c>
      <c r="O3">
        <v>11</v>
      </c>
      <c r="P3">
        <v>12</v>
      </c>
      <c r="Q3">
        <v>13</v>
      </c>
      <c r="R3">
        <v>14</v>
      </c>
      <c r="S3">
        <v>15</v>
      </c>
      <c r="T3">
        <v>16</v>
      </c>
      <c r="U3">
        <v>17</v>
      </c>
      <c r="V3">
        <v>18</v>
      </c>
      <c r="W3">
        <v>19</v>
      </c>
      <c r="X3">
        <v>20</v>
      </c>
      <c r="Y3">
        <v>21</v>
      </c>
      <c r="Z3">
        <v>22</v>
      </c>
      <c r="AA3">
        <v>23</v>
      </c>
      <c r="AB3">
        <v>24</v>
      </c>
      <c r="AC3">
        <v>25</v>
      </c>
      <c r="AD3">
        <v>26</v>
      </c>
      <c r="AE3">
        <v>27</v>
      </c>
      <c r="AF3">
        <v>28</v>
      </c>
      <c r="AG3">
        <v>29</v>
      </c>
      <c r="AH3">
        <v>30</v>
      </c>
      <c r="AI3">
        <v>31</v>
      </c>
      <c r="AJ3">
        <v>32</v>
      </c>
      <c r="AK3">
        <v>33</v>
      </c>
      <c r="AL3">
        <v>34</v>
      </c>
      <c r="AM3">
        <v>35</v>
      </c>
      <c r="AN3">
        <v>36</v>
      </c>
    </row>
    <row r="4" spans="1:40" ht="15.75" customHeight="1" thickBot="1" x14ac:dyDescent="0.3">
      <c r="K4" s="19" t="s">
        <v>63</v>
      </c>
      <c r="L4" s="19"/>
      <c r="M4" s="19"/>
      <c r="N4" s="19"/>
      <c r="O4" s="19" t="s">
        <v>64</v>
      </c>
      <c r="P4" s="19"/>
      <c r="Q4" s="19"/>
      <c r="R4" s="19" t="s">
        <v>65</v>
      </c>
      <c r="V4" s="19" t="s">
        <v>73</v>
      </c>
    </row>
    <row r="5" spans="1:40" ht="15" customHeight="1" x14ac:dyDescent="0.25">
      <c r="B5" s="129" t="s">
        <v>0</v>
      </c>
      <c r="C5" s="36" t="s">
        <v>67</v>
      </c>
      <c r="D5" s="36" t="s">
        <v>67</v>
      </c>
      <c r="E5" s="27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55</v>
      </c>
      <c r="N5" s="8" t="s">
        <v>56</v>
      </c>
      <c r="O5" s="8" t="s">
        <v>57</v>
      </c>
      <c r="P5" s="8" t="s">
        <v>58</v>
      </c>
      <c r="Q5" s="8" t="s">
        <v>59</v>
      </c>
      <c r="R5" s="9" t="s">
        <v>60</v>
      </c>
      <c r="S5" s="9" t="s">
        <v>61</v>
      </c>
      <c r="T5" s="46" t="s">
        <v>62</v>
      </c>
      <c r="U5" s="47" t="s">
        <v>72</v>
      </c>
      <c r="V5" s="47" t="s">
        <v>74</v>
      </c>
      <c r="W5" s="47" t="s">
        <v>75</v>
      </c>
      <c r="X5" s="47" t="s">
        <v>76</v>
      </c>
      <c r="Y5" s="47" t="s">
        <v>78</v>
      </c>
      <c r="Z5" s="95" t="s">
        <v>79</v>
      </c>
      <c r="AA5" s="47" t="s">
        <v>80</v>
      </c>
      <c r="AB5" s="47" t="s">
        <v>81</v>
      </c>
      <c r="AC5" s="47" t="s">
        <v>82</v>
      </c>
      <c r="AD5" s="47" t="s">
        <v>83</v>
      </c>
      <c r="AE5" s="47" t="s">
        <v>84</v>
      </c>
      <c r="AF5" s="95" t="s">
        <v>85</v>
      </c>
      <c r="AG5" s="47" t="s">
        <v>86</v>
      </c>
      <c r="AH5" s="95" t="s">
        <v>87</v>
      </c>
      <c r="AI5" s="47" t="s">
        <v>88</v>
      </c>
      <c r="AJ5" s="47" t="s">
        <v>89</v>
      </c>
      <c r="AK5" s="47" t="s">
        <v>90</v>
      </c>
      <c r="AL5" s="47" t="s">
        <v>91</v>
      </c>
      <c r="AM5" s="47" t="s">
        <v>92</v>
      </c>
      <c r="AN5" s="96" t="s">
        <v>93</v>
      </c>
    </row>
    <row r="6" spans="1:40" ht="21.75" thickBot="1" x14ac:dyDescent="0.3">
      <c r="B6" s="130"/>
      <c r="C6" s="37" t="s">
        <v>68</v>
      </c>
      <c r="D6" s="37" t="s">
        <v>69</v>
      </c>
      <c r="E6" s="28">
        <v>42598</v>
      </c>
      <c r="F6" s="10">
        <v>42605</v>
      </c>
      <c r="G6" s="10">
        <v>42615</v>
      </c>
      <c r="H6" s="10">
        <v>42619</v>
      </c>
      <c r="I6" s="10">
        <v>42626</v>
      </c>
      <c r="J6" s="10">
        <v>42633</v>
      </c>
      <c r="K6" s="10">
        <v>42637</v>
      </c>
      <c r="L6" s="10">
        <v>42640</v>
      </c>
      <c r="M6" s="10">
        <v>42654</v>
      </c>
      <c r="N6" s="10">
        <v>42661</v>
      </c>
      <c r="O6" s="10">
        <v>42665</v>
      </c>
      <c r="P6" s="10">
        <v>42668</v>
      </c>
      <c r="Q6" s="10">
        <v>42682</v>
      </c>
      <c r="R6" s="11">
        <v>42686</v>
      </c>
      <c r="S6" s="11">
        <v>42689</v>
      </c>
      <c r="T6" s="48">
        <v>42696</v>
      </c>
      <c r="U6" s="49">
        <v>42703</v>
      </c>
      <c r="V6" s="49">
        <v>42707</v>
      </c>
      <c r="W6" s="49">
        <v>42710</v>
      </c>
      <c r="X6" s="49">
        <v>42717</v>
      </c>
      <c r="Y6" s="49">
        <v>42718</v>
      </c>
      <c r="Z6" s="97">
        <v>42767</v>
      </c>
      <c r="AA6" s="49">
        <v>42801</v>
      </c>
      <c r="AB6" s="49">
        <v>42808</v>
      </c>
      <c r="AC6" s="49">
        <v>42829</v>
      </c>
      <c r="AD6" s="49">
        <v>42836</v>
      </c>
      <c r="AE6" s="49">
        <v>42843</v>
      </c>
      <c r="AF6" s="97">
        <v>42846</v>
      </c>
      <c r="AG6" s="49">
        <v>42857</v>
      </c>
      <c r="AH6" s="97">
        <v>42863</v>
      </c>
      <c r="AI6" s="49">
        <v>42864</v>
      </c>
      <c r="AJ6" s="49">
        <v>42871</v>
      </c>
      <c r="AK6" s="49">
        <v>42878</v>
      </c>
      <c r="AL6" s="49">
        <v>42892</v>
      </c>
      <c r="AM6" s="49">
        <v>42899</v>
      </c>
      <c r="AN6" s="98">
        <v>42905</v>
      </c>
    </row>
    <row r="7" spans="1:40" ht="15.75" customHeight="1" thickBot="1" x14ac:dyDescent="0.3">
      <c r="B7" s="127" t="s">
        <v>9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50"/>
      <c r="V7" s="50"/>
      <c r="W7" s="50"/>
      <c r="X7" s="50"/>
      <c r="Y7" s="50"/>
      <c r="Z7" s="99"/>
      <c r="AA7" s="99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00"/>
    </row>
    <row r="8" spans="1:40" ht="19.5" customHeight="1" x14ac:dyDescent="0.25">
      <c r="A8">
        <v>1</v>
      </c>
      <c r="B8" s="55" t="s">
        <v>10</v>
      </c>
      <c r="C8" s="41">
        <f>COUNTIF(E8:AN8,"ASISTIÓ")</f>
        <v>36</v>
      </c>
      <c r="D8" s="41">
        <f>COUNTIF(E8:AN8,"LICENCIA")</f>
        <v>0</v>
      </c>
      <c r="E8" s="56" t="s">
        <v>11</v>
      </c>
      <c r="F8" s="57" t="s">
        <v>11</v>
      </c>
      <c r="G8" s="57" t="s">
        <v>11</v>
      </c>
      <c r="H8" s="57" t="s">
        <v>11</v>
      </c>
      <c r="I8" s="57" t="s">
        <v>11</v>
      </c>
      <c r="J8" s="57" t="s">
        <v>11</v>
      </c>
      <c r="K8" s="57" t="s">
        <v>11</v>
      </c>
      <c r="L8" s="57" t="s">
        <v>11</v>
      </c>
      <c r="M8" s="57" t="s">
        <v>11</v>
      </c>
      <c r="N8" s="63" t="s">
        <v>11</v>
      </c>
      <c r="O8" s="64" t="s">
        <v>11</v>
      </c>
      <c r="P8" s="64" t="s">
        <v>11</v>
      </c>
      <c r="Q8" s="64" t="s">
        <v>11</v>
      </c>
      <c r="R8" s="64" t="s">
        <v>11</v>
      </c>
      <c r="S8" s="64" t="s">
        <v>11</v>
      </c>
      <c r="T8" s="64" t="s">
        <v>11</v>
      </c>
      <c r="U8" s="64" t="s">
        <v>11</v>
      </c>
      <c r="V8" s="64" t="s">
        <v>11</v>
      </c>
      <c r="W8" s="64" t="s">
        <v>11</v>
      </c>
      <c r="X8" s="64" t="s">
        <v>11</v>
      </c>
      <c r="Y8" s="83" t="s">
        <v>11</v>
      </c>
      <c r="Z8" s="101" t="s">
        <v>11</v>
      </c>
      <c r="AA8" s="101" t="s">
        <v>11</v>
      </c>
      <c r="AB8" s="118" t="s">
        <v>11</v>
      </c>
      <c r="AC8" s="118" t="s">
        <v>11</v>
      </c>
      <c r="AD8" s="118" t="s">
        <v>11</v>
      </c>
      <c r="AE8" s="118" t="s">
        <v>11</v>
      </c>
      <c r="AF8" s="118" t="s">
        <v>11</v>
      </c>
      <c r="AG8" s="118" t="s">
        <v>11</v>
      </c>
      <c r="AH8" s="118" t="s">
        <v>11</v>
      </c>
      <c r="AI8" s="118" t="s">
        <v>11</v>
      </c>
      <c r="AJ8" s="118" t="s">
        <v>11</v>
      </c>
      <c r="AK8" s="118" t="s">
        <v>11</v>
      </c>
      <c r="AL8" s="118" t="s">
        <v>11</v>
      </c>
      <c r="AM8" s="118" t="s">
        <v>11</v>
      </c>
      <c r="AN8" s="102" t="s">
        <v>11</v>
      </c>
    </row>
    <row r="9" spans="1:40" x14ac:dyDescent="0.25">
      <c r="A9">
        <v>2</v>
      </c>
      <c r="B9" s="51" t="s">
        <v>12</v>
      </c>
      <c r="C9" s="42">
        <f>COUNTIF(E9:AN9,"ASISTIÓ")</f>
        <v>25</v>
      </c>
      <c r="D9" s="42">
        <f>COUNTIF(E9:AN9,"LICENCIA")</f>
        <v>11</v>
      </c>
      <c r="E9" s="30" t="s">
        <v>11</v>
      </c>
      <c r="F9" s="1" t="s">
        <v>11</v>
      </c>
      <c r="G9" s="1" t="s">
        <v>11</v>
      </c>
      <c r="H9" s="1" t="s">
        <v>11</v>
      </c>
      <c r="I9" s="1" t="s">
        <v>11</v>
      </c>
      <c r="J9" s="2" t="s">
        <v>13</v>
      </c>
      <c r="K9" s="2" t="s">
        <v>13</v>
      </c>
      <c r="L9" s="1" t="s">
        <v>11</v>
      </c>
      <c r="M9" s="1" t="s">
        <v>11</v>
      </c>
      <c r="N9" s="65" t="s">
        <v>11</v>
      </c>
      <c r="O9" s="66" t="s">
        <v>13</v>
      </c>
      <c r="P9" s="67" t="s">
        <v>11</v>
      </c>
      <c r="Q9" s="67" t="s">
        <v>11</v>
      </c>
      <c r="R9" s="67" t="s">
        <v>11</v>
      </c>
      <c r="S9" s="67" t="s">
        <v>11</v>
      </c>
      <c r="T9" s="68" t="s">
        <v>13</v>
      </c>
      <c r="U9" s="68" t="s">
        <v>13</v>
      </c>
      <c r="V9" s="67" t="s">
        <v>11</v>
      </c>
      <c r="W9" s="69" t="s">
        <v>11</v>
      </c>
      <c r="X9" s="69" t="s">
        <v>11</v>
      </c>
      <c r="Y9" s="91" t="s">
        <v>13</v>
      </c>
      <c r="Z9" s="103" t="s">
        <v>13</v>
      </c>
      <c r="AA9" s="107" t="s">
        <v>11</v>
      </c>
      <c r="AB9" s="119" t="s">
        <v>11</v>
      </c>
      <c r="AC9" s="119" t="s">
        <v>11</v>
      </c>
      <c r="AD9" s="119" t="s">
        <v>11</v>
      </c>
      <c r="AE9" s="119" t="s">
        <v>11</v>
      </c>
      <c r="AF9" s="121" t="s">
        <v>13</v>
      </c>
      <c r="AG9" s="119" t="s">
        <v>11</v>
      </c>
      <c r="AH9" s="119" t="s">
        <v>11</v>
      </c>
      <c r="AI9" s="119" t="s">
        <v>11</v>
      </c>
      <c r="AJ9" s="119" t="s">
        <v>11</v>
      </c>
      <c r="AK9" s="121" t="s">
        <v>13</v>
      </c>
      <c r="AL9" s="121" t="s">
        <v>13</v>
      </c>
      <c r="AM9" s="121" t="s">
        <v>13</v>
      </c>
      <c r="AN9" s="108" t="s">
        <v>11</v>
      </c>
    </row>
    <row r="10" spans="1:40" ht="15.75" thickBot="1" x14ac:dyDescent="0.3">
      <c r="A10">
        <v>3</v>
      </c>
      <c r="B10" s="58" t="s">
        <v>14</v>
      </c>
      <c r="C10" s="43">
        <f>COUNTIF(E10:AN10,"ASISTIÓ")</f>
        <v>31</v>
      </c>
      <c r="D10" s="43">
        <f>COUNTIF(E10:AN10,"LICENCIA")</f>
        <v>5</v>
      </c>
      <c r="E10" s="34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2" t="s">
        <v>11</v>
      </c>
      <c r="K10" s="13" t="s">
        <v>13</v>
      </c>
      <c r="L10" s="12" t="s">
        <v>11</v>
      </c>
      <c r="M10" s="12" t="s">
        <v>11</v>
      </c>
      <c r="N10" s="70" t="s">
        <v>11</v>
      </c>
      <c r="O10" s="71" t="s">
        <v>13</v>
      </c>
      <c r="P10" s="72" t="s">
        <v>11</v>
      </c>
      <c r="Q10" s="72" t="s">
        <v>11</v>
      </c>
      <c r="R10" s="73" t="s">
        <v>13</v>
      </c>
      <c r="S10" s="72" t="s">
        <v>11</v>
      </c>
      <c r="T10" s="72" t="s">
        <v>11</v>
      </c>
      <c r="U10" s="72" t="s">
        <v>11</v>
      </c>
      <c r="V10" s="73" t="s">
        <v>13</v>
      </c>
      <c r="W10" s="72" t="s">
        <v>11</v>
      </c>
      <c r="X10" s="72" t="s">
        <v>11</v>
      </c>
      <c r="Y10" s="92" t="s">
        <v>13</v>
      </c>
      <c r="Z10" s="105" t="s">
        <v>11</v>
      </c>
      <c r="AA10" s="105" t="s">
        <v>11</v>
      </c>
      <c r="AB10" s="120" t="s">
        <v>11</v>
      </c>
      <c r="AC10" s="120" t="s">
        <v>11</v>
      </c>
      <c r="AD10" s="120" t="s">
        <v>11</v>
      </c>
      <c r="AE10" s="120" t="s">
        <v>11</v>
      </c>
      <c r="AF10" s="120" t="s">
        <v>11</v>
      </c>
      <c r="AG10" s="120" t="s">
        <v>11</v>
      </c>
      <c r="AH10" s="120" t="s">
        <v>11</v>
      </c>
      <c r="AI10" s="120" t="s">
        <v>11</v>
      </c>
      <c r="AJ10" s="120" t="s">
        <v>11</v>
      </c>
      <c r="AK10" s="120" t="s">
        <v>11</v>
      </c>
      <c r="AL10" s="120" t="s">
        <v>11</v>
      </c>
      <c r="AM10" s="120" t="s">
        <v>11</v>
      </c>
      <c r="AN10" s="106" t="s">
        <v>11</v>
      </c>
    </row>
    <row r="11" spans="1:40" x14ac:dyDescent="0.25">
      <c r="A11">
        <v>4</v>
      </c>
      <c r="B11" s="55" t="s">
        <v>15</v>
      </c>
      <c r="C11" s="41">
        <f>COUNTIF(E11:AN11,"ASISTIÓ")</f>
        <v>32</v>
      </c>
      <c r="D11" s="41">
        <f>COUNTIF(E11:AN11,"LICENCIA")</f>
        <v>4</v>
      </c>
      <c r="E11" s="56" t="s">
        <v>11</v>
      </c>
      <c r="F11" s="57" t="s">
        <v>11</v>
      </c>
      <c r="G11" s="57" t="s">
        <v>11</v>
      </c>
      <c r="H11" s="57" t="s">
        <v>11</v>
      </c>
      <c r="I11" s="57" t="s">
        <v>11</v>
      </c>
      <c r="J11" s="57" t="s">
        <v>11</v>
      </c>
      <c r="K11" s="57" t="s">
        <v>11</v>
      </c>
      <c r="L11" s="57" t="s">
        <v>11</v>
      </c>
      <c r="M11" s="57" t="s">
        <v>11</v>
      </c>
      <c r="N11" s="57" t="s">
        <v>11</v>
      </c>
      <c r="O11" s="59" t="s">
        <v>13</v>
      </c>
      <c r="P11" s="57" t="s">
        <v>11</v>
      </c>
      <c r="Q11" s="57" t="s">
        <v>11</v>
      </c>
      <c r="R11" s="57" t="s">
        <v>11</v>
      </c>
      <c r="S11" s="57" t="s">
        <v>11</v>
      </c>
      <c r="T11" s="57" t="s">
        <v>11</v>
      </c>
      <c r="U11" s="57" t="s">
        <v>11</v>
      </c>
      <c r="V11" s="74" t="s">
        <v>13</v>
      </c>
      <c r="W11" s="57" t="s">
        <v>11</v>
      </c>
      <c r="X11" s="74" t="s">
        <v>13</v>
      </c>
      <c r="Y11" s="87" t="s">
        <v>11</v>
      </c>
      <c r="Z11" s="101" t="s">
        <v>11</v>
      </c>
      <c r="AA11" s="101" t="s">
        <v>11</v>
      </c>
      <c r="AB11" s="118" t="s">
        <v>11</v>
      </c>
      <c r="AC11" s="118" t="s">
        <v>11</v>
      </c>
      <c r="AD11" s="118" t="s">
        <v>11</v>
      </c>
      <c r="AE11" s="118" t="s">
        <v>11</v>
      </c>
      <c r="AF11" s="118" t="s">
        <v>11</v>
      </c>
      <c r="AG11" s="118" t="s">
        <v>11</v>
      </c>
      <c r="AH11" s="126" t="s">
        <v>13</v>
      </c>
      <c r="AI11" s="118" t="s">
        <v>11</v>
      </c>
      <c r="AJ11" s="118" t="s">
        <v>11</v>
      </c>
      <c r="AK11" s="118" t="s">
        <v>11</v>
      </c>
      <c r="AL11" s="118" t="s">
        <v>11</v>
      </c>
      <c r="AM11" s="118" t="s">
        <v>11</v>
      </c>
      <c r="AN11" s="102" t="s">
        <v>11</v>
      </c>
    </row>
    <row r="12" spans="1:40" x14ac:dyDescent="0.25">
      <c r="A12">
        <v>5</v>
      </c>
      <c r="B12" s="23" t="s">
        <v>16</v>
      </c>
      <c r="C12" s="42">
        <f t="shared" ref="C12:C22" si="0">COUNTIF($E12:$AN12,"ASISTIÓ")</f>
        <v>20</v>
      </c>
      <c r="D12" s="42">
        <f t="shared" ref="D12:D22" si="1">COUNTIF($E12:$AN12,"LICENCIA")</f>
        <v>16</v>
      </c>
      <c r="E12" s="32" t="s">
        <v>13</v>
      </c>
      <c r="F12" s="1" t="s">
        <v>11</v>
      </c>
      <c r="G12" s="2" t="s">
        <v>13</v>
      </c>
      <c r="H12" s="2" t="s">
        <v>13</v>
      </c>
      <c r="I12" s="2" t="s">
        <v>13</v>
      </c>
      <c r="J12" s="1" t="s">
        <v>11</v>
      </c>
      <c r="K12" s="2" t="s">
        <v>13</v>
      </c>
      <c r="L12" s="2" t="s">
        <v>13</v>
      </c>
      <c r="M12" s="1" t="s">
        <v>11</v>
      </c>
      <c r="N12" s="1" t="s">
        <v>11</v>
      </c>
      <c r="O12" s="2" t="s">
        <v>13</v>
      </c>
      <c r="P12" s="1" t="s">
        <v>11</v>
      </c>
      <c r="Q12" s="1" t="s">
        <v>11</v>
      </c>
      <c r="R12" s="1" t="s">
        <v>11</v>
      </c>
      <c r="S12" s="1" t="s">
        <v>11</v>
      </c>
      <c r="T12" s="1" t="s">
        <v>11</v>
      </c>
      <c r="U12" s="3" t="s">
        <v>13</v>
      </c>
      <c r="V12" s="3" t="s">
        <v>13</v>
      </c>
      <c r="W12" s="15" t="s">
        <v>11</v>
      </c>
      <c r="X12" s="15" t="s">
        <v>11</v>
      </c>
      <c r="Y12" s="93" t="s">
        <v>13</v>
      </c>
      <c r="Z12" s="103" t="s">
        <v>13</v>
      </c>
      <c r="AA12" s="107" t="s">
        <v>11</v>
      </c>
      <c r="AB12" s="119" t="s">
        <v>11</v>
      </c>
      <c r="AC12" s="119" t="s">
        <v>11</v>
      </c>
      <c r="AD12" s="121" t="s">
        <v>13</v>
      </c>
      <c r="AE12" s="119" t="s">
        <v>11</v>
      </c>
      <c r="AF12" s="121" t="s">
        <v>13</v>
      </c>
      <c r="AG12" s="119" t="s">
        <v>11</v>
      </c>
      <c r="AH12" s="121" t="s">
        <v>13</v>
      </c>
      <c r="AI12" s="119" t="s">
        <v>11</v>
      </c>
      <c r="AJ12" s="119" t="s">
        <v>11</v>
      </c>
      <c r="AK12" s="119" t="s">
        <v>11</v>
      </c>
      <c r="AL12" s="121" t="s">
        <v>13</v>
      </c>
      <c r="AM12" s="121" t="s">
        <v>11</v>
      </c>
      <c r="AN12" s="104" t="s">
        <v>13</v>
      </c>
    </row>
    <row r="13" spans="1:40" x14ac:dyDescent="0.25">
      <c r="A13">
        <v>6</v>
      </c>
      <c r="B13" s="23" t="s">
        <v>17</v>
      </c>
      <c r="C13" s="42">
        <f t="shared" si="0"/>
        <v>28</v>
      </c>
      <c r="D13" s="42">
        <f t="shared" si="1"/>
        <v>8</v>
      </c>
      <c r="E13" s="32" t="s">
        <v>13</v>
      </c>
      <c r="F13" s="1" t="s">
        <v>11</v>
      </c>
      <c r="G13" s="1" t="s">
        <v>11</v>
      </c>
      <c r="H13" s="1" t="s">
        <v>11</v>
      </c>
      <c r="I13" s="1" t="s">
        <v>11</v>
      </c>
      <c r="J13" s="1" t="s">
        <v>11</v>
      </c>
      <c r="K13" s="1" t="s">
        <v>11</v>
      </c>
      <c r="L13" s="1" t="s">
        <v>11</v>
      </c>
      <c r="M13" s="1" t="s">
        <v>11</v>
      </c>
      <c r="N13" s="1" t="s">
        <v>11</v>
      </c>
      <c r="O13" s="1" t="s">
        <v>11</v>
      </c>
      <c r="P13" s="1" t="s">
        <v>11</v>
      </c>
      <c r="Q13" s="2" t="s">
        <v>13</v>
      </c>
      <c r="R13" s="3" t="s">
        <v>13</v>
      </c>
      <c r="S13" s="1" t="s">
        <v>11</v>
      </c>
      <c r="T13" s="3" t="s">
        <v>13</v>
      </c>
      <c r="U13" s="1" t="s">
        <v>11</v>
      </c>
      <c r="V13" s="1" t="s">
        <v>11</v>
      </c>
      <c r="W13" s="3" t="s">
        <v>13</v>
      </c>
      <c r="X13" s="15" t="s">
        <v>11</v>
      </c>
      <c r="Y13" s="84" t="s">
        <v>11</v>
      </c>
      <c r="Z13" s="107" t="s">
        <v>11</v>
      </c>
      <c r="AA13" s="103" t="s">
        <v>13</v>
      </c>
      <c r="AB13" s="119" t="s">
        <v>11</v>
      </c>
      <c r="AC13" s="119" t="s">
        <v>11</v>
      </c>
      <c r="AD13" s="119" t="s">
        <v>11</v>
      </c>
      <c r="AE13" s="119" t="s">
        <v>11</v>
      </c>
      <c r="AF13" s="121" t="s">
        <v>13</v>
      </c>
      <c r="AG13" s="119" t="s">
        <v>11</v>
      </c>
      <c r="AH13" s="119" t="s">
        <v>11</v>
      </c>
      <c r="AI13" s="121" t="s">
        <v>13</v>
      </c>
      <c r="AJ13" s="119" t="s">
        <v>11</v>
      </c>
      <c r="AK13" s="119" t="s">
        <v>11</v>
      </c>
      <c r="AL13" s="119" t="s">
        <v>11</v>
      </c>
      <c r="AM13" s="119" t="s">
        <v>11</v>
      </c>
      <c r="AN13" s="108" t="s">
        <v>11</v>
      </c>
    </row>
    <row r="14" spans="1:40" x14ac:dyDescent="0.25">
      <c r="A14">
        <v>7</v>
      </c>
      <c r="B14" s="23" t="s">
        <v>18</v>
      </c>
      <c r="C14" s="42">
        <f t="shared" si="0"/>
        <v>20</v>
      </c>
      <c r="D14" s="42">
        <f t="shared" si="1"/>
        <v>16</v>
      </c>
      <c r="E14" s="30" t="s">
        <v>11</v>
      </c>
      <c r="F14" s="1" t="s">
        <v>11</v>
      </c>
      <c r="G14" s="1" t="s">
        <v>11</v>
      </c>
      <c r="H14" s="1" t="s">
        <v>11</v>
      </c>
      <c r="I14" s="1" t="s">
        <v>11</v>
      </c>
      <c r="J14" s="2" t="s">
        <v>13</v>
      </c>
      <c r="K14" s="1" t="s">
        <v>11</v>
      </c>
      <c r="L14" s="1" t="s">
        <v>11</v>
      </c>
      <c r="M14" s="20" t="s">
        <v>13</v>
      </c>
      <c r="N14" s="2" t="s">
        <v>13</v>
      </c>
      <c r="O14" s="2" t="s">
        <v>13</v>
      </c>
      <c r="P14" s="2" t="s">
        <v>13</v>
      </c>
      <c r="Q14" s="1" t="s">
        <v>11</v>
      </c>
      <c r="R14" s="1" t="s">
        <v>11</v>
      </c>
      <c r="S14" s="3" t="s">
        <v>13</v>
      </c>
      <c r="T14" s="3" t="s">
        <v>13</v>
      </c>
      <c r="U14" s="3" t="s">
        <v>13</v>
      </c>
      <c r="V14" s="3" t="s">
        <v>13</v>
      </c>
      <c r="W14" s="3" t="s">
        <v>13</v>
      </c>
      <c r="X14" s="15" t="s">
        <v>11</v>
      </c>
      <c r="Y14" s="93" t="s">
        <v>13</v>
      </c>
      <c r="Z14" s="107" t="s">
        <v>11</v>
      </c>
      <c r="AA14" s="103" t="s">
        <v>13</v>
      </c>
      <c r="AB14" s="119" t="s">
        <v>11</v>
      </c>
      <c r="AC14" s="119" t="s">
        <v>11</v>
      </c>
      <c r="AD14" s="121" t="s">
        <v>13</v>
      </c>
      <c r="AE14" s="119" t="s">
        <v>11</v>
      </c>
      <c r="AF14" s="121" t="s">
        <v>13</v>
      </c>
      <c r="AG14" s="121" t="s">
        <v>13</v>
      </c>
      <c r="AH14" s="121" t="s">
        <v>13</v>
      </c>
      <c r="AI14" s="119" t="s">
        <v>11</v>
      </c>
      <c r="AJ14" s="119" t="s">
        <v>11</v>
      </c>
      <c r="AK14" s="119" t="s">
        <v>11</v>
      </c>
      <c r="AL14" s="119" t="s">
        <v>11</v>
      </c>
      <c r="AM14" s="119" t="s">
        <v>11</v>
      </c>
      <c r="AN14" s="108" t="s">
        <v>11</v>
      </c>
    </row>
    <row r="15" spans="1:40" x14ac:dyDescent="0.25">
      <c r="A15">
        <v>8</v>
      </c>
      <c r="B15" s="23" t="s">
        <v>19</v>
      </c>
      <c r="C15" s="42">
        <f t="shared" si="0"/>
        <v>15</v>
      </c>
      <c r="D15" s="42">
        <f t="shared" si="1"/>
        <v>21</v>
      </c>
      <c r="E15" s="30" t="s">
        <v>11</v>
      </c>
      <c r="F15" s="1" t="s">
        <v>11</v>
      </c>
      <c r="G15" s="1" t="s">
        <v>11</v>
      </c>
      <c r="H15" s="1" t="s">
        <v>11</v>
      </c>
      <c r="I15" s="2" t="s">
        <v>13</v>
      </c>
      <c r="J15" s="2" t="s">
        <v>13</v>
      </c>
      <c r="K15" s="2" t="s">
        <v>13</v>
      </c>
      <c r="L15" s="1" t="s">
        <v>11</v>
      </c>
      <c r="M15" s="1" t="s">
        <v>11</v>
      </c>
      <c r="N15" s="1" t="s">
        <v>11</v>
      </c>
      <c r="O15" s="2" t="s">
        <v>13</v>
      </c>
      <c r="P15" s="2" t="s">
        <v>13</v>
      </c>
      <c r="Q15" s="1" t="s">
        <v>11</v>
      </c>
      <c r="R15" s="1" t="s">
        <v>11</v>
      </c>
      <c r="S15" s="1" t="s">
        <v>11</v>
      </c>
      <c r="T15" s="3" t="s">
        <v>13</v>
      </c>
      <c r="U15" s="3" t="s">
        <v>13</v>
      </c>
      <c r="V15" s="3" t="s">
        <v>13</v>
      </c>
      <c r="W15" s="15" t="s">
        <v>11</v>
      </c>
      <c r="X15" s="15" t="s">
        <v>11</v>
      </c>
      <c r="Y15" s="93" t="s">
        <v>13</v>
      </c>
      <c r="Z15" s="107" t="s">
        <v>11</v>
      </c>
      <c r="AA15" s="103" t="s">
        <v>13</v>
      </c>
      <c r="AB15" s="121" t="s">
        <v>13</v>
      </c>
      <c r="AC15" s="121" t="s">
        <v>13</v>
      </c>
      <c r="AD15" s="121" t="s">
        <v>13</v>
      </c>
      <c r="AE15" s="121" t="s">
        <v>13</v>
      </c>
      <c r="AF15" s="121" t="s">
        <v>13</v>
      </c>
      <c r="AG15" s="121" t="s">
        <v>13</v>
      </c>
      <c r="AH15" s="119" t="s">
        <v>11</v>
      </c>
      <c r="AI15" s="121" t="s">
        <v>13</v>
      </c>
      <c r="AJ15" s="119" t="s">
        <v>11</v>
      </c>
      <c r="AK15" s="121" t="s">
        <v>13</v>
      </c>
      <c r="AL15" s="121" t="s">
        <v>13</v>
      </c>
      <c r="AM15" s="121" t="s">
        <v>13</v>
      </c>
      <c r="AN15" s="104" t="s">
        <v>13</v>
      </c>
    </row>
    <row r="16" spans="1:40" ht="15.75" customHeight="1" x14ac:dyDescent="0.25">
      <c r="A16">
        <v>9</v>
      </c>
      <c r="B16" s="23" t="s">
        <v>20</v>
      </c>
      <c r="C16" s="42">
        <f t="shared" si="0"/>
        <v>24</v>
      </c>
      <c r="D16" s="42">
        <f t="shared" si="1"/>
        <v>12</v>
      </c>
      <c r="E16" s="30" t="s">
        <v>11</v>
      </c>
      <c r="F16" s="2" t="s">
        <v>13</v>
      </c>
      <c r="G16" s="1" t="s">
        <v>11</v>
      </c>
      <c r="H16" s="1" t="s">
        <v>11</v>
      </c>
      <c r="I16" s="2" t="s">
        <v>13</v>
      </c>
      <c r="J16" s="1" t="s">
        <v>11</v>
      </c>
      <c r="K16" s="2" t="s">
        <v>13</v>
      </c>
      <c r="L16" s="1" t="s">
        <v>11</v>
      </c>
      <c r="M16" s="1" t="s">
        <v>11</v>
      </c>
      <c r="N16" s="4" t="s">
        <v>11</v>
      </c>
      <c r="O16" s="1" t="s">
        <v>11</v>
      </c>
      <c r="P16" s="1" t="s">
        <v>11</v>
      </c>
      <c r="Q16" s="1" t="s">
        <v>11</v>
      </c>
      <c r="R16" s="1" t="s">
        <v>11</v>
      </c>
      <c r="S16" s="1" t="s">
        <v>11</v>
      </c>
      <c r="T16" s="1" t="s">
        <v>11</v>
      </c>
      <c r="U16" s="3" t="s">
        <v>13</v>
      </c>
      <c r="V16" s="1" t="s">
        <v>11</v>
      </c>
      <c r="W16" s="15" t="s">
        <v>11</v>
      </c>
      <c r="X16" s="15" t="s">
        <v>11</v>
      </c>
      <c r="Y16" s="93" t="s">
        <v>13</v>
      </c>
      <c r="Z16" s="103" t="s">
        <v>13</v>
      </c>
      <c r="AA16" s="103" t="s">
        <v>13</v>
      </c>
      <c r="AB16" s="121" t="s">
        <v>13</v>
      </c>
      <c r="AC16" s="121" t="s">
        <v>13</v>
      </c>
      <c r="AD16" s="119" t="s">
        <v>11</v>
      </c>
      <c r="AE16" s="121" t="s">
        <v>13</v>
      </c>
      <c r="AF16" s="121" t="s">
        <v>13</v>
      </c>
      <c r="AG16" s="119" t="s">
        <v>11</v>
      </c>
      <c r="AH16" s="119" t="s">
        <v>11</v>
      </c>
      <c r="AI16" s="119" t="s">
        <v>11</v>
      </c>
      <c r="AJ16" s="119" t="s">
        <v>11</v>
      </c>
      <c r="AK16" s="119" t="s">
        <v>11</v>
      </c>
      <c r="AL16" s="119" t="s">
        <v>11</v>
      </c>
      <c r="AM16" s="119" t="s">
        <v>11</v>
      </c>
      <c r="AN16" s="104" t="s">
        <v>13</v>
      </c>
    </row>
    <row r="17" spans="1:40" ht="15.75" customHeight="1" x14ac:dyDescent="0.25">
      <c r="A17">
        <v>10</v>
      </c>
      <c r="B17" s="23" t="s">
        <v>21</v>
      </c>
      <c r="C17" s="42">
        <f t="shared" si="0"/>
        <v>30</v>
      </c>
      <c r="D17" s="42">
        <f t="shared" si="1"/>
        <v>6</v>
      </c>
      <c r="E17" s="32" t="s">
        <v>13</v>
      </c>
      <c r="F17" s="1" t="s">
        <v>11</v>
      </c>
      <c r="G17" s="2" t="s">
        <v>13</v>
      </c>
      <c r="H17" s="1" t="s">
        <v>11</v>
      </c>
      <c r="I17" s="1" t="s">
        <v>11</v>
      </c>
      <c r="J17" s="1" t="s">
        <v>11</v>
      </c>
      <c r="K17" s="1" t="s">
        <v>11</v>
      </c>
      <c r="L17" s="1" t="s">
        <v>11</v>
      </c>
      <c r="M17" s="1" t="s">
        <v>11</v>
      </c>
      <c r="N17" s="1" t="s">
        <v>11</v>
      </c>
      <c r="O17" s="4" t="s">
        <v>11</v>
      </c>
      <c r="P17" s="1" t="s">
        <v>11</v>
      </c>
      <c r="Q17" s="1" t="s">
        <v>11</v>
      </c>
      <c r="R17" s="3" t="s">
        <v>13</v>
      </c>
      <c r="S17" s="1" t="s">
        <v>11</v>
      </c>
      <c r="T17" s="1" t="s">
        <v>11</v>
      </c>
      <c r="U17" s="1" t="s">
        <v>11</v>
      </c>
      <c r="V17" s="1" t="s">
        <v>11</v>
      </c>
      <c r="W17" s="1" t="s">
        <v>11</v>
      </c>
      <c r="X17" s="1" t="s">
        <v>11</v>
      </c>
      <c r="Y17" s="85" t="s">
        <v>11</v>
      </c>
      <c r="Z17" s="107" t="s">
        <v>11</v>
      </c>
      <c r="AA17" s="107" t="s">
        <v>11</v>
      </c>
      <c r="AB17" s="121" t="s">
        <v>13</v>
      </c>
      <c r="AC17" s="119" t="s">
        <v>11</v>
      </c>
      <c r="AD17" s="119" t="s">
        <v>11</v>
      </c>
      <c r="AE17" s="119" t="s">
        <v>11</v>
      </c>
      <c r="AF17" s="119" t="s">
        <v>11</v>
      </c>
      <c r="AG17" s="119" t="s">
        <v>11</v>
      </c>
      <c r="AH17" s="119" t="s">
        <v>11</v>
      </c>
      <c r="AI17" s="119" t="s">
        <v>11</v>
      </c>
      <c r="AJ17" s="119" t="s">
        <v>11</v>
      </c>
      <c r="AK17" s="121" t="s">
        <v>13</v>
      </c>
      <c r="AL17" s="119" t="s">
        <v>11</v>
      </c>
      <c r="AM17" s="119" t="s">
        <v>11</v>
      </c>
      <c r="AN17" s="104" t="s">
        <v>13</v>
      </c>
    </row>
    <row r="18" spans="1:40" x14ac:dyDescent="0.25">
      <c r="A18">
        <v>11</v>
      </c>
      <c r="B18" s="23" t="s">
        <v>22</v>
      </c>
      <c r="C18" s="42">
        <f t="shared" si="0"/>
        <v>26</v>
      </c>
      <c r="D18" s="42">
        <f t="shared" si="1"/>
        <v>10</v>
      </c>
      <c r="E18" s="30" t="s">
        <v>11</v>
      </c>
      <c r="F18" s="1" t="s">
        <v>11</v>
      </c>
      <c r="G18" s="1" t="s">
        <v>11</v>
      </c>
      <c r="H18" s="1" t="s">
        <v>11</v>
      </c>
      <c r="I18" s="1" t="s">
        <v>11</v>
      </c>
      <c r="J18" s="1" t="s">
        <v>11</v>
      </c>
      <c r="K18" s="1" t="s">
        <v>11</v>
      </c>
      <c r="L18" s="1" t="s">
        <v>11</v>
      </c>
      <c r="M18" s="20" t="s">
        <v>13</v>
      </c>
      <c r="N18" s="1" t="s">
        <v>11</v>
      </c>
      <c r="O18" s="2" t="s">
        <v>13</v>
      </c>
      <c r="P18" s="1" t="s">
        <v>11</v>
      </c>
      <c r="Q18" s="1" t="s">
        <v>11</v>
      </c>
      <c r="R18" s="3" t="s">
        <v>13</v>
      </c>
      <c r="S18" s="1" t="s">
        <v>11</v>
      </c>
      <c r="T18" s="1" t="s">
        <v>11</v>
      </c>
      <c r="U18" s="1" t="s">
        <v>11</v>
      </c>
      <c r="V18" s="1" t="s">
        <v>11</v>
      </c>
      <c r="W18" s="1" t="s">
        <v>11</v>
      </c>
      <c r="X18" s="1" t="s">
        <v>11</v>
      </c>
      <c r="Y18" s="94" t="s">
        <v>13</v>
      </c>
      <c r="Z18" s="103" t="s">
        <v>13</v>
      </c>
      <c r="AA18" s="107" t="s">
        <v>11</v>
      </c>
      <c r="AB18" s="119" t="s">
        <v>11</v>
      </c>
      <c r="AC18" s="121" t="s">
        <v>13</v>
      </c>
      <c r="AD18" s="121" t="s">
        <v>13</v>
      </c>
      <c r="AE18" s="119" t="s">
        <v>11</v>
      </c>
      <c r="AF18" s="121" t="s">
        <v>13</v>
      </c>
      <c r="AG18" s="121" t="s">
        <v>13</v>
      </c>
      <c r="AH18" s="119" t="s">
        <v>11</v>
      </c>
      <c r="AI18" s="119" t="s">
        <v>11</v>
      </c>
      <c r="AJ18" s="119" t="s">
        <v>11</v>
      </c>
      <c r="AK18" s="119" t="s">
        <v>11</v>
      </c>
      <c r="AL18" s="119" t="s">
        <v>11</v>
      </c>
      <c r="AM18" s="119" t="s">
        <v>11</v>
      </c>
      <c r="AN18" s="104" t="s">
        <v>13</v>
      </c>
    </row>
    <row r="19" spans="1:40" x14ac:dyDescent="0.25">
      <c r="A19">
        <v>12</v>
      </c>
      <c r="B19" s="23" t="s">
        <v>66</v>
      </c>
      <c r="C19" s="42">
        <f t="shared" si="0"/>
        <v>18</v>
      </c>
      <c r="D19" s="42">
        <f t="shared" si="1"/>
        <v>18</v>
      </c>
      <c r="E19" s="33" t="s">
        <v>11</v>
      </c>
      <c r="F19" s="1" t="s">
        <v>11</v>
      </c>
      <c r="G19" s="1" t="s">
        <v>11</v>
      </c>
      <c r="H19" s="1" t="s">
        <v>11</v>
      </c>
      <c r="I19" s="1" t="s">
        <v>11</v>
      </c>
      <c r="J19" s="2" t="s">
        <v>13</v>
      </c>
      <c r="K19" s="2" t="s">
        <v>13</v>
      </c>
      <c r="L19" s="2" t="s">
        <v>13</v>
      </c>
      <c r="M19" s="1" t="s">
        <v>11</v>
      </c>
      <c r="N19" s="2" t="s">
        <v>13</v>
      </c>
      <c r="O19" s="1" t="s">
        <v>11</v>
      </c>
      <c r="P19" s="2" t="s">
        <v>13</v>
      </c>
      <c r="Q19" s="1" t="s">
        <v>11</v>
      </c>
      <c r="R19" s="1" t="s">
        <v>11</v>
      </c>
      <c r="S19" s="3" t="s">
        <v>13</v>
      </c>
      <c r="T19" s="1" t="s">
        <v>11</v>
      </c>
      <c r="U19" s="1" t="s">
        <v>11</v>
      </c>
      <c r="V19" s="3" t="s">
        <v>13</v>
      </c>
      <c r="W19" s="1" t="s">
        <v>11</v>
      </c>
      <c r="X19" s="1" t="s">
        <v>11</v>
      </c>
      <c r="Y19" s="94" t="s">
        <v>13</v>
      </c>
      <c r="Z19" s="103" t="s">
        <v>13</v>
      </c>
      <c r="AA19" s="107" t="s">
        <v>11</v>
      </c>
      <c r="AB19" s="119" t="s">
        <v>11</v>
      </c>
      <c r="AC19" s="119" t="s">
        <v>11</v>
      </c>
      <c r="AD19" s="121" t="s">
        <v>13</v>
      </c>
      <c r="AE19" s="121" t="s">
        <v>13</v>
      </c>
      <c r="AF19" s="121" t="s">
        <v>13</v>
      </c>
      <c r="AG19" s="119" t="s">
        <v>11</v>
      </c>
      <c r="AH19" s="121" t="s">
        <v>13</v>
      </c>
      <c r="AI19" s="121" t="s">
        <v>13</v>
      </c>
      <c r="AJ19" s="121" t="s">
        <v>13</v>
      </c>
      <c r="AK19" s="121" t="s">
        <v>13</v>
      </c>
      <c r="AL19" s="121" t="s">
        <v>13</v>
      </c>
      <c r="AM19" s="119" t="s">
        <v>11</v>
      </c>
      <c r="AN19" s="104" t="s">
        <v>13</v>
      </c>
    </row>
    <row r="20" spans="1:40" x14ac:dyDescent="0.25">
      <c r="A20">
        <v>13</v>
      </c>
      <c r="B20" s="23" t="s">
        <v>23</v>
      </c>
      <c r="C20" s="42">
        <f t="shared" si="0"/>
        <v>28</v>
      </c>
      <c r="D20" s="42">
        <f t="shared" si="1"/>
        <v>8</v>
      </c>
      <c r="E20" s="30" t="s">
        <v>11</v>
      </c>
      <c r="F20" s="1" t="s">
        <v>11</v>
      </c>
      <c r="G20" s="1" t="s">
        <v>11</v>
      </c>
      <c r="H20" s="1" t="s">
        <v>11</v>
      </c>
      <c r="I20" s="1" t="s">
        <v>11</v>
      </c>
      <c r="J20" s="1" t="s">
        <v>11</v>
      </c>
      <c r="K20" s="2" t="s">
        <v>13</v>
      </c>
      <c r="L20" s="1" t="s">
        <v>11</v>
      </c>
      <c r="M20" s="1" t="s">
        <v>11</v>
      </c>
      <c r="N20" s="1" t="s">
        <v>11</v>
      </c>
      <c r="O20" s="2" t="s">
        <v>13</v>
      </c>
      <c r="P20" s="1" t="s">
        <v>11</v>
      </c>
      <c r="Q20" s="1" t="s">
        <v>11</v>
      </c>
      <c r="R20" s="3" t="s">
        <v>13</v>
      </c>
      <c r="S20" s="1" t="s">
        <v>11</v>
      </c>
      <c r="T20" s="1" t="s">
        <v>11</v>
      </c>
      <c r="U20" s="1" t="s">
        <v>11</v>
      </c>
      <c r="V20" s="3" t="s">
        <v>13</v>
      </c>
      <c r="W20" s="1" t="s">
        <v>11</v>
      </c>
      <c r="X20" s="1" t="s">
        <v>11</v>
      </c>
      <c r="Y20" s="94" t="s">
        <v>13</v>
      </c>
      <c r="Z20" s="103" t="s">
        <v>13</v>
      </c>
      <c r="AA20" s="107" t="s">
        <v>11</v>
      </c>
      <c r="AB20" s="119" t="s">
        <v>11</v>
      </c>
      <c r="AC20" s="119" t="s">
        <v>11</v>
      </c>
      <c r="AD20" s="119" t="s">
        <v>11</v>
      </c>
      <c r="AE20" s="119" t="s">
        <v>11</v>
      </c>
      <c r="AF20" s="119" t="s">
        <v>11</v>
      </c>
      <c r="AG20" s="119" t="s">
        <v>11</v>
      </c>
      <c r="AH20" s="121" t="s">
        <v>13</v>
      </c>
      <c r="AI20" s="119" t="s">
        <v>11</v>
      </c>
      <c r="AJ20" s="119" t="s">
        <v>11</v>
      </c>
      <c r="AK20" s="119" t="s">
        <v>11</v>
      </c>
      <c r="AL20" s="119" t="s">
        <v>11</v>
      </c>
      <c r="AM20" s="119" t="s">
        <v>11</v>
      </c>
      <c r="AN20" s="104" t="s">
        <v>13</v>
      </c>
    </row>
    <row r="21" spans="1:40" x14ac:dyDescent="0.25">
      <c r="A21">
        <v>14</v>
      </c>
      <c r="B21" s="23" t="s">
        <v>24</v>
      </c>
      <c r="C21" s="42">
        <f t="shared" si="0"/>
        <v>31</v>
      </c>
      <c r="D21" s="42">
        <f t="shared" si="1"/>
        <v>5</v>
      </c>
      <c r="E21" s="30" t="s">
        <v>11</v>
      </c>
      <c r="F21" s="1" t="s">
        <v>11</v>
      </c>
      <c r="G21" s="1" t="s">
        <v>11</v>
      </c>
      <c r="H21" s="1" t="s">
        <v>11</v>
      </c>
      <c r="I21" s="1" t="s">
        <v>11</v>
      </c>
      <c r="J21" s="1" t="s">
        <v>11</v>
      </c>
      <c r="K21" s="1" t="s">
        <v>11</v>
      </c>
      <c r="L21" s="1" t="s">
        <v>11</v>
      </c>
      <c r="M21" s="1" t="s">
        <v>11</v>
      </c>
      <c r="N21" s="1" t="s">
        <v>11</v>
      </c>
      <c r="O21" s="2" t="s">
        <v>13</v>
      </c>
      <c r="P21" s="1" t="s">
        <v>11</v>
      </c>
      <c r="Q21" s="2" t="s">
        <v>13</v>
      </c>
      <c r="R21" s="1" t="s">
        <v>11</v>
      </c>
      <c r="S21" s="1" t="s">
        <v>11</v>
      </c>
      <c r="T21" s="1" t="s">
        <v>11</v>
      </c>
      <c r="U21" s="1" t="s">
        <v>11</v>
      </c>
      <c r="V21" s="3" t="s">
        <v>13</v>
      </c>
      <c r="W21" s="1" t="s">
        <v>11</v>
      </c>
      <c r="X21" s="1" t="s">
        <v>11</v>
      </c>
      <c r="Y21" s="85" t="s">
        <v>11</v>
      </c>
      <c r="Z21" s="107" t="s">
        <v>11</v>
      </c>
      <c r="AA21" s="107" t="s">
        <v>11</v>
      </c>
      <c r="AB21" s="119" t="s">
        <v>11</v>
      </c>
      <c r="AC21" s="119" t="s">
        <v>11</v>
      </c>
      <c r="AD21" s="119" t="s">
        <v>11</v>
      </c>
      <c r="AE21" s="119" t="s">
        <v>11</v>
      </c>
      <c r="AF21" s="119" t="s">
        <v>11</v>
      </c>
      <c r="AG21" s="119" t="s">
        <v>11</v>
      </c>
      <c r="AH21" s="121" t="s">
        <v>13</v>
      </c>
      <c r="AI21" s="119" t="s">
        <v>11</v>
      </c>
      <c r="AJ21" s="121" t="s">
        <v>13</v>
      </c>
      <c r="AK21" s="119" t="s">
        <v>11</v>
      </c>
      <c r="AL21" s="119" t="s">
        <v>11</v>
      </c>
      <c r="AM21" s="119" t="s">
        <v>11</v>
      </c>
      <c r="AN21" s="108" t="s">
        <v>11</v>
      </c>
    </row>
    <row r="22" spans="1:40" x14ac:dyDescent="0.25">
      <c r="A22">
        <v>15</v>
      </c>
      <c r="B22" s="23" t="s">
        <v>25</v>
      </c>
      <c r="C22" s="42">
        <f t="shared" si="0"/>
        <v>32</v>
      </c>
      <c r="D22" s="42">
        <f t="shared" si="1"/>
        <v>4</v>
      </c>
      <c r="E22" s="30" t="s">
        <v>11</v>
      </c>
      <c r="F22" s="1" t="s">
        <v>11</v>
      </c>
      <c r="G22" s="1" t="s">
        <v>11</v>
      </c>
      <c r="H22" s="1" t="s">
        <v>11</v>
      </c>
      <c r="I22" s="1" t="s">
        <v>11</v>
      </c>
      <c r="J22" s="1" t="s">
        <v>11</v>
      </c>
      <c r="K22" s="1" t="s">
        <v>11</v>
      </c>
      <c r="L22" s="1" t="s">
        <v>11</v>
      </c>
      <c r="M22" s="1" t="s">
        <v>11</v>
      </c>
      <c r="N22" s="1" t="s">
        <v>11</v>
      </c>
      <c r="O22" s="1" t="s">
        <v>11</v>
      </c>
      <c r="P22" s="1" t="s">
        <v>11</v>
      </c>
      <c r="Q22" s="1" t="s">
        <v>11</v>
      </c>
      <c r="R22" s="3" t="s">
        <v>13</v>
      </c>
      <c r="S22" s="1" t="s">
        <v>11</v>
      </c>
      <c r="T22" s="1" t="s">
        <v>11</v>
      </c>
      <c r="U22" s="1" t="s">
        <v>11</v>
      </c>
      <c r="V22" s="1" t="s">
        <v>11</v>
      </c>
      <c r="W22" s="1" t="s">
        <v>11</v>
      </c>
      <c r="X22" s="1" t="s">
        <v>11</v>
      </c>
      <c r="Y22" s="85" t="s">
        <v>11</v>
      </c>
      <c r="Z22" s="107" t="s">
        <v>11</v>
      </c>
      <c r="AA22" s="107" t="s">
        <v>11</v>
      </c>
      <c r="AB22" s="119" t="s">
        <v>11</v>
      </c>
      <c r="AC22" s="119" t="s">
        <v>11</v>
      </c>
      <c r="AD22" s="121" t="s">
        <v>13</v>
      </c>
      <c r="AE22" s="119" t="s">
        <v>11</v>
      </c>
      <c r="AF22" s="121" t="s">
        <v>13</v>
      </c>
      <c r="AG22" s="119" t="s">
        <v>11</v>
      </c>
      <c r="AH22" s="119" t="s">
        <v>11</v>
      </c>
      <c r="AI22" s="119" t="s">
        <v>11</v>
      </c>
      <c r="AJ22" s="119" t="s">
        <v>11</v>
      </c>
      <c r="AK22" s="121" t="s">
        <v>13</v>
      </c>
      <c r="AL22" s="119" t="s">
        <v>11</v>
      </c>
      <c r="AM22" s="119" t="s">
        <v>11</v>
      </c>
      <c r="AN22" s="108" t="s">
        <v>11</v>
      </c>
    </row>
    <row r="23" spans="1:40" ht="15.75" thickBot="1" x14ac:dyDescent="0.3">
      <c r="A23">
        <v>16</v>
      </c>
      <c r="B23" s="24" t="s">
        <v>26</v>
      </c>
      <c r="C23" s="43">
        <f>COUNTIF(E23:AN23,"ASISTIÓ")</f>
        <v>27</v>
      </c>
      <c r="D23" s="43">
        <f>COUNTIF(E23:AN23,"LICENCIA")</f>
        <v>9</v>
      </c>
      <c r="E23" s="34" t="s">
        <v>11</v>
      </c>
      <c r="F23" s="12" t="s">
        <v>11</v>
      </c>
      <c r="G23" s="12" t="s">
        <v>11</v>
      </c>
      <c r="H23" s="12" t="s">
        <v>11</v>
      </c>
      <c r="I23" s="12" t="s">
        <v>11</v>
      </c>
      <c r="J23" s="12" t="s">
        <v>11</v>
      </c>
      <c r="K23" s="13" t="s">
        <v>13</v>
      </c>
      <c r="L23" s="13" t="s">
        <v>13</v>
      </c>
      <c r="M23" s="12" t="s">
        <v>11</v>
      </c>
      <c r="N23" s="12" t="s">
        <v>11</v>
      </c>
      <c r="O23" s="12" t="s">
        <v>11</v>
      </c>
      <c r="P23" s="13" t="s">
        <v>13</v>
      </c>
      <c r="Q23" s="12" t="s">
        <v>11</v>
      </c>
      <c r="R23" s="14" t="s">
        <v>13</v>
      </c>
      <c r="S23" s="12" t="s">
        <v>11</v>
      </c>
      <c r="T23" s="12" t="s">
        <v>11</v>
      </c>
      <c r="U23" s="12" t="s">
        <v>11</v>
      </c>
      <c r="V23" s="12" t="s">
        <v>11</v>
      </c>
      <c r="W23" s="12" t="s">
        <v>11</v>
      </c>
      <c r="X23" s="12" t="s">
        <v>11</v>
      </c>
      <c r="Y23" s="86" t="s">
        <v>11</v>
      </c>
      <c r="Z23" s="109" t="s">
        <v>13</v>
      </c>
      <c r="AA23" s="105" t="s">
        <v>11</v>
      </c>
      <c r="AB23" s="120" t="s">
        <v>11</v>
      </c>
      <c r="AC23" s="125" t="s">
        <v>13</v>
      </c>
      <c r="AD23" s="120" t="s">
        <v>11</v>
      </c>
      <c r="AE23" s="120" t="s">
        <v>11</v>
      </c>
      <c r="AF23" s="125" t="s">
        <v>13</v>
      </c>
      <c r="AG23" s="120" t="s">
        <v>11</v>
      </c>
      <c r="AH23" s="125" t="s">
        <v>13</v>
      </c>
      <c r="AI23" s="120" t="s">
        <v>11</v>
      </c>
      <c r="AJ23" s="120" t="s">
        <v>11</v>
      </c>
      <c r="AK23" s="120" t="s">
        <v>11</v>
      </c>
      <c r="AL23" s="120" t="s">
        <v>11</v>
      </c>
      <c r="AM23" s="120" t="s">
        <v>11</v>
      </c>
      <c r="AN23" s="110" t="s">
        <v>13</v>
      </c>
    </row>
    <row r="24" spans="1:40" x14ac:dyDescent="0.25">
      <c r="A24">
        <v>1</v>
      </c>
      <c r="B24" s="55" t="s">
        <v>27</v>
      </c>
      <c r="C24" s="38">
        <f t="shared" ref="C24:C51" si="2">COUNTIF($E24:$AN24,"ASISTIÓ")</f>
        <v>12</v>
      </c>
      <c r="D24" s="22"/>
      <c r="E24" s="56" t="s">
        <v>11</v>
      </c>
      <c r="F24" s="60" t="s">
        <v>11</v>
      </c>
      <c r="G24" s="57" t="s">
        <v>11</v>
      </c>
      <c r="H24" s="57" t="s">
        <v>11</v>
      </c>
      <c r="I24" s="61"/>
      <c r="J24" s="57" t="s">
        <v>11</v>
      </c>
      <c r="K24" s="62"/>
      <c r="L24" s="57" t="s">
        <v>11</v>
      </c>
      <c r="M24" s="57" t="s">
        <v>11</v>
      </c>
      <c r="N24" s="62"/>
      <c r="O24" s="62"/>
      <c r="P24" s="57" t="s">
        <v>11</v>
      </c>
      <c r="Q24" s="61"/>
      <c r="R24" s="57" t="s">
        <v>11</v>
      </c>
      <c r="S24" s="62"/>
      <c r="T24" s="57" t="s">
        <v>11</v>
      </c>
      <c r="U24" s="57"/>
      <c r="V24" s="57" t="s">
        <v>11</v>
      </c>
      <c r="W24" s="57"/>
      <c r="X24" s="57"/>
      <c r="Y24" s="87"/>
      <c r="Z24" s="101"/>
      <c r="AA24" s="101"/>
      <c r="AB24" s="118"/>
      <c r="AC24" s="118"/>
      <c r="AD24" s="118"/>
      <c r="AE24" s="118" t="s">
        <v>11</v>
      </c>
      <c r="AF24" s="118"/>
      <c r="AG24" s="118"/>
      <c r="AH24" s="118"/>
      <c r="AI24" s="118"/>
      <c r="AJ24" s="118"/>
      <c r="AK24" s="118"/>
      <c r="AL24" s="118"/>
      <c r="AM24" s="118"/>
      <c r="AN24" s="102"/>
    </row>
    <row r="25" spans="1:40" x14ac:dyDescent="0.25">
      <c r="A25">
        <v>2</v>
      </c>
      <c r="B25" s="31" t="s">
        <v>77</v>
      </c>
      <c r="C25" s="39">
        <f t="shared" si="2"/>
        <v>4</v>
      </c>
      <c r="D25" s="76"/>
      <c r="E25" s="29"/>
      <c r="F25" s="16"/>
      <c r="G25" s="15"/>
      <c r="H25" s="15"/>
      <c r="I25" s="17"/>
      <c r="J25" s="15"/>
      <c r="K25" s="18"/>
      <c r="L25" s="15"/>
      <c r="M25" s="15"/>
      <c r="N25" s="18"/>
      <c r="O25" s="18"/>
      <c r="P25" s="15"/>
      <c r="Q25" s="17"/>
      <c r="R25" s="15"/>
      <c r="S25" s="18"/>
      <c r="T25" s="15"/>
      <c r="U25" s="15"/>
      <c r="V25" s="15"/>
      <c r="W25" s="15"/>
      <c r="X25" s="15"/>
      <c r="Y25" s="84"/>
      <c r="Z25" s="111" t="s">
        <v>11</v>
      </c>
      <c r="AA25" s="111" t="s">
        <v>11</v>
      </c>
      <c r="AB25" s="122"/>
      <c r="AC25" s="122" t="s">
        <v>11</v>
      </c>
      <c r="AD25" s="122" t="s">
        <v>11</v>
      </c>
      <c r="AE25" s="122"/>
      <c r="AF25" s="122"/>
      <c r="AG25" s="122"/>
      <c r="AH25" s="122"/>
      <c r="AI25" s="122"/>
      <c r="AJ25" s="122"/>
      <c r="AK25" s="122"/>
      <c r="AL25" s="122"/>
      <c r="AM25" s="122"/>
      <c r="AN25" s="112"/>
    </row>
    <row r="26" spans="1:40" x14ac:dyDescent="0.25">
      <c r="A26">
        <v>3</v>
      </c>
      <c r="B26" s="23" t="s">
        <v>28</v>
      </c>
      <c r="C26" s="39">
        <f t="shared" si="2"/>
        <v>1</v>
      </c>
      <c r="D26" s="25"/>
      <c r="E26" s="21"/>
      <c r="F26" s="7"/>
      <c r="G26" s="7"/>
      <c r="H26" s="7"/>
      <c r="I26" s="6"/>
      <c r="J26" s="7"/>
      <c r="K26" s="6"/>
      <c r="L26" s="7"/>
      <c r="M26" s="7"/>
      <c r="N26" s="7"/>
      <c r="O26" s="7"/>
      <c r="P26" s="7"/>
      <c r="Q26" s="6"/>
      <c r="R26" s="7"/>
      <c r="S26" s="6"/>
      <c r="T26" s="7"/>
      <c r="U26" s="7"/>
      <c r="V26" s="7"/>
      <c r="W26" s="7"/>
      <c r="X26" s="7"/>
      <c r="Y26" s="88"/>
      <c r="Z26" s="113"/>
      <c r="AA26" s="113"/>
      <c r="AB26" s="123"/>
      <c r="AC26" s="123"/>
      <c r="AD26" s="119" t="s">
        <v>11</v>
      </c>
      <c r="AE26" s="119"/>
      <c r="AF26" s="119"/>
      <c r="AG26" s="119"/>
      <c r="AH26" s="119"/>
      <c r="AI26" s="119"/>
      <c r="AJ26" s="119"/>
      <c r="AK26" s="119"/>
      <c r="AL26" s="119"/>
      <c r="AM26" s="119"/>
      <c r="AN26" s="114"/>
    </row>
    <row r="27" spans="1:40" x14ac:dyDescent="0.25">
      <c r="A27">
        <v>4</v>
      </c>
      <c r="B27" s="23" t="s">
        <v>29</v>
      </c>
      <c r="C27" s="39">
        <f t="shared" si="2"/>
        <v>1</v>
      </c>
      <c r="D27" s="25"/>
      <c r="E27" s="21"/>
      <c r="F27" s="7"/>
      <c r="G27" s="1" t="s">
        <v>11</v>
      </c>
      <c r="H27" s="7"/>
      <c r="I27" s="6"/>
      <c r="J27" s="7"/>
      <c r="K27" s="6"/>
      <c r="L27" s="7"/>
      <c r="M27" s="7"/>
      <c r="N27" s="7"/>
      <c r="O27" s="1"/>
      <c r="P27" s="7"/>
      <c r="Q27" s="6"/>
      <c r="R27" s="7"/>
      <c r="S27" s="6"/>
      <c r="T27" s="7"/>
      <c r="U27" s="7"/>
      <c r="V27" s="7"/>
      <c r="W27" s="7"/>
      <c r="X27" s="7"/>
      <c r="Y27" s="88"/>
      <c r="Z27" s="107"/>
      <c r="AA27" s="107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08"/>
    </row>
    <row r="28" spans="1:40" x14ac:dyDescent="0.25">
      <c r="A28">
        <v>5</v>
      </c>
      <c r="B28" s="23" t="s">
        <v>30</v>
      </c>
      <c r="C28" s="39">
        <f t="shared" si="2"/>
        <v>4</v>
      </c>
      <c r="D28" s="25"/>
      <c r="E28" s="21"/>
      <c r="F28" s="1" t="s">
        <v>11</v>
      </c>
      <c r="G28" s="7"/>
      <c r="H28" s="7"/>
      <c r="I28" s="1" t="s">
        <v>11</v>
      </c>
      <c r="J28" s="1"/>
      <c r="K28" s="4"/>
      <c r="L28" s="1"/>
      <c r="M28" s="7"/>
      <c r="N28" s="4"/>
      <c r="O28" s="7"/>
      <c r="P28" s="7"/>
      <c r="Q28" s="4"/>
      <c r="R28" s="1"/>
      <c r="S28" s="4"/>
      <c r="T28" s="1"/>
      <c r="U28" s="1"/>
      <c r="V28" s="1"/>
      <c r="W28" s="15" t="s">
        <v>11</v>
      </c>
      <c r="X28" s="15"/>
      <c r="Y28" s="84"/>
      <c r="Z28" s="113"/>
      <c r="AA28" s="113"/>
      <c r="AB28" s="123"/>
      <c r="AC28" s="123"/>
      <c r="AD28" s="123"/>
      <c r="AE28" s="119" t="s">
        <v>11</v>
      </c>
      <c r="AF28" s="119"/>
      <c r="AG28" s="119"/>
      <c r="AH28" s="119"/>
      <c r="AI28" s="119"/>
      <c r="AJ28" s="119"/>
      <c r="AK28" s="119"/>
      <c r="AL28" s="119"/>
      <c r="AM28" s="119"/>
      <c r="AN28" s="114"/>
    </row>
    <row r="29" spans="1:40" x14ac:dyDescent="0.25">
      <c r="A29">
        <v>6</v>
      </c>
      <c r="B29" s="23" t="s">
        <v>31</v>
      </c>
      <c r="C29" s="39">
        <f t="shared" si="2"/>
        <v>1</v>
      </c>
      <c r="D29" s="25"/>
      <c r="E29" s="21"/>
      <c r="F29" s="7"/>
      <c r="G29" s="7"/>
      <c r="H29" s="7"/>
      <c r="I29" s="7"/>
      <c r="J29" s="7"/>
      <c r="K29" s="6"/>
      <c r="L29" s="7"/>
      <c r="M29" s="7"/>
      <c r="N29" s="7"/>
      <c r="O29" s="7"/>
      <c r="P29" s="7"/>
      <c r="Q29" s="7"/>
      <c r="R29" s="7"/>
      <c r="S29" s="6"/>
      <c r="T29" s="7" t="s">
        <v>11</v>
      </c>
      <c r="U29" s="7"/>
      <c r="V29" s="7"/>
      <c r="W29" s="7"/>
      <c r="X29" s="7"/>
      <c r="Y29" s="88"/>
      <c r="Z29" s="113"/>
      <c r="AA29" s="11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14"/>
    </row>
    <row r="30" spans="1:40" ht="15.75" customHeight="1" x14ac:dyDescent="0.25">
      <c r="A30">
        <v>7</v>
      </c>
      <c r="B30" s="23" t="s">
        <v>32</v>
      </c>
      <c r="C30" s="39">
        <f t="shared" si="2"/>
        <v>2</v>
      </c>
      <c r="D30" s="25"/>
      <c r="E30" s="21"/>
      <c r="F30" s="7"/>
      <c r="G30" s="7"/>
      <c r="H30" s="7"/>
      <c r="I30" s="7"/>
      <c r="J30" s="1" t="s">
        <v>11</v>
      </c>
      <c r="K30" s="4"/>
      <c r="L30" s="7"/>
      <c r="M30" s="7"/>
      <c r="N30" s="7"/>
      <c r="O30" s="7"/>
      <c r="P30" s="7"/>
      <c r="Q30" s="7"/>
      <c r="R30" s="1"/>
      <c r="S30" s="4"/>
      <c r="T30" s="7"/>
      <c r="U30" s="7"/>
      <c r="V30" s="1"/>
      <c r="W30" s="7"/>
      <c r="X30" s="7"/>
      <c r="Y30" s="88"/>
      <c r="Z30" s="113"/>
      <c r="AA30" s="107" t="s">
        <v>11</v>
      </c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4"/>
    </row>
    <row r="31" spans="1:40" ht="15.75" customHeight="1" x14ac:dyDescent="0.25">
      <c r="A31">
        <v>8</v>
      </c>
      <c r="B31" s="23" t="s">
        <v>33</v>
      </c>
      <c r="C31" s="39">
        <f t="shared" si="2"/>
        <v>4</v>
      </c>
      <c r="D31" s="25"/>
      <c r="E31" s="21"/>
      <c r="F31" s="7"/>
      <c r="G31" s="7"/>
      <c r="H31" s="7"/>
      <c r="I31" s="1" t="s">
        <v>11</v>
      </c>
      <c r="J31" s="1"/>
      <c r="K31" s="4"/>
      <c r="L31" s="1"/>
      <c r="M31" s="7"/>
      <c r="N31" s="7"/>
      <c r="O31" s="7"/>
      <c r="P31" s="7"/>
      <c r="Q31" s="4"/>
      <c r="R31" s="1"/>
      <c r="S31" s="1" t="s">
        <v>11</v>
      </c>
      <c r="T31" s="1" t="s">
        <v>11</v>
      </c>
      <c r="U31" s="1"/>
      <c r="V31" s="1"/>
      <c r="W31" s="1"/>
      <c r="X31" s="1"/>
      <c r="Y31" s="85"/>
      <c r="Z31" s="113"/>
      <c r="AA31" s="113"/>
      <c r="AB31" s="123"/>
      <c r="AC31" s="123"/>
      <c r="AD31" s="123"/>
      <c r="AE31" s="123"/>
      <c r="AF31" s="123"/>
      <c r="AG31" s="123"/>
      <c r="AH31" s="123"/>
      <c r="AI31" s="123"/>
      <c r="AJ31" s="123"/>
      <c r="AK31" s="119" t="s">
        <v>11</v>
      </c>
      <c r="AL31" s="119"/>
      <c r="AM31" s="119"/>
      <c r="AN31" s="114"/>
    </row>
    <row r="32" spans="1:40" x14ac:dyDescent="0.25">
      <c r="A32">
        <v>9</v>
      </c>
      <c r="B32" s="23" t="s">
        <v>34</v>
      </c>
      <c r="C32" s="39">
        <f t="shared" si="2"/>
        <v>7</v>
      </c>
      <c r="D32" s="25"/>
      <c r="E32" s="21"/>
      <c r="F32" s="5" t="s">
        <v>11</v>
      </c>
      <c r="G32" s="7"/>
      <c r="H32" s="7"/>
      <c r="I32" s="7"/>
      <c r="J32" s="7"/>
      <c r="K32" s="6"/>
      <c r="L32" s="7"/>
      <c r="M32" s="7"/>
      <c r="N32" s="4"/>
      <c r="O32" s="7"/>
      <c r="P32" s="7"/>
      <c r="Q32" s="7"/>
      <c r="R32" s="7"/>
      <c r="S32" s="7"/>
      <c r="T32" s="7"/>
      <c r="U32" s="7"/>
      <c r="V32" s="7"/>
      <c r="W32" s="7"/>
      <c r="X32" s="7"/>
      <c r="Y32" s="88"/>
      <c r="Z32" s="113"/>
      <c r="AA32" s="113"/>
      <c r="AB32" s="123"/>
      <c r="AC32" s="123"/>
      <c r="AD32" s="119" t="s">
        <v>11</v>
      </c>
      <c r="AE32" s="119"/>
      <c r="AF32" s="119" t="s">
        <v>11</v>
      </c>
      <c r="AG32" s="119" t="s">
        <v>11</v>
      </c>
      <c r="AH32" s="119"/>
      <c r="AI32" s="119"/>
      <c r="AJ32" s="119" t="s">
        <v>11</v>
      </c>
      <c r="AK32" s="119"/>
      <c r="AL32" s="119"/>
      <c r="AM32" s="119" t="s">
        <v>11</v>
      </c>
      <c r="AN32" s="108" t="s">
        <v>11</v>
      </c>
    </row>
    <row r="33" spans="1:40" x14ac:dyDescent="0.25">
      <c r="A33">
        <v>10</v>
      </c>
      <c r="B33" s="23" t="s">
        <v>35</v>
      </c>
      <c r="C33" s="39">
        <f t="shared" si="2"/>
        <v>4</v>
      </c>
      <c r="D33" s="25"/>
      <c r="E33" s="30" t="s">
        <v>11</v>
      </c>
      <c r="F33" s="1" t="s">
        <v>11</v>
      </c>
      <c r="G33" s="7"/>
      <c r="H33" s="7"/>
      <c r="I33" s="7"/>
      <c r="J33" s="7"/>
      <c r="K33" s="6"/>
      <c r="L33" s="7"/>
      <c r="M33" s="4"/>
      <c r="N33" s="4"/>
      <c r="O33" s="7"/>
      <c r="P33" s="7"/>
      <c r="Q33" s="7"/>
      <c r="R33" s="7"/>
      <c r="S33" s="7"/>
      <c r="T33" s="7"/>
      <c r="U33" s="7" t="s">
        <v>11</v>
      </c>
      <c r="V33" s="7" t="s">
        <v>11</v>
      </c>
      <c r="W33" s="7"/>
      <c r="X33" s="7"/>
      <c r="Y33" s="88"/>
      <c r="Z33" s="113"/>
      <c r="AA33" s="11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14"/>
    </row>
    <row r="34" spans="1:40" x14ac:dyDescent="0.25">
      <c r="A34">
        <v>11</v>
      </c>
      <c r="B34" s="23" t="s">
        <v>36</v>
      </c>
      <c r="C34" s="39">
        <f t="shared" si="2"/>
        <v>2</v>
      </c>
      <c r="D34" s="25"/>
      <c r="E34" s="21"/>
      <c r="F34" s="7"/>
      <c r="G34" s="7"/>
      <c r="H34" s="7"/>
      <c r="I34" s="7"/>
      <c r="J34" s="1" t="s">
        <v>11</v>
      </c>
      <c r="K34" s="4"/>
      <c r="L34" s="7"/>
      <c r="M34" s="1" t="s">
        <v>11</v>
      </c>
      <c r="N34" s="7"/>
      <c r="O34" s="7"/>
      <c r="P34" s="7"/>
      <c r="Q34" s="7"/>
      <c r="R34" s="1"/>
      <c r="S34" s="1"/>
      <c r="T34" s="7"/>
      <c r="U34" s="7"/>
      <c r="V34" s="1"/>
      <c r="W34" s="7"/>
      <c r="X34" s="7"/>
      <c r="Y34" s="88"/>
      <c r="Z34" s="113"/>
      <c r="AA34" s="11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14"/>
    </row>
    <row r="35" spans="1:40" x14ac:dyDescent="0.25">
      <c r="A35">
        <v>12</v>
      </c>
      <c r="B35" s="23" t="s">
        <v>37</v>
      </c>
      <c r="C35" s="39">
        <f t="shared" si="2"/>
        <v>1</v>
      </c>
      <c r="D35" s="25"/>
      <c r="E35" s="21"/>
      <c r="F35" s="7"/>
      <c r="G35" s="1" t="s">
        <v>11</v>
      </c>
      <c r="H35" s="7"/>
      <c r="I35" s="7"/>
      <c r="J35" s="7"/>
      <c r="K35" s="6"/>
      <c r="L35" s="7"/>
      <c r="M35" s="7"/>
      <c r="N35" s="7"/>
      <c r="O35" s="4"/>
      <c r="P35" s="7"/>
      <c r="Q35" s="7"/>
      <c r="R35" s="7"/>
      <c r="S35" s="7"/>
      <c r="T35" s="7"/>
      <c r="U35" s="7"/>
      <c r="V35" s="7"/>
      <c r="W35" s="7"/>
      <c r="X35" s="7"/>
      <c r="Y35" s="88"/>
      <c r="Z35" s="107"/>
      <c r="AA35" s="107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08"/>
    </row>
    <row r="36" spans="1:40" x14ac:dyDescent="0.25">
      <c r="A36">
        <v>13</v>
      </c>
      <c r="B36" s="23" t="s">
        <v>38</v>
      </c>
      <c r="C36" s="39">
        <f t="shared" si="2"/>
        <v>31</v>
      </c>
      <c r="D36" s="25"/>
      <c r="E36" s="30" t="s">
        <v>11</v>
      </c>
      <c r="F36" s="1" t="s">
        <v>11</v>
      </c>
      <c r="G36" s="1" t="s">
        <v>11</v>
      </c>
      <c r="H36" s="1" t="s">
        <v>11</v>
      </c>
      <c r="I36" s="1" t="s">
        <v>11</v>
      </c>
      <c r="J36" s="1" t="s">
        <v>11</v>
      </c>
      <c r="K36" s="1" t="s">
        <v>11</v>
      </c>
      <c r="L36" s="1" t="s">
        <v>11</v>
      </c>
      <c r="M36" s="1" t="s">
        <v>11</v>
      </c>
      <c r="N36" s="1" t="s">
        <v>11</v>
      </c>
      <c r="O36" s="1" t="s">
        <v>11</v>
      </c>
      <c r="P36" s="1" t="s">
        <v>11</v>
      </c>
      <c r="Q36" s="1" t="s">
        <v>11</v>
      </c>
      <c r="R36" s="1" t="s">
        <v>11</v>
      </c>
      <c r="S36" s="1" t="s">
        <v>11</v>
      </c>
      <c r="T36" s="1" t="s">
        <v>11</v>
      </c>
      <c r="U36" s="1" t="s">
        <v>11</v>
      </c>
      <c r="V36" s="1" t="s">
        <v>11</v>
      </c>
      <c r="W36" s="15" t="s">
        <v>11</v>
      </c>
      <c r="X36" s="15" t="s">
        <v>11</v>
      </c>
      <c r="Y36" s="84" t="s">
        <v>11</v>
      </c>
      <c r="Z36" s="107" t="s">
        <v>11</v>
      </c>
      <c r="AA36" s="107"/>
      <c r="AB36" s="119" t="s">
        <v>11</v>
      </c>
      <c r="AC36" s="119" t="s">
        <v>11</v>
      </c>
      <c r="AD36" s="119" t="s">
        <v>11</v>
      </c>
      <c r="AE36" s="119" t="s">
        <v>11</v>
      </c>
      <c r="AF36" s="119"/>
      <c r="AG36" s="119" t="s">
        <v>11</v>
      </c>
      <c r="AH36" s="119" t="s">
        <v>11</v>
      </c>
      <c r="AI36" s="119" t="s">
        <v>11</v>
      </c>
      <c r="AJ36" s="119"/>
      <c r="AK36" s="119" t="s">
        <v>11</v>
      </c>
      <c r="AL36" s="119"/>
      <c r="AM36" s="119" t="s">
        <v>11</v>
      </c>
      <c r="AN36" s="108"/>
    </row>
    <row r="37" spans="1:40" x14ac:dyDescent="0.25">
      <c r="A37">
        <v>14</v>
      </c>
      <c r="B37" s="23" t="s">
        <v>39</v>
      </c>
      <c r="C37" s="39">
        <f t="shared" si="2"/>
        <v>10</v>
      </c>
      <c r="D37" s="25"/>
      <c r="E37" s="30" t="s">
        <v>11</v>
      </c>
      <c r="F37" s="1" t="s">
        <v>11</v>
      </c>
      <c r="G37" s="1" t="s">
        <v>11</v>
      </c>
      <c r="H37" s="7"/>
      <c r="I37" s="7"/>
      <c r="J37" s="6"/>
      <c r="K37" s="6"/>
      <c r="L37" s="7"/>
      <c r="M37" s="1" t="s">
        <v>11</v>
      </c>
      <c r="N37" s="4"/>
      <c r="O37" s="4"/>
      <c r="P37" s="7"/>
      <c r="Q37" s="1" t="s">
        <v>11</v>
      </c>
      <c r="R37" s="6"/>
      <c r="S37" s="7"/>
      <c r="T37" s="7"/>
      <c r="U37" s="7"/>
      <c r="V37" s="6" t="s">
        <v>11</v>
      </c>
      <c r="W37" s="7"/>
      <c r="X37" s="15" t="s">
        <v>11</v>
      </c>
      <c r="Y37" s="84"/>
      <c r="Z37" s="107"/>
      <c r="AA37" s="107"/>
      <c r="AB37" s="119"/>
      <c r="AC37" s="119"/>
      <c r="AD37" s="119"/>
      <c r="AE37" s="119"/>
      <c r="AF37" s="119"/>
      <c r="AG37" s="119"/>
      <c r="AH37" s="119"/>
      <c r="AI37" s="119"/>
      <c r="AJ37" s="119" t="s">
        <v>11</v>
      </c>
      <c r="AK37" s="119"/>
      <c r="AL37" s="119" t="s">
        <v>11</v>
      </c>
      <c r="AM37" s="119" t="s">
        <v>11</v>
      </c>
      <c r="AN37" s="108"/>
    </row>
    <row r="38" spans="1:40" x14ac:dyDescent="0.25">
      <c r="A38">
        <v>15</v>
      </c>
      <c r="B38" s="23" t="s">
        <v>40</v>
      </c>
      <c r="C38" s="39">
        <f t="shared" si="2"/>
        <v>2</v>
      </c>
      <c r="D38" s="25"/>
      <c r="E38" s="30" t="s">
        <v>11</v>
      </c>
      <c r="F38" s="7"/>
      <c r="G38" s="1" t="s">
        <v>11</v>
      </c>
      <c r="H38" s="7"/>
      <c r="I38" s="7"/>
      <c r="J38" s="6"/>
      <c r="K38" s="6"/>
      <c r="L38" s="7"/>
      <c r="M38" s="4"/>
      <c r="N38" s="7"/>
      <c r="O38" s="4"/>
      <c r="P38" s="7"/>
      <c r="Q38" s="7"/>
      <c r="R38" s="6"/>
      <c r="S38" s="7"/>
      <c r="T38" s="7"/>
      <c r="U38" s="7"/>
      <c r="V38" s="6"/>
      <c r="W38" s="7"/>
      <c r="X38" s="7"/>
      <c r="Y38" s="88"/>
      <c r="Z38" s="107"/>
      <c r="AA38" s="107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08"/>
    </row>
    <row r="39" spans="1:40" x14ac:dyDescent="0.25">
      <c r="A39">
        <v>16</v>
      </c>
      <c r="B39" s="23" t="s">
        <v>41</v>
      </c>
      <c r="C39" s="39">
        <f t="shared" si="2"/>
        <v>0</v>
      </c>
      <c r="D39" s="25"/>
      <c r="E39" s="21"/>
      <c r="F39" s="7"/>
      <c r="G39" s="7"/>
      <c r="H39" s="7"/>
      <c r="I39" s="7"/>
      <c r="J39" s="6"/>
      <c r="K39" s="6"/>
      <c r="L39" s="7"/>
      <c r="M39" s="7"/>
      <c r="N39" s="7"/>
      <c r="O39" s="7"/>
      <c r="P39" s="7"/>
      <c r="Q39" s="7"/>
      <c r="R39" s="6"/>
      <c r="S39" s="7"/>
      <c r="T39" s="7"/>
      <c r="U39" s="7"/>
      <c r="V39" s="6"/>
      <c r="W39" s="7"/>
      <c r="X39" s="7"/>
      <c r="Y39" s="88"/>
      <c r="Z39" s="113"/>
      <c r="AA39" s="11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14"/>
    </row>
    <row r="40" spans="1:40" x14ac:dyDescent="0.25">
      <c r="A40">
        <v>17</v>
      </c>
      <c r="B40" s="23" t="s">
        <v>42</v>
      </c>
      <c r="C40" s="39">
        <f t="shared" si="2"/>
        <v>1</v>
      </c>
      <c r="D40" s="25"/>
      <c r="E40" s="21"/>
      <c r="F40" s="7"/>
      <c r="G40" s="7"/>
      <c r="H40" s="7"/>
      <c r="I40" s="7"/>
      <c r="J40" s="6"/>
      <c r="K40" s="6"/>
      <c r="L40" s="7"/>
      <c r="M40" s="7"/>
      <c r="N40" s="7"/>
      <c r="O40" s="7"/>
      <c r="P40" s="7"/>
      <c r="Q40" s="7"/>
      <c r="R40" s="6"/>
      <c r="S40" s="7"/>
      <c r="T40" s="7"/>
      <c r="U40" s="7"/>
      <c r="V40" s="6"/>
      <c r="W40" s="7"/>
      <c r="X40" s="7"/>
      <c r="Y40" s="88"/>
      <c r="Z40" s="113"/>
      <c r="AA40" s="113"/>
      <c r="AB40" s="123"/>
      <c r="AC40" s="123"/>
      <c r="AD40" s="123"/>
      <c r="AE40" s="123"/>
      <c r="AF40" s="123"/>
      <c r="AG40" s="123"/>
      <c r="AH40" s="123"/>
      <c r="AI40" s="123"/>
      <c r="AJ40" s="119" t="s">
        <v>11</v>
      </c>
      <c r="AK40" s="119"/>
      <c r="AL40" s="119"/>
      <c r="AM40" s="119"/>
      <c r="AN40" s="114"/>
    </row>
    <row r="41" spans="1:40" x14ac:dyDescent="0.25">
      <c r="A41">
        <v>18</v>
      </c>
      <c r="B41" s="23" t="s">
        <v>43</v>
      </c>
      <c r="C41" s="39">
        <f t="shared" si="2"/>
        <v>2</v>
      </c>
      <c r="D41" s="25"/>
      <c r="E41" s="21"/>
      <c r="F41" s="7"/>
      <c r="G41" s="7"/>
      <c r="H41" s="1" t="s">
        <v>11</v>
      </c>
      <c r="I41" s="1" t="s">
        <v>11</v>
      </c>
      <c r="J41" s="4"/>
      <c r="K41" s="4"/>
      <c r="L41" s="1"/>
      <c r="M41" s="7"/>
      <c r="N41" s="7"/>
      <c r="O41" s="7"/>
      <c r="P41" s="4"/>
      <c r="Q41" s="1"/>
      <c r="R41" s="4"/>
      <c r="S41" s="1"/>
      <c r="T41" s="1"/>
      <c r="U41" s="1"/>
      <c r="V41" s="4"/>
      <c r="W41" s="1"/>
      <c r="X41" s="1"/>
      <c r="Y41" s="85"/>
      <c r="Z41" s="113"/>
      <c r="AA41" s="11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14"/>
    </row>
    <row r="42" spans="1:40" x14ac:dyDescent="0.25">
      <c r="A42">
        <v>19</v>
      </c>
      <c r="B42" s="23" t="s">
        <v>44</v>
      </c>
      <c r="C42" s="39">
        <f t="shared" si="2"/>
        <v>0</v>
      </c>
      <c r="D42" s="25"/>
      <c r="E42" s="21"/>
      <c r="F42" s="7"/>
      <c r="G42" s="7"/>
      <c r="H42" s="7"/>
      <c r="I42" s="7"/>
      <c r="J42" s="6"/>
      <c r="K42" s="6"/>
      <c r="L42" s="7"/>
      <c r="M42" s="7"/>
      <c r="N42" s="7"/>
      <c r="O42" s="7"/>
      <c r="P42" s="7"/>
      <c r="Q42" s="7"/>
      <c r="R42" s="6"/>
      <c r="S42" s="7"/>
      <c r="T42" s="7"/>
      <c r="U42" s="7"/>
      <c r="V42" s="6"/>
      <c r="W42" s="7"/>
      <c r="X42" s="7"/>
      <c r="Y42" s="88"/>
      <c r="Z42" s="113"/>
      <c r="AA42" s="11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14"/>
    </row>
    <row r="43" spans="1:40" x14ac:dyDescent="0.25">
      <c r="A43">
        <v>20</v>
      </c>
      <c r="B43" s="23" t="s">
        <v>45</v>
      </c>
      <c r="C43" s="39">
        <f t="shared" si="2"/>
        <v>3</v>
      </c>
      <c r="D43" s="25"/>
      <c r="E43" s="21"/>
      <c r="F43" s="1" t="s">
        <v>11</v>
      </c>
      <c r="G43" s="1" t="s">
        <v>11</v>
      </c>
      <c r="H43" s="7"/>
      <c r="I43" s="7"/>
      <c r="J43" s="6"/>
      <c r="K43" s="6"/>
      <c r="L43" s="7"/>
      <c r="M43" s="7"/>
      <c r="N43" s="4"/>
      <c r="O43" s="4"/>
      <c r="P43" s="7"/>
      <c r="Q43" s="7"/>
      <c r="R43" s="6"/>
      <c r="S43" s="7"/>
      <c r="T43" s="7"/>
      <c r="U43" s="7"/>
      <c r="V43" s="6"/>
      <c r="W43" s="7"/>
      <c r="X43" s="7"/>
      <c r="Y43" s="88"/>
      <c r="Z43" s="107"/>
      <c r="AA43" s="107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08" t="s">
        <v>11</v>
      </c>
    </row>
    <row r="44" spans="1:40" x14ac:dyDescent="0.25">
      <c r="A44">
        <v>21</v>
      </c>
      <c r="B44" s="23" t="s">
        <v>46</v>
      </c>
      <c r="C44" s="39">
        <f t="shared" si="2"/>
        <v>9</v>
      </c>
      <c r="D44" s="25"/>
      <c r="E44" s="21"/>
      <c r="F44" s="1" t="s">
        <v>11</v>
      </c>
      <c r="G44" s="1" t="s">
        <v>11</v>
      </c>
      <c r="H44" s="7"/>
      <c r="I44" s="1" t="s">
        <v>11</v>
      </c>
      <c r="J44" s="4"/>
      <c r="K44" s="4"/>
      <c r="L44" s="1" t="s">
        <v>11</v>
      </c>
      <c r="M44" s="7"/>
      <c r="N44" s="4"/>
      <c r="O44" s="4"/>
      <c r="P44" s="7"/>
      <c r="Q44" s="1"/>
      <c r="R44" s="4"/>
      <c r="S44" s="1"/>
      <c r="T44" s="1" t="s">
        <v>11</v>
      </c>
      <c r="U44" s="1" t="s">
        <v>11</v>
      </c>
      <c r="V44" s="4"/>
      <c r="W44" s="15" t="s">
        <v>11</v>
      </c>
      <c r="X44" s="15"/>
      <c r="Y44" s="84"/>
      <c r="Z44" s="107"/>
      <c r="AA44" s="107"/>
      <c r="AB44" s="119" t="s">
        <v>11</v>
      </c>
      <c r="AC44" s="119"/>
      <c r="AD44" s="119"/>
      <c r="AE44" s="119"/>
      <c r="AF44" s="119"/>
      <c r="AG44" s="119"/>
      <c r="AH44" s="119"/>
      <c r="AI44" s="119"/>
      <c r="AJ44" s="119" t="s">
        <v>11</v>
      </c>
      <c r="AK44" s="119"/>
      <c r="AL44" s="119"/>
      <c r="AM44" s="119"/>
      <c r="AN44" s="108"/>
    </row>
    <row r="45" spans="1:40" x14ac:dyDescent="0.25">
      <c r="A45">
        <v>22</v>
      </c>
      <c r="B45" s="23" t="s">
        <v>47</v>
      </c>
      <c r="C45" s="39">
        <f t="shared" si="2"/>
        <v>5</v>
      </c>
      <c r="D45" s="25"/>
      <c r="E45" s="30" t="s">
        <v>11</v>
      </c>
      <c r="F45" s="7"/>
      <c r="G45" s="7"/>
      <c r="H45" s="1" t="s">
        <v>11</v>
      </c>
      <c r="I45" s="7"/>
      <c r="J45" s="6"/>
      <c r="K45" s="6"/>
      <c r="L45" s="6"/>
      <c r="M45" s="4"/>
      <c r="N45" s="7"/>
      <c r="O45" s="7"/>
      <c r="P45" s="4"/>
      <c r="Q45" s="7"/>
      <c r="R45" s="6"/>
      <c r="S45" s="7"/>
      <c r="T45" s="7"/>
      <c r="U45" s="7"/>
      <c r="V45" s="6"/>
      <c r="W45" s="7"/>
      <c r="X45" s="7"/>
      <c r="Y45" s="88"/>
      <c r="Z45" s="115" t="s">
        <v>11</v>
      </c>
      <c r="AA45" s="115"/>
      <c r="AB45" s="124"/>
      <c r="AC45" s="124" t="s">
        <v>11</v>
      </c>
      <c r="AD45" s="124"/>
      <c r="AE45" s="124"/>
      <c r="AF45" s="124"/>
      <c r="AG45" s="124"/>
      <c r="AH45" s="124"/>
      <c r="AI45" s="124"/>
      <c r="AJ45" s="124" t="s">
        <v>11</v>
      </c>
      <c r="AK45" s="124"/>
      <c r="AL45" s="124"/>
      <c r="AM45" s="124"/>
      <c r="AN45" s="116"/>
    </row>
    <row r="46" spans="1:40" x14ac:dyDescent="0.25">
      <c r="A46">
        <v>23</v>
      </c>
      <c r="B46" s="23" t="s">
        <v>48</v>
      </c>
      <c r="C46" s="39">
        <f t="shared" si="2"/>
        <v>0</v>
      </c>
      <c r="D46" s="25"/>
      <c r="E46" s="21"/>
      <c r="F46" s="7"/>
      <c r="G46" s="7"/>
      <c r="H46" s="6"/>
      <c r="I46" s="7"/>
      <c r="J46" s="6"/>
      <c r="K46" s="6"/>
      <c r="L46" s="6"/>
      <c r="M46" s="7"/>
      <c r="N46" s="7"/>
      <c r="O46" s="7"/>
      <c r="P46" s="6"/>
      <c r="Q46" s="7"/>
      <c r="R46" s="6"/>
      <c r="S46" s="7"/>
      <c r="T46" s="7"/>
      <c r="U46" s="7"/>
      <c r="V46" s="6"/>
      <c r="W46" s="7"/>
      <c r="X46" s="7"/>
      <c r="Y46" s="88"/>
      <c r="Z46" s="113"/>
      <c r="AA46" s="11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14"/>
    </row>
    <row r="47" spans="1:40" x14ac:dyDescent="0.25">
      <c r="A47">
        <v>24</v>
      </c>
      <c r="B47" s="23" t="s">
        <v>49</v>
      </c>
      <c r="C47" s="39">
        <f t="shared" si="2"/>
        <v>6</v>
      </c>
      <c r="D47" s="25"/>
      <c r="E47" s="21"/>
      <c r="F47" s="7"/>
      <c r="G47" s="1" t="s">
        <v>11</v>
      </c>
      <c r="H47" s="6"/>
      <c r="I47" s="1" t="s">
        <v>11</v>
      </c>
      <c r="J47" s="4"/>
      <c r="K47" s="1" t="s">
        <v>11</v>
      </c>
      <c r="L47" s="4"/>
      <c r="M47" s="7"/>
      <c r="N47" s="7"/>
      <c r="O47" s="4"/>
      <c r="P47" s="6"/>
      <c r="Q47" s="1" t="s">
        <v>11</v>
      </c>
      <c r="R47" s="4"/>
      <c r="S47" s="1"/>
      <c r="T47" s="1"/>
      <c r="U47" s="1"/>
      <c r="V47" s="4"/>
      <c r="W47" s="1"/>
      <c r="X47" s="1"/>
      <c r="Y47" s="85"/>
      <c r="Z47" s="107"/>
      <c r="AA47" s="107"/>
      <c r="AB47" s="119"/>
      <c r="AC47" s="119"/>
      <c r="AD47" s="119"/>
      <c r="AE47" s="119"/>
      <c r="AF47" s="119"/>
      <c r="AG47" s="119"/>
      <c r="AH47" s="119" t="s">
        <v>11</v>
      </c>
      <c r="AI47" s="119"/>
      <c r="AJ47" s="119"/>
      <c r="AK47" s="119" t="s">
        <v>11</v>
      </c>
      <c r="AL47" s="119"/>
      <c r="AM47" s="119"/>
      <c r="AN47" s="108"/>
    </row>
    <row r="48" spans="1:40" x14ac:dyDescent="0.25">
      <c r="A48">
        <v>25</v>
      </c>
      <c r="B48" s="23" t="s">
        <v>50</v>
      </c>
      <c r="C48" s="39">
        <f t="shared" si="2"/>
        <v>2</v>
      </c>
      <c r="D48" s="25"/>
      <c r="E48" s="30" t="s">
        <v>11</v>
      </c>
      <c r="F48" s="7"/>
      <c r="G48" s="7"/>
      <c r="H48" s="6"/>
      <c r="I48" s="7"/>
      <c r="J48" s="6"/>
      <c r="K48" s="6"/>
      <c r="L48" s="6"/>
      <c r="M48" s="4"/>
      <c r="N48" s="7"/>
      <c r="O48" s="7"/>
      <c r="P48" s="6"/>
      <c r="Q48" s="7"/>
      <c r="R48" s="6"/>
      <c r="S48" s="7"/>
      <c r="T48" s="7"/>
      <c r="U48" s="7"/>
      <c r="V48" s="6" t="s">
        <v>11</v>
      </c>
      <c r="W48" s="7"/>
      <c r="X48" s="7"/>
      <c r="Y48" s="88"/>
      <c r="Z48" s="113"/>
      <c r="AA48" s="11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14"/>
    </row>
    <row r="49" spans="1:41" x14ac:dyDescent="0.25">
      <c r="A49">
        <v>26</v>
      </c>
      <c r="B49" s="23" t="s">
        <v>51</v>
      </c>
      <c r="C49" s="39">
        <f t="shared" si="2"/>
        <v>9</v>
      </c>
      <c r="D49" s="25"/>
      <c r="E49" s="30" t="s">
        <v>11</v>
      </c>
      <c r="F49" s="1" t="s">
        <v>11</v>
      </c>
      <c r="G49" s="1" t="s">
        <v>11</v>
      </c>
      <c r="H49" s="6"/>
      <c r="I49" s="7"/>
      <c r="J49" s="6"/>
      <c r="K49" s="6"/>
      <c r="L49" s="6"/>
      <c r="M49" s="4"/>
      <c r="N49" s="1" t="s">
        <v>11</v>
      </c>
      <c r="O49" s="4"/>
      <c r="P49" s="6"/>
      <c r="Q49" s="1" t="s">
        <v>11</v>
      </c>
      <c r="R49" s="6"/>
      <c r="S49" s="7" t="s">
        <v>11</v>
      </c>
      <c r="T49" s="7" t="s">
        <v>11</v>
      </c>
      <c r="U49" s="7"/>
      <c r="V49" s="6"/>
      <c r="W49" s="7"/>
      <c r="X49" s="7"/>
      <c r="Y49" s="88"/>
      <c r="Z49" s="107"/>
      <c r="AA49" s="107" t="s">
        <v>11</v>
      </c>
      <c r="AB49" s="119"/>
      <c r="AC49" s="119"/>
      <c r="AD49" s="119"/>
      <c r="AE49" s="119"/>
      <c r="AF49" s="119"/>
      <c r="AG49" s="119" t="s">
        <v>11</v>
      </c>
      <c r="AH49" s="119"/>
      <c r="AI49" s="119"/>
      <c r="AJ49" s="119"/>
      <c r="AK49" s="119"/>
      <c r="AL49" s="119"/>
      <c r="AM49" s="119"/>
      <c r="AN49" s="108"/>
    </row>
    <row r="50" spans="1:41" x14ac:dyDescent="0.25">
      <c r="A50">
        <v>27</v>
      </c>
      <c r="B50" s="23" t="s">
        <v>52</v>
      </c>
      <c r="C50" s="39">
        <f t="shared" si="2"/>
        <v>0</v>
      </c>
      <c r="D50" s="25"/>
      <c r="E50" s="35"/>
      <c r="F50" s="7"/>
      <c r="G50" s="7"/>
      <c r="H50" s="6"/>
      <c r="I50" s="7"/>
      <c r="J50" s="6"/>
      <c r="K50" s="6"/>
      <c r="L50" s="6"/>
      <c r="M50" s="6"/>
      <c r="N50" s="7"/>
      <c r="O50" s="7"/>
      <c r="P50" s="6"/>
      <c r="Q50" s="7"/>
      <c r="R50" s="6"/>
      <c r="S50" s="7"/>
      <c r="T50" s="6"/>
      <c r="U50" s="6"/>
      <c r="V50" s="6"/>
      <c r="W50" s="6"/>
      <c r="X50" s="6"/>
      <c r="Y50" s="89"/>
      <c r="Z50" s="113"/>
      <c r="AA50" s="11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14"/>
    </row>
    <row r="51" spans="1:41" x14ac:dyDescent="0.25">
      <c r="A51">
        <v>28</v>
      </c>
      <c r="B51" s="23" t="s">
        <v>53</v>
      </c>
      <c r="C51" s="39">
        <f t="shared" si="2"/>
        <v>0</v>
      </c>
      <c r="D51" s="25"/>
      <c r="E51" s="35"/>
      <c r="F51" s="7"/>
      <c r="G51" s="7"/>
      <c r="H51" s="6"/>
      <c r="I51" s="7"/>
      <c r="J51" s="6"/>
      <c r="K51" s="6"/>
      <c r="L51" s="6"/>
      <c r="M51" s="6"/>
      <c r="N51" s="7"/>
      <c r="O51" s="7"/>
      <c r="P51" s="6"/>
      <c r="Q51" s="7"/>
      <c r="R51" s="6"/>
      <c r="S51" s="7"/>
      <c r="T51" s="6"/>
      <c r="U51" s="6"/>
      <c r="V51" s="6"/>
      <c r="W51" s="6"/>
      <c r="X51" s="6"/>
      <c r="Y51" s="89"/>
      <c r="Z51" s="113"/>
      <c r="AA51" s="11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14"/>
    </row>
    <row r="52" spans="1:41" ht="15.75" thickBot="1" x14ac:dyDescent="0.3">
      <c r="A52">
        <v>29</v>
      </c>
      <c r="B52" s="24" t="s">
        <v>54</v>
      </c>
      <c r="C52" s="40">
        <f>COUNTIF(E52:AN52,"ASISTIÓ")</f>
        <v>20</v>
      </c>
      <c r="D52" s="26"/>
      <c r="E52" s="52"/>
      <c r="F52" s="12" t="s">
        <v>11</v>
      </c>
      <c r="G52" s="12" t="s">
        <v>11</v>
      </c>
      <c r="H52" s="53"/>
      <c r="I52" s="12" t="s">
        <v>11</v>
      </c>
      <c r="J52" s="54"/>
      <c r="K52" s="54"/>
      <c r="L52" s="54"/>
      <c r="M52" s="53"/>
      <c r="N52" s="54"/>
      <c r="O52" s="54"/>
      <c r="P52" s="53"/>
      <c r="Q52" s="12" t="s">
        <v>11</v>
      </c>
      <c r="R52" s="54"/>
      <c r="S52" s="12" t="s">
        <v>11</v>
      </c>
      <c r="T52" s="54"/>
      <c r="U52" s="54" t="s">
        <v>11</v>
      </c>
      <c r="V52" s="54" t="s">
        <v>11</v>
      </c>
      <c r="W52" s="75" t="s">
        <v>11</v>
      </c>
      <c r="X52" s="75"/>
      <c r="Y52" s="90"/>
      <c r="Z52" s="105" t="s">
        <v>11</v>
      </c>
      <c r="AA52" s="105"/>
      <c r="AB52" s="120" t="s">
        <v>11</v>
      </c>
      <c r="AC52" s="120" t="s">
        <v>11</v>
      </c>
      <c r="AD52" s="120"/>
      <c r="AE52" s="120" t="s">
        <v>11</v>
      </c>
      <c r="AF52" s="120" t="s">
        <v>11</v>
      </c>
      <c r="AG52" s="120" t="s">
        <v>11</v>
      </c>
      <c r="AH52" s="120"/>
      <c r="AI52" s="120" t="s">
        <v>11</v>
      </c>
      <c r="AJ52" s="120" t="s">
        <v>11</v>
      </c>
      <c r="AK52" s="120" t="s">
        <v>11</v>
      </c>
      <c r="AL52" s="120" t="s">
        <v>11</v>
      </c>
      <c r="AM52" s="120" t="s">
        <v>11</v>
      </c>
      <c r="AN52" s="106" t="s">
        <v>11</v>
      </c>
    </row>
    <row r="54" spans="1:41" x14ac:dyDescent="0.25">
      <c r="E54" s="77">
        <f>COUNTIF(E8:E52,"ASISTIÓ")</f>
        <v>21</v>
      </c>
      <c r="F54" s="77">
        <f>COUNTIF(F8:F52,"ASISTIÓ")</f>
        <v>25</v>
      </c>
      <c r="G54" s="77">
        <f t="shared" ref="G54:X54" si="3">COUNTIF(G8:G52,"ASISTIÓ")</f>
        <v>25</v>
      </c>
      <c r="H54" s="77">
        <f t="shared" si="3"/>
        <v>19</v>
      </c>
      <c r="I54" s="77">
        <f t="shared" si="3"/>
        <v>20</v>
      </c>
      <c r="J54" s="77">
        <f t="shared" si="3"/>
        <v>16</v>
      </c>
      <c r="K54" s="77">
        <f t="shared" si="3"/>
        <v>10</v>
      </c>
      <c r="L54" s="77">
        <f t="shared" si="3"/>
        <v>16</v>
      </c>
      <c r="M54" s="77">
        <f t="shared" si="3"/>
        <v>18</v>
      </c>
      <c r="N54" s="77">
        <f t="shared" si="3"/>
        <v>16</v>
      </c>
      <c r="O54" s="77">
        <f t="shared" si="3"/>
        <v>8</v>
      </c>
      <c r="P54" s="77">
        <f t="shared" si="3"/>
        <v>14</v>
      </c>
      <c r="Q54" s="77">
        <f>COUNTIF(Q8:Q52,"ASISTIÓ")</f>
        <v>19</v>
      </c>
      <c r="R54" s="77">
        <f t="shared" si="3"/>
        <v>11</v>
      </c>
      <c r="S54" s="77">
        <f t="shared" si="3"/>
        <v>18</v>
      </c>
      <c r="T54" s="77">
        <f t="shared" si="3"/>
        <v>18</v>
      </c>
      <c r="U54" s="77">
        <f t="shared" si="3"/>
        <v>15</v>
      </c>
      <c r="V54" s="77">
        <f t="shared" si="3"/>
        <v>14</v>
      </c>
      <c r="W54" s="77">
        <f t="shared" si="3"/>
        <v>18</v>
      </c>
      <c r="X54" s="77">
        <f t="shared" si="3"/>
        <v>17</v>
      </c>
      <c r="Y54" s="77">
        <f t="shared" ref="Y54:AN54" si="4">COUNTIF(Y8:Y52,"ASISTIÓ")</f>
        <v>8</v>
      </c>
      <c r="Z54" s="77">
        <f t="shared" si="4"/>
        <v>13</v>
      </c>
      <c r="AA54" s="77">
        <f t="shared" si="4"/>
        <v>15</v>
      </c>
      <c r="AB54" s="77">
        <f t="shared" si="4"/>
        <v>16</v>
      </c>
      <c r="AC54" s="77">
        <f t="shared" si="4"/>
        <v>16</v>
      </c>
      <c r="AD54" s="77">
        <f t="shared" si="4"/>
        <v>14</v>
      </c>
      <c r="AE54" s="77">
        <f t="shared" si="4"/>
        <v>17</v>
      </c>
      <c r="AF54" s="77">
        <f t="shared" si="4"/>
        <v>8</v>
      </c>
      <c r="AG54" s="77">
        <f t="shared" si="4"/>
        <v>17</v>
      </c>
      <c r="AH54" s="77">
        <f t="shared" si="4"/>
        <v>11</v>
      </c>
      <c r="AI54" s="77">
        <f t="shared" si="4"/>
        <v>15</v>
      </c>
      <c r="AJ54" s="77">
        <f t="shared" si="4"/>
        <v>20</v>
      </c>
      <c r="AK54" s="77">
        <f t="shared" si="4"/>
        <v>15</v>
      </c>
      <c r="AL54" s="77">
        <f t="shared" si="4"/>
        <v>14</v>
      </c>
      <c r="AM54" s="77">
        <f t="shared" si="4"/>
        <v>18</v>
      </c>
      <c r="AN54" s="77">
        <f t="shared" si="4"/>
        <v>11</v>
      </c>
      <c r="AO54" s="78">
        <f>AVERAGE(E54:AN54)</f>
        <v>15.722222222222221</v>
      </c>
    </row>
    <row r="55" spans="1:41" x14ac:dyDescent="0.25">
      <c r="E55" s="77">
        <f>COUNTIF(E8:E52,"LICENCIA")</f>
        <v>3</v>
      </c>
      <c r="F55" s="77">
        <f t="shared" ref="F55:AN55" si="5">COUNTIF(F8:F52,"LICENCIA")</f>
        <v>1</v>
      </c>
      <c r="G55" s="77">
        <f t="shared" si="5"/>
        <v>2</v>
      </c>
      <c r="H55" s="77">
        <f t="shared" si="5"/>
        <v>1</v>
      </c>
      <c r="I55" s="77">
        <f t="shared" si="5"/>
        <v>3</v>
      </c>
      <c r="J55" s="77">
        <f t="shared" si="5"/>
        <v>4</v>
      </c>
      <c r="K55" s="77">
        <f t="shared" si="5"/>
        <v>8</v>
      </c>
      <c r="L55" s="77">
        <f t="shared" si="5"/>
        <v>3</v>
      </c>
      <c r="M55" s="77">
        <f t="shared" si="5"/>
        <v>2</v>
      </c>
      <c r="N55" s="77">
        <f t="shared" si="5"/>
        <v>2</v>
      </c>
      <c r="O55" s="77">
        <f t="shared" si="5"/>
        <v>9</v>
      </c>
      <c r="P55" s="77">
        <f t="shared" si="5"/>
        <v>4</v>
      </c>
      <c r="Q55" s="77">
        <f t="shared" si="5"/>
        <v>2</v>
      </c>
      <c r="R55" s="77">
        <f t="shared" si="5"/>
        <v>7</v>
      </c>
      <c r="S55" s="77">
        <f t="shared" si="5"/>
        <v>2</v>
      </c>
      <c r="T55" s="77">
        <f t="shared" si="5"/>
        <v>4</v>
      </c>
      <c r="U55" s="77">
        <f t="shared" si="5"/>
        <v>5</v>
      </c>
      <c r="V55" s="77">
        <f t="shared" si="5"/>
        <v>8</v>
      </c>
      <c r="W55" s="77">
        <f t="shared" si="5"/>
        <v>2</v>
      </c>
      <c r="X55" s="77">
        <f t="shared" si="5"/>
        <v>1</v>
      </c>
      <c r="Y55" s="77">
        <f t="shared" ref="Y55:AN55" si="6">COUNTIF(Y8:Y52,"LICENCIA")</f>
        <v>9</v>
      </c>
      <c r="Z55" s="77">
        <f t="shared" si="6"/>
        <v>7</v>
      </c>
      <c r="AA55" s="77">
        <f t="shared" si="6"/>
        <v>4</v>
      </c>
      <c r="AB55" s="77">
        <f t="shared" si="6"/>
        <v>3</v>
      </c>
      <c r="AC55" s="77">
        <f t="shared" si="6"/>
        <v>4</v>
      </c>
      <c r="AD55" s="77">
        <f t="shared" si="6"/>
        <v>6</v>
      </c>
      <c r="AE55" s="77">
        <f t="shared" si="6"/>
        <v>3</v>
      </c>
      <c r="AF55" s="77">
        <f t="shared" si="6"/>
        <v>10</v>
      </c>
      <c r="AG55" s="77">
        <f t="shared" si="6"/>
        <v>3</v>
      </c>
      <c r="AH55" s="77">
        <f t="shared" si="6"/>
        <v>7</v>
      </c>
      <c r="AI55" s="77">
        <f t="shared" si="6"/>
        <v>3</v>
      </c>
      <c r="AJ55" s="77">
        <f t="shared" si="6"/>
        <v>2</v>
      </c>
      <c r="AK55" s="77">
        <f t="shared" si="6"/>
        <v>5</v>
      </c>
      <c r="AL55" s="77">
        <f t="shared" si="6"/>
        <v>4</v>
      </c>
      <c r="AM55" s="77">
        <f t="shared" si="6"/>
        <v>2</v>
      </c>
      <c r="AN55" s="77">
        <f t="shared" si="6"/>
        <v>8</v>
      </c>
      <c r="AO55" s="78">
        <f>AVERAGE(E55:AN55)</f>
        <v>4.25</v>
      </c>
    </row>
    <row r="56" spans="1:41" ht="15.75" thickBot="1" x14ac:dyDescent="0.3"/>
    <row r="57" spans="1:41" ht="15.75" thickBot="1" x14ac:dyDescent="0.3">
      <c r="E57" s="79">
        <v>0.69097222222222221</v>
      </c>
      <c r="F57" s="79">
        <v>0.61041666666666672</v>
      </c>
      <c r="G57" s="79">
        <v>0.36249999999999999</v>
      </c>
      <c r="H57" s="79">
        <v>0.61458333333333337</v>
      </c>
      <c r="I57" s="79">
        <v>0.61458333333333337</v>
      </c>
      <c r="J57" s="79">
        <v>0.61249999999999993</v>
      </c>
      <c r="K57" s="79">
        <v>0.3833333333333333</v>
      </c>
      <c r="L57" s="79">
        <v>0.61527777777777781</v>
      </c>
      <c r="M57" s="79">
        <v>0.61527777777777781</v>
      </c>
      <c r="N57" s="79">
        <v>0.61527777777777781</v>
      </c>
      <c r="O57" s="81">
        <v>0.3923611111111111</v>
      </c>
      <c r="P57" s="79">
        <v>0.61805555555555558</v>
      </c>
      <c r="Q57" s="81">
        <v>0.61458333333333337</v>
      </c>
      <c r="R57" s="81">
        <v>0.40902777777777777</v>
      </c>
      <c r="S57" s="81">
        <v>0.62152777777777779</v>
      </c>
      <c r="T57" s="81">
        <v>0.61388888888888882</v>
      </c>
      <c r="U57" s="81">
        <v>0.61944444444444446</v>
      </c>
      <c r="V57" s="81">
        <v>0.3923611111111111</v>
      </c>
      <c r="W57" s="81">
        <v>0.60902777777777783</v>
      </c>
      <c r="X57" s="81">
        <v>0.62152777777777779</v>
      </c>
      <c r="Y57" s="81">
        <v>0.59930555555555554</v>
      </c>
      <c r="Z57" s="81">
        <v>0.63402777777777775</v>
      </c>
      <c r="AA57" s="81">
        <v>0.61875000000000002</v>
      </c>
      <c r="AB57" s="81">
        <v>0.61875000000000002</v>
      </c>
      <c r="AC57" s="81">
        <v>0.61388888888888882</v>
      </c>
      <c r="AD57" s="81">
        <v>0.61319444444444449</v>
      </c>
      <c r="AE57" s="81">
        <v>0.62083333333333335</v>
      </c>
      <c r="AF57" s="81">
        <v>0.40833333333333338</v>
      </c>
      <c r="AG57" s="81">
        <v>0.61319444444444449</v>
      </c>
      <c r="AH57" s="81">
        <v>0.40625</v>
      </c>
      <c r="AI57" s="81">
        <v>0.62986111111111109</v>
      </c>
      <c r="AJ57" s="81">
        <v>0.62152777777777779</v>
      </c>
      <c r="AK57" s="81">
        <v>0.6166666666666667</v>
      </c>
      <c r="AL57" s="81">
        <v>0.61944444444444446</v>
      </c>
      <c r="AM57" s="81">
        <v>0.61875000000000002</v>
      </c>
      <c r="AN57" s="81">
        <v>0.59583333333333333</v>
      </c>
    </row>
    <row r="58" spans="1:41" ht="15.75" thickBot="1" x14ac:dyDescent="0.3">
      <c r="E58" s="79">
        <v>0.7055555555555556</v>
      </c>
      <c r="F58" s="79">
        <v>0.68402777777777779</v>
      </c>
      <c r="G58" s="79">
        <v>0.57430555555555551</v>
      </c>
      <c r="H58" s="79">
        <v>0.74305555555555547</v>
      </c>
      <c r="I58" s="79">
        <v>0.67013888888888884</v>
      </c>
      <c r="J58" s="79">
        <v>0.75347222222222221</v>
      </c>
      <c r="K58" s="79">
        <v>0.58333333333333337</v>
      </c>
      <c r="L58" s="79">
        <v>0.75347222222222221</v>
      </c>
      <c r="M58" s="79">
        <v>0.7104166666666667</v>
      </c>
      <c r="N58" s="79">
        <v>0.74097222222222225</v>
      </c>
      <c r="O58" s="81">
        <v>0.56597222222222221</v>
      </c>
      <c r="P58" s="79">
        <v>0.72361111111111109</v>
      </c>
      <c r="Q58" s="81">
        <v>0.75277777777777777</v>
      </c>
      <c r="R58" s="81">
        <v>0.59236111111111112</v>
      </c>
      <c r="S58" s="81">
        <v>0.73125000000000007</v>
      </c>
      <c r="T58" s="81">
        <v>0.74930555555555556</v>
      </c>
      <c r="U58" s="81">
        <v>0.70833333333333337</v>
      </c>
      <c r="V58" s="81">
        <v>0.58680555555555558</v>
      </c>
      <c r="W58" s="81">
        <v>0.69305555555555554</v>
      </c>
      <c r="X58" s="81">
        <v>0.69861111111111107</v>
      </c>
      <c r="Y58" s="81">
        <v>0.64583333333333337</v>
      </c>
      <c r="Z58" s="81">
        <v>0.71319444444444446</v>
      </c>
      <c r="AA58" s="81">
        <v>0.70694444444444438</v>
      </c>
      <c r="AB58" s="81">
        <v>0.68333333333333324</v>
      </c>
      <c r="AC58" s="81">
        <v>0.75277777777777777</v>
      </c>
      <c r="AD58" s="81">
        <v>0.66597222222222219</v>
      </c>
      <c r="AE58" s="81">
        <v>0.74513888888888891</v>
      </c>
      <c r="AF58" s="81">
        <v>0.52986111111111112</v>
      </c>
      <c r="AG58" s="81">
        <v>0.73125000000000007</v>
      </c>
      <c r="AH58" s="81">
        <v>0.53333333333333333</v>
      </c>
      <c r="AI58" s="81">
        <v>0.69166666666666676</v>
      </c>
      <c r="AJ58" s="81">
        <v>0.75347222222222221</v>
      </c>
      <c r="AK58" s="81">
        <v>0.74652777777777779</v>
      </c>
      <c r="AL58" s="81">
        <v>0.73611111111111116</v>
      </c>
      <c r="AM58" s="81">
        <v>0.68263888888888891</v>
      </c>
      <c r="AN58" s="81">
        <v>0.72013888888888899</v>
      </c>
    </row>
    <row r="60" spans="1:41" x14ac:dyDescent="0.25">
      <c r="E60" s="80">
        <f>E58-E57</f>
        <v>1.4583333333333393E-2</v>
      </c>
      <c r="F60" s="80">
        <f>F58-F57</f>
        <v>7.3611111111111072E-2</v>
      </c>
      <c r="G60" s="80">
        <f t="shared" ref="G60:X60" si="7">G58-G57</f>
        <v>0.21180555555555552</v>
      </c>
      <c r="H60" s="80">
        <f t="shared" si="7"/>
        <v>0.1284722222222221</v>
      </c>
      <c r="I60" s="80">
        <f t="shared" si="7"/>
        <v>5.5555555555555469E-2</v>
      </c>
      <c r="J60" s="80">
        <f t="shared" si="7"/>
        <v>0.14097222222222228</v>
      </c>
      <c r="K60" s="80">
        <f t="shared" si="7"/>
        <v>0.20000000000000007</v>
      </c>
      <c r="L60" s="80">
        <f t="shared" si="7"/>
        <v>0.1381944444444444</v>
      </c>
      <c r="M60" s="80">
        <f t="shared" si="7"/>
        <v>9.5138888888888884E-2</v>
      </c>
      <c r="N60" s="80">
        <f t="shared" si="7"/>
        <v>0.12569444444444444</v>
      </c>
      <c r="O60" s="80">
        <f t="shared" si="7"/>
        <v>0.1736111111111111</v>
      </c>
      <c r="P60" s="80">
        <f t="shared" si="7"/>
        <v>0.10555555555555551</v>
      </c>
      <c r="Q60" s="80">
        <f t="shared" si="7"/>
        <v>0.1381944444444444</v>
      </c>
      <c r="R60" s="80">
        <f t="shared" si="7"/>
        <v>0.18333333333333335</v>
      </c>
      <c r="S60" s="80">
        <f t="shared" si="7"/>
        <v>0.10972222222222228</v>
      </c>
      <c r="T60" s="80">
        <f t="shared" si="7"/>
        <v>0.13541666666666674</v>
      </c>
      <c r="U60" s="80">
        <f t="shared" si="7"/>
        <v>8.8888888888888906E-2</v>
      </c>
      <c r="V60" s="80">
        <f t="shared" si="7"/>
        <v>0.19444444444444448</v>
      </c>
      <c r="W60" s="80">
        <f t="shared" si="7"/>
        <v>8.4027777777777701E-2</v>
      </c>
      <c r="X60" s="80">
        <f t="shared" si="7"/>
        <v>7.7083333333333282E-2</v>
      </c>
      <c r="Y60" s="80">
        <v>4.6527777777777779E-2</v>
      </c>
      <c r="Z60" s="80">
        <f t="shared" ref="Z60:AN60" si="8">Z58-Z57</f>
        <v>7.9166666666666718E-2</v>
      </c>
      <c r="AA60" s="80">
        <f t="shared" si="8"/>
        <v>8.8194444444444353E-2</v>
      </c>
      <c r="AB60" s="80">
        <f t="shared" si="8"/>
        <v>6.4583333333333215E-2</v>
      </c>
      <c r="AC60" s="80">
        <f t="shared" si="8"/>
        <v>0.13888888888888895</v>
      </c>
      <c r="AD60" s="80">
        <f t="shared" si="8"/>
        <v>5.2777777777777701E-2</v>
      </c>
      <c r="AE60" s="80">
        <f t="shared" si="8"/>
        <v>0.12430555555555556</v>
      </c>
      <c r="AF60" s="80">
        <f t="shared" si="8"/>
        <v>0.12152777777777773</v>
      </c>
      <c r="AG60" s="80">
        <f t="shared" si="8"/>
        <v>0.11805555555555558</v>
      </c>
      <c r="AH60" s="80">
        <f t="shared" si="8"/>
        <v>0.12708333333333333</v>
      </c>
      <c r="AI60" s="80">
        <f t="shared" si="8"/>
        <v>6.1805555555555669E-2</v>
      </c>
      <c r="AJ60" s="80">
        <f t="shared" si="8"/>
        <v>0.13194444444444442</v>
      </c>
      <c r="AK60" s="80">
        <f t="shared" si="8"/>
        <v>0.12986111111111109</v>
      </c>
      <c r="AL60" s="80">
        <f t="shared" si="8"/>
        <v>0.1166666666666667</v>
      </c>
      <c r="AM60" s="80">
        <f t="shared" si="8"/>
        <v>6.3888888888888884E-2</v>
      </c>
      <c r="AN60" s="80">
        <f t="shared" si="8"/>
        <v>0.12430555555555567</v>
      </c>
      <c r="AO60" s="80">
        <f>AVERAGE(E60:AN60)</f>
        <v>0.11288580246913581</v>
      </c>
    </row>
    <row r="61" spans="1:41" x14ac:dyDescent="0.25">
      <c r="AO61" s="80"/>
    </row>
    <row r="62" spans="1:41" x14ac:dyDescent="0.25">
      <c r="E62" s="80">
        <f>E60+F60+G60+H60+I60+J60+K60+L60+M60+N60+O60+P60+Q60+R60+S60</f>
        <v>1.8944444444444444</v>
      </c>
      <c r="AN62" s="80">
        <f>AN60+X60+W60+V60+U60+T60+S60+R60</f>
        <v>0.99722222222222245</v>
      </c>
    </row>
    <row r="63" spans="1:41" x14ac:dyDescent="0.25">
      <c r="E63" s="80">
        <f>T60+U60+V60+W60+X60+Y60+Z60+AA60+AB60+AC60</f>
        <v>0.99722222222222212</v>
      </c>
      <c r="AN63" s="80">
        <f>Q60+P60+O60+N60+M60+L60+K60</f>
        <v>0.97638888888888875</v>
      </c>
    </row>
    <row r="64" spans="1:41" x14ac:dyDescent="0.25">
      <c r="E64" s="80">
        <f>AD60+AE60+AF60+AG60+AH60+AI60+AJ60+AK60+AL60</f>
        <v>0.98402777777777783</v>
      </c>
      <c r="AN64" s="80">
        <f>J60+I60+H60+G60+F60+E60</f>
        <v>0.62499999999999978</v>
      </c>
    </row>
    <row r="65" spans="5:40" x14ac:dyDescent="0.25">
      <c r="E65" s="80">
        <f>AM60+AN60</f>
        <v>0.18819444444444455</v>
      </c>
      <c r="AN65" s="82">
        <f>15+23+22</f>
        <v>60</v>
      </c>
    </row>
    <row r="66" spans="5:40" x14ac:dyDescent="0.25">
      <c r="AM66" s="80"/>
    </row>
    <row r="67" spans="5:40" x14ac:dyDescent="0.25">
      <c r="E67">
        <f>21+23+23+4</f>
        <v>71</v>
      </c>
      <c r="F67" t="s">
        <v>94</v>
      </c>
    </row>
    <row r="68" spans="5:40" x14ac:dyDescent="0.25">
      <c r="E68">
        <f>28+56+37+31</f>
        <v>152</v>
      </c>
      <c r="F68" t="s">
        <v>95</v>
      </c>
    </row>
    <row r="69" spans="5:40" x14ac:dyDescent="0.25">
      <c r="F69">
        <f>152/60</f>
        <v>2.5333333333333332</v>
      </c>
    </row>
  </sheetData>
  <mergeCells count="2">
    <mergeCell ref="B7:T7"/>
    <mergeCell ref="B5:B6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Pepe Luis Huamán Coronel</dc:creator>
  <cp:lastModifiedBy>Pepe Luis Huamán Coronel</cp:lastModifiedBy>
  <dcterms:created xsi:type="dcterms:W3CDTF">2016-11-25T17:29:14Z</dcterms:created>
  <dcterms:modified xsi:type="dcterms:W3CDTF">2017-07-26T17:43:14Z</dcterms:modified>
</cp:coreProperties>
</file>